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Спросить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B30" i="1" l="1"/>
  <c r="D30" i="1" s="1"/>
  <c r="F30" i="1" s="1"/>
  <c r="B29" i="1" l="1"/>
  <c r="D29" i="1" l="1"/>
  <c r="F29" i="1" s="1"/>
  <c r="B28" i="1"/>
  <c r="D28" i="1" l="1"/>
  <c r="F28" i="1" s="1"/>
  <c r="B27" i="1"/>
  <c r="D27" i="1" l="1"/>
  <c r="F27" i="1" s="1"/>
  <c r="B26" i="1"/>
  <c r="D26" i="1" l="1"/>
  <c r="F26" i="1" s="1"/>
  <c r="B25" i="1"/>
  <c r="B24" i="1" l="1"/>
  <c r="D25" i="1"/>
  <c r="F25" i="1" s="1"/>
  <c r="A25" i="1"/>
  <c r="D24" i="1" l="1"/>
  <c r="F24" i="1" s="1"/>
  <c r="A24" i="1"/>
  <c r="B23" i="1"/>
  <c r="D23" i="1" l="1"/>
  <c r="F23" i="1" s="1"/>
  <c r="A23" i="1"/>
  <c r="B22" i="1"/>
  <c r="B21" i="1" l="1"/>
  <c r="D22" i="1"/>
  <c r="F22" i="1" s="1"/>
  <c r="A22" i="1"/>
  <c r="D21" i="1" l="1"/>
  <c r="F21" i="1" s="1"/>
  <c r="A21" i="1"/>
  <c r="B20" i="1"/>
  <c r="D20" i="1" l="1"/>
  <c r="F20" i="1" s="1"/>
  <c r="A20" i="1"/>
  <c r="B19" i="1"/>
  <c r="D19" i="1" l="1"/>
  <c r="F19" i="1" s="1"/>
  <c r="A19" i="1"/>
  <c r="A26" i="1" l="1"/>
  <c r="A27" i="1" l="1"/>
  <c r="A28" i="1"/>
  <c r="A29" i="1" l="1"/>
  <c r="A30" i="1" s="1"/>
  <c r="G1" i="1" l="1"/>
  <c r="N10" i="1" s="1" a="1"/>
  <c r="T15" i="1" s="1"/>
  <c r="N4" i="1" a="1"/>
  <c r="S9" i="1" s="1"/>
  <c r="H1" i="1"/>
  <c r="G31" i="1"/>
  <c r="E31" i="1"/>
  <c r="E15" i="1"/>
  <c r="H14" i="1"/>
  <c r="F14" i="1"/>
  <c r="B10" i="1"/>
  <c r="G10" i="1" s="1"/>
  <c r="F9" i="1"/>
  <c r="Q4" i="1" l="1"/>
  <c r="N5" i="1"/>
  <c r="R5" i="1"/>
  <c r="O6" i="1"/>
  <c r="S6" i="1"/>
  <c r="P7" i="1"/>
  <c r="T7" i="1"/>
  <c r="Q8" i="1"/>
  <c r="N9" i="1"/>
  <c r="R9" i="1"/>
  <c r="P10" i="1"/>
  <c r="T10" i="1"/>
  <c r="Q11" i="1"/>
  <c r="N12" i="1"/>
  <c r="R12" i="1"/>
  <c r="O13" i="1"/>
  <c r="S13" i="1"/>
  <c r="P14" i="1"/>
  <c r="T14" i="1"/>
  <c r="Q15" i="1"/>
  <c r="N4" i="1"/>
  <c r="O4" i="1"/>
  <c r="S4" i="1"/>
  <c r="P5" i="1"/>
  <c r="T5" i="1"/>
  <c r="Q6" i="1"/>
  <c r="N7" i="1"/>
  <c r="R7" i="1"/>
  <c r="O8" i="1"/>
  <c r="S8" i="1"/>
  <c r="P9" i="1"/>
  <c r="T9" i="1"/>
  <c r="N10" i="1"/>
  <c r="R10" i="1"/>
  <c r="O11" i="1"/>
  <c r="S11" i="1"/>
  <c r="P12" i="1"/>
  <c r="T12" i="1"/>
  <c r="Q13" i="1"/>
  <c r="N14" i="1"/>
  <c r="R14" i="1"/>
  <c r="O15" i="1"/>
  <c r="S15" i="1"/>
  <c r="O10" i="1"/>
  <c r="Q10" i="1"/>
  <c r="S10" i="1"/>
  <c r="N11" i="1"/>
  <c r="P11" i="1"/>
  <c r="R11" i="1"/>
  <c r="T11" i="1"/>
  <c r="O12" i="1"/>
  <c r="Q12" i="1"/>
  <c r="S12" i="1"/>
  <c r="N13" i="1"/>
  <c r="P13" i="1"/>
  <c r="R13" i="1"/>
  <c r="T13" i="1"/>
  <c r="O14" i="1"/>
  <c r="Q14" i="1"/>
  <c r="S14" i="1"/>
  <c r="N15" i="1"/>
  <c r="P15" i="1"/>
  <c r="R15" i="1"/>
  <c r="P4" i="1"/>
  <c r="R4" i="1"/>
  <c r="T4" i="1"/>
  <c r="O5" i="1"/>
  <c r="Q5" i="1"/>
  <c r="S5" i="1"/>
  <c r="N6" i="1"/>
  <c r="P6" i="1"/>
  <c r="R6" i="1"/>
  <c r="T6" i="1"/>
  <c r="O7" i="1"/>
  <c r="Q7" i="1"/>
  <c r="S7" i="1"/>
  <c r="N8" i="1"/>
  <c r="P8" i="1"/>
  <c r="R8" i="1"/>
  <c r="T8" i="1"/>
  <c r="O9" i="1"/>
  <c r="Q9" i="1"/>
  <c r="D31" i="1" l="1"/>
  <c r="F31" i="1" s="1"/>
  <c r="A31" i="1" l="1"/>
</calcChain>
</file>

<file path=xl/sharedStrings.xml><?xml version="1.0" encoding="utf-8"?>
<sst xmlns="http://schemas.openxmlformats.org/spreadsheetml/2006/main" count="38" uniqueCount="38">
  <si>
    <t>Расчёт больничных за</t>
  </si>
  <si>
    <t>Январь 2018</t>
  </si>
  <si>
    <t>Прізвище працівника:</t>
  </si>
  <si>
    <t xml:space="preserve">Посада: </t>
  </si>
  <si>
    <t>Причина непрацездатності: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</si>
  <si>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 xml:space="preserve">ий 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</si>
  <si>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Працює </t>
  </si>
  <si>
    <t>повних місяців</t>
  </si>
  <si>
    <t>Расчётный период:</t>
  </si>
  <si>
    <t>месяцев</t>
  </si>
  <si>
    <t>Лікарняний</t>
  </si>
  <si>
    <t>Серія</t>
  </si>
  <si>
    <t>Номер</t>
  </si>
  <si>
    <t>Первинний, продовження листка №</t>
  </si>
  <si>
    <t>Первинний</t>
  </si>
  <si>
    <r>
      <t>Стати до роботи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</si>
  <si>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№ за </t>
  </si>
  <si>
    <t>Месяцы</t>
  </si>
  <si>
    <t>Календар-</t>
  </si>
  <si>
    <t>Зарплата</t>
  </si>
  <si>
    <t>Середньо-</t>
  </si>
  <si>
    <t>Лікарняні</t>
  </si>
  <si>
    <t>пор.</t>
  </si>
  <si>
    <t>ные дни</t>
  </si>
  <si>
    <t xml:space="preserve">денна </t>
  </si>
  <si>
    <t>календар.</t>
  </si>
  <si>
    <t>зарплата</t>
  </si>
  <si>
    <t>дні</t>
  </si>
  <si>
    <t>Всього</t>
  </si>
  <si>
    <t>Календарные дни пребевания на больничном</t>
  </si>
  <si>
    <t>Понельник</t>
  </si>
  <si>
    <t>Вторник</t>
  </si>
  <si>
    <t>Среда</t>
  </si>
  <si>
    <t>Четверг</t>
  </si>
  <si>
    <t>Пятница</t>
  </si>
  <si>
    <t>Суббота</t>
  </si>
  <si>
    <t>Воскресен.</t>
  </si>
  <si>
    <t>Освобождение от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</si>
</sst>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22]\ mmmm\ yyyy\ ;@"/>
    <numFmt numFmtId="165" formatCode="000000"/>
    <numFmt numFmtId="166" formatCode="[$-419]dd\ mmm\ yy;@"/>
    <numFmt numFmtId="167" formatCode="[$-419]mmmm\ yyyy;@"/>
    <numFmt numFmtId="168" formatCode="mmmm\ yyyy"/>
    <numFmt numFmtId="169" formatCode="[$-419]d\ mmm\ yy;@"/>
    <numFmt numFmtId="170" formatCode="[$-F800]dddd\,\ mmmm\ dd\,\ yyyy"/>
    <numFmt numFmtId="171" formatCode="d"/>
    <numFmt numFmtId="172" formatCode="0.0%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99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2"/>
      <color rgb="FF0033CC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Verdana"/>
      <family val="2"/>
      <charset val="204"/>
    </font>
    <font>
      <sz val="12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rgb="FF0033CC"/>
      </right>
      <top style="medium">
        <color rgb="FF0033CC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0033CC"/>
      </top>
      <bottom style="thin">
        <color rgb="FF0033CC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4" fillId="0" borderId="0"/>
  </cellStyleXfs>
  <cellXfs count="123">
    <xf numFmtId="0" fontId="0" fillId="0" borderId="0" xfId="0"/>
    <xf numFmtId="0" fontId="3" fillId="0" borderId="0" xfId="0" applyFont="1"/>
    <xf numFmtId="49" fontId="4" fillId="3" borderId="0" xfId="0" applyNumberFormat="1" applyFont="1" applyFill="1" applyAlignment="1" applyProtection="1">
      <alignment horizontal="left"/>
      <protection locked="0"/>
    </xf>
    <xf numFmtId="164" fontId="6" fillId="0" borderId="0" xfId="0" applyNumberFormat="1" applyFont="1" applyAlignment="1">
      <alignment horizontal="left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/>
      <protection locked="0"/>
    </xf>
    <xf numFmtId="14" fontId="0" fillId="3" borderId="0" xfId="0" applyNumberFormat="1" applyFill="1" applyProtection="1">
      <protection locked="0"/>
    </xf>
    <xf numFmtId="0" fontId="0" fillId="5" borderId="0" xfId="0" applyFill="1"/>
    <xf numFmtId="0" fontId="0" fillId="0" borderId="0" xfId="0" applyProtection="1"/>
    <xf numFmtId="0" fontId="0" fillId="6" borderId="0" xfId="0" applyFill="1"/>
    <xf numFmtId="165" fontId="0" fillId="3" borderId="0" xfId="0" applyNumberFormat="1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14" fontId="0" fillId="7" borderId="0" xfId="0" applyNumberFormat="1" applyFont="1" applyFill="1" applyProtection="1">
      <protection locked="0"/>
    </xf>
    <xf numFmtId="0" fontId="0" fillId="0" borderId="0" xfId="0" applyAlignment="1">
      <alignment horizontal="left"/>
    </xf>
    <xf numFmtId="14" fontId="0" fillId="3" borderId="0" xfId="0" applyNumberFormat="1" applyFont="1" applyFill="1" applyProtection="1">
      <protection locked="0"/>
    </xf>
    <xf numFmtId="166" fontId="0" fillId="4" borderId="0" xfId="0" applyNumberFormat="1" applyFill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19" xfId="0" applyNumberFormat="1" applyFill="1" applyBorder="1" applyAlignment="1" applyProtection="1">
      <alignment horizontal="center"/>
    </xf>
    <xf numFmtId="4" fontId="0" fillId="4" borderId="20" xfId="0" applyNumberForma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22" xfId="0" applyNumberFormat="1" applyFill="1" applyBorder="1" applyAlignment="1" applyProtection="1">
      <alignment horizontal="center"/>
    </xf>
    <xf numFmtId="4" fontId="0" fillId="4" borderId="18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/>
    </xf>
    <xf numFmtId="4" fontId="0" fillId="0" borderId="0" xfId="0" applyNumberFormat="1" applyFill="1" applyBorder="1" applyAlignment="1" applyProtection="1">
      <alignment horizontal="center"/>
      <protection locked="0"/>
    </xf>
    <xf numFmtId="4" fontId="0" fillId="4" borderId="24" xfId="0" applyNumberFormat="1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</xf>
    <xf numFmtId="0" fontId="0" fillId="0" borderId="28" xfId="0" applyNumberFormat="1" applyFill="1" applyBorder="1" applyAlignment="1" applyProtection="1">
      <alignment horizontal="center"/>
    </xf>
    <xf numFmtId="4" fontId="0" fillId="4" borderId="27" xfId="0" applyNumberFormat="1" applyFill="1" applyBorder="1" applyAlignment="1" applyProtection="1">
      <alignment horizontal="center"/>
      <protection locked="0"/>
    </xf>
    <xf numFmtId="2" fontId="0" fillId="0" borderId="26" xfId="0" applyNumberFormat="1" applyBorder="1" applyAlignment="1">
      <alignment horizontal="center"/>
    </xf>
    <xf numFmtId="0" fontId="0" fillId="4" borderId="29" xfId="0" applyFill="1" applyBorder="1" applyAlignment="1">
      <alignment horizontal="center"/>
    </xf>
    <xf numFmtId="3" fontId="10" fillId="0" borderId="22" xfId="0" applyNumberFormat="1" applyFont="1" applyBorder="1" applyAlignment="1" applyProtection="1">
      <alignment horizontal="center"/>
    </xf>
    <xf numFmtId="167" fontId="11" fillId="0" borderId="16" xfId="0" applyNumberFormat="1" applyFont="1" applyFill="1" applyBorder="1" applyAlignment="1" applyProtection="1">
      <alignment horizontal="center"/>
    </xf>
    <xf numFmtId="0" fontId="0" fillId="0" borderId="20" xfId="0" applyBorder="1" applyProtection="1"/>
    <xf numFmtId="4" fontId="10" fillId="0" borderId="20" xfId="0" applyNumberFormat="1" applyFont="1" applyBorder="1" applyAlignment="1" applyProtection="1">
      <alignment horizontal="center"/>
    </xf>
    <xf numFmtId="2" fontId="10" fillId="0" borderId="16" xfId="0" applyNumberFormat="1" applyFont="1" applyBorder="1" applyAlignment="1">
      <alignment horizontal="center"/>
    </xf>
    <xf numFmtId="1" fontId="10" fillId="0" borderId="3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170" fontId="1" fillId="2" borderId="31" xfId="1" applyNumberFormat="1" applyBorder="1" applyAlignment="1">
      <alignment horizontal="center"/>
    </xf>
    <xf numFmtId="171" fontId="0" fillId="0" borderId="23" xfId="0" applyNumberFormat="1" applyBorder="1" applyAlignment="1">
      <alignment horizontal="center"/>
    </xf>
    <xf numFmtId="0" fontId="8" fillId="0" borderId="0" xfId="0" applyFont="1" applyFill="1" applyBorder="1" applyProtection="1"/>
    <xf numFmtId="166" fontId="0" fillId="0" borderId="0" xfId="0" applyNumberFormat="1" applyFill="1" applyBorder="1" applyAlignment="1" applyProtection="1">
      <alignment horizontal="right"/>
    </xf>
    <xf numFmtId="0" fontId="14" fillId="0" borderId="0" xfId="0" applyFont="1" applyFill="1" applyBorder="1"/>
    <xf numFmtId="168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left"/>
      <protection locked="0"/>
    </xf>
    <xf numFmtId="14" fontId="0" fillId="0" borderId="0" xfId="0" applyNumberFormat="1" applyFill="1" applyBorder="1" applyProtection="1">
      <protection locked="0"/>
    </xf>
    <xf numFmtId="0" fontId="16" fillId="0" borderId="0" xfId="0" applyFont="1" applyFill="1" applyBorder="1"/>
    <xf numFmtId="169" fontId="0" fillId="0" borderId="0" xfId="0" applyNumberFormat="1" applyFill="1" applyBorder="1" applyAlignment="1" applyProtection="1">
      <alignment horizontal="right"/>
      <protection locked="0"/>
    </xf>
    <xf numFmtId="166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167" fontId="1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0" fillId="0" borderId="0" xfId="0" applyFont="1" applyFill="1" applyBorder="1" applyAlignment="1">
      <alignment horizontal="center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4" fontId="19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9" fillId="0" borderId="0" xfId="0" applyFont="1" applyFill="1" applyBorder="1" applyProtection="1"/>
    <xf numFmtId="0" fontId="20" fillId="0" borderId="0" xfId="0" applyFont="1" applyFill="1" applyBorder="1" applyProtection="1"/>
    <xf numFmtId="0" fontId="2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10" fontId="0" fillId="0" borderId="0" xfId="0" applyNumberFormat="1" applyFill="1" applyBorder="1" applyAlignment="1" applyProtection="1">
      <alignment horizontal="center"/>
    </xf>
    <xf numFmtId="172" fontId="0" fillId="0" borderId="0" xfId="0" applyNumberFormat="1" applyFill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>
      <alignment horizontal="center"/>
    </xf>
    <xf numFmtId="167" fontId="23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9" fontId="13" fillId="0" borderId="0" xfId="0" applyNumberFormat="1" applyFont="1" applyFill="1" applyBorder="1" applyAlignment="1" applyProtection="1">
      <alignment horizontal="center"/>
      <protection locked="0"/>
    </xf>
    <xf numFmtId="2" fontId="12" fillId="0" borderId="0" xfId="2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171" fontId="0" fillId="0" borderId="0" xfId="0" applyNumberFormat="1"/>
    <xf numFmtId="167" fontId="0" fillId="0" borderId="26" xfId="0" applyNumberFormat="1" applyFont="1" applyFill="1" applyBorder="1" applyAlignment="1" applyProtection="1">
      <alignment horizontal="left"/>
    </xf>
    <xf numFmtId="167" fontId="0" fillId="0" borderId="27" xfId="0" applyNumberFormat="1" applyFont="1" applyFill="1" applyBorder="1" applyAlignment="1" applyProtection="1">
      <alignment horizontal="left"/>
    </xf>
    <xf numFmtId="167" fontId="0" fillId="0" borderId="17" xfId="0" applyNumberFormat="1" applyFont="1" applyFill="1" applyBorder="1" applyAlignment="1" applyProtection="1">
      <alignment horizontal="left"/>
    </xf>
    <xf numFmtId="0" fontId="0" fillId="0" borderId="18" xfId="0" applyFill="1" applyBorder="1" applyAlignment="1">
      <alignment horizontal="left"/>
    </xf>
    <xf numFmtId="167" fontId="0" fillId="0" borderId="18" xfId="0" applyNumberFormat="1" applyFont="1" applyFill="1" applyBorder="1" applyAlignment="1" applyProtection="1">
      <alignment horizontal="left"/>
    </xf>
    <xf numFmtId="171" fontId="8" fillId="0" borderId="23" xfId="0" applyNumberFormat="1" applyFont="1" applyBorder="1" applyAlignment="1">
      <alignment horizontal="center"/>
    </xf>
    <xf numFmtId="0" fontId="24" fillId="0" borderId="0" xfId="0" applyFont="1"/>
    <xf numFmtId="0" fontId="0" fillId="0" borderId="0" xfId="0" applyBorder="1"/>
    <xf numFmtId="171" fontId="8" fillId="0" borderId="32" xfId="0" applyNumberFormat="1" applyFont="1" applyBorder="1" applyAlignment="1">
      <alignment horizontal="center"/>
    </xf>
    <xf numFmtId="167" fontId="25" fillId="5" borderId="0" xfId="0" applyNumberFormat="1" applyFont="1" applyFill="1" applyAlignment="1" applyProtection="1">
      <alignment horizontal="left"/>
      <protection locked="0"/>
    </xf>
  </cellXfs>
  <cellStyles count="3">
    <cellStyle name="Вычисление" xfId="1" builtinId="22"/>
    <cellStyle name="Обычный" xfId="0" builtinId="0"/>
    <cellStyle name="Обычный 2" xfId="2"/>
  </cellStyles>
  <dxfs count="10">
    <dxf>
      <font>
        <color theme="0"/>
      </font>
    </dxf>
    <dxf>
      <fill>
        <patternFill>
          <bgColor rgb="FF99FFCC"/>
        </patternFill>
      </fill>
    </dxf>
    <dxf>
      <fill>
        <patternFill>
          <bgColor rgb="FFFF0000"/>
        </patternFill>
      </fill>
    </dxf>
    <dxf>
      <font>
        <b/>
        <i/>
        <color rgb="FFC00000"/>
      </font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ont>
        <color theme="0"/>
      </font>
    </dxf>
    <dxf>
      <fill>
        <patternFill>
          <bgColor rgb="FF99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17</xdr:row>
      <xdr:rowOff>123825</xdr:rowOff>
    </xdr:from>
    <xdr:to>
      <xdr:col>11</xdr:col>
      <xdr:colOff>9525</xdr:colOff>
      <xdr:row>31</xdr:row>
      <xdr:rowOff>66675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19850" y="3409950"/>
          <a:ext cx="1381125" cy="2647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07"/>
  <sheetViews>
    <sheetView tabSelected="1" workbookViewId="0">
      <selection activeCell="E14" sqref="E14"/>
    </sheetView>
  </sheetViews>
  <sheetFormatPr defaultRowHeight="15" x14ac:dyDescent="0.25"/>
  <cols>
    <col min="1" max="1" width="10.42578125" customWidth="1"/>
    <col min="3" max="3" width="9.85546875" customWidth="1"/>
    <col min="4" max="4" width="10.85546875" customWidth="1"/>
    <col min="5" max="5" width="11.28515625" customWidth="1"/>
    <col min="6" max="6" width="18.28515625" customWidth="1"/>
    <col min="7" max="7" width="15.7109375" customWidth="1"/>
    <col min="24" max="24" width="14.140625" bestFit="1" customWidth="1"/>
  </cols>
  <sheetData>
    <row r="1" spans="1:24" ht="18.75" x14ac:dyDescent="0.3">
      <c r="C1" s="1" t="s">
        <v>0</v>
      </c>
      <c r="F1" s="2" t="s">
        <v>1</v>
      </c>
      <c r="G1" s="122">
        <f>EDATE(1&amp;F1,1)</f>
        <v>43132</v>
      </c>
      <c r="H1" s="3" t="str">
        <f>F1</f>
        <v>Январь 2018</v>
      </c>
    </row>
    <row r="2" spans="1:24" x14ac:dyDescent="0.25">
      <c r="O2" s="56" t="s">
        <v>29</v>
      </c>
    </row>
    <row r="3" spans="1:24" x14ac:dyDescent="0.25">
      <c r="B3" t="s">
        <v>2</v>
      </c>
      <c r="D3" s="4"/>
      <c r="N3" s="57" t="s">
        <v>30</v>
      </c>
      <c r="O3" s="57" t="s">
        <v>31</v>
      </c>
      <c r="P3" s="57" t="s">
        <v>32</v>
      </c>
      <c r="Q3" s="57" t="s">
        <v>33</v>
      </c>
      <c r="R3" s="57" t="s">
        <v>34</v>
      </c>
      <c r="S3" s="57" t="s">
        <v>35</v>
      </c>
      <c r="T3" s="57" t="s">
        <v>36</v>
      </c>
    </row>
    <row r="4" spans="1:24" x14ac:dyDescent="0.25">
      <c r="N4" s="118">
        <f t="array" ref="N4:T9">IF(MONTH(DATE(YEAR(F1),MONTH(F1),1)) &lt;&gt;MONTH(DATE(YEAR(F1),MONTH(F1),1)- (WEEKDAY(DATE(YEAR(F1),MONTH(F1),1),2)-1) +{0;1;2;3;4;5}*7+{1,2,3,4,5,6,7}-1)," ", DATE(YEAR(F1),MONTH(F1),1)- (WEEKDAY(DATE(YEAR(F1),MONTH(F1),1),2)-1) +{0;1;2;3;4;5}*7+{1,2,3,4,5,6,7}-1)</f>
        <v>43101</v>
      </c>
      <c r="O4" s="118">
        <v>43102</v>
      </c>
      <c r="P4" s="118">
        <v>43103</v>
      </c>
      <c r="Q4" s="118">
        <v>43104</v>
      </c>
      <c r="R4" s="118">
        <v>43105</v>
      </c>
      <c r="S4" s="118">
        <v>43106</v>
      </c>
      <c r="T4" s="118">
        <v>43107</v>
      </c>
    </row>
    <row r="5" spans="1:24" ht="15.75" x14ac:dyDescent="0.25">
      <c r="B5" t="s">
        <v>3</v>
      </c>
      <c r="D5" s="5"/>
      <c r="N5" s="118">
        <v>43108</v>
      </c>
      <c r="O5" s="118">
        <v>43109</v>
      </c>
      <c r="P5" s="118">
        <v>43110</v>
      </c>
      <c r="Q5" s="118">
        <v>43111</v>
      </c>
      <c r="R5" s="118">
        <v>43112</v>
      </c>
      <c r="S5" s="118">
        <v>43113</v>
      </c>
      <c r="T5" s="118">
        <v>43114</v>
      </c>
      <c r="X5" s="119"/>
    </row>
    <row r="6" spans="1:24" x14ac:dyDescent="0.25">
      <c r="N6" s="118">
        <v>43115</v>
      </c>
      <c r="O6" s="118">
        <v>43116</v>
      </c>
      <c r="P6" s="118">
        <v>43117</v>
      </c>
      <c r="Q6" s="118">
        <v>43118</v>
      </c>
      <c r="R6" s="118">
        <v>43119</v>
      </c>
      <c r="S6" s="118">
        <v>43120</v>
      </c>
      <c r="T6" s="118">
        <v>43121</v>
      </c>
    </row>
    <row r="7" spans="1:24" x14ac:dyDescent="0.25">
      <c r="B7" t="s">
        <v>4</v>
      </c>
      <c r="E7" s="5"/>
      <c r="G7" s="6">
        <v>1</v>
      </c>
      <c r="N7" s="118">
        <v>43122</v>
      </c>
      <c r="O7" s="118">
        <v>43123</v>
      </c>
      <c r="P7" s="118">
        <v>43124</v>
      </c>
      <c r="Q7" s="118">
        <v>43125</v>
      </c>
      <c r="R7" s="118">
        <v>43126</v>
      </c>
      <c r="S7" s="118">
        <v>43127</v>
      </c>
      <c r="T7" s="118">
        <v>43128</v>
      </c>
    </row>
    <row r="8" spans="1:24" x14ac:dyDescent="0.25">
      <c r="N8" s="118">
        <v>43129</v>
      </c>
      <c r="O8" s="118">
        <v>43130</v>
      </c>
      <c r="P8" s="118">
        <v>43131</v>
      </c>
      <c r="Q8" s="118" t="str">
        <v xml:space="preserve"> </v>
      </c>
      <c r="R8" s="118" t="str">
        <v xml:space="preserve"> </v>
      </c>
      <c r="S8" s="118" t="str">
        <v xml:space="preserve"> </v>
      </c>
      <c r="T8" s="118" t="str">
        <v xml:space="preserve"> </v>
      </c>
    </row>
    <row r="9" spans="1:24" ht="12" customHeight="1" x14ac:dyDescent="0.25">
      <c r="B9" t="s">
        <v>5</v>
      </c>
      <c r="D9" s="7">
        <v>42919</v>
      </c>
      <c r="E9" s="8" t="s">
        <v>6</v>
      </c>
      <c r="F9" s="9" t="str">
        <f>DATEDIF(D9,E14,"Y")&amp;" лет, "&amp;DATEDIF(D9,E14,"YM")&amp;" месяцев, "&amp;DATEDIF(D9,E14,"MD")&amp;" дней"</f>
        <v>0 лет, 6 месяцев, 26 дней</v>
      </c>
      <c r="M9" s="120"/>
      <c r="N9" s="121" t="str">
        <v xml:space="preserve"> </v>
      </c>
      <c r="O9" s="121" t="str">
        <v xml:space="preserve"> </v>
      </c>
      <c r="P9" s="121" t="str">
        <v xml:space="preserve"> </v>
      </c>
      <c r="Q9" s="121" t="str">
        <v xml:space="preserve"> </v>
      </c>
      <c r="R9" s="121" t="str">
        <v xml:space="preserve"> </v>
      </c>
      <c r="S9" s="121" t="str">
        <v xml:space="preserve"> </v>
      </c>
      <c r="T9" s="121" t="str">
        <v xml:space="preserve"> </v>
      </c>
      <c r="U9" s="120"/>
    </row>
    <row r="10" spans="1:24" x14ac:dyDescent="0.25">
      <c r="B10">
        <f>DATEDIF(D9,E14,"M")</f>
        <v>6</v>
      </c>
      <c r="C10" t="s">
        <v>7</v>
      </c>
      <c r="E10" t="s">
        <v>8</v>
      </c>
      <c r="G10" s="10">
        <f>IF(B10&gt;=12,12,B10)</f>
        <v>6</v>
      </c>
      <c r="H10" t="s">
        <v>9</v>
      </c>
      <c r="N10" s="58" t="str">
        <f t="array" ref="N10:T15">IF(MONTH(DATE(YEAR(G1),MONTH(G1),1)) &lt;&gt;MONTH(DATE(YEAR(G1),MONTH(G1),1)- (WEEKDAY(DATE(YEAR(G1),MONTH(G1),1),2)-1) +{0;1;2;3;4;5}*7+{1,2,3,4,5,6,7}-1)," ", DATE(YEAR(G1),MONTH(G1),1)- (WEEKDAY(DATE(YEAR(G1),MONTH(G1),1),2)-1) +{0;1;2;3;4;5}*7+{1,2,3,4,5,6,7}-1)</f>
        <v xml:space="preserve"> </v>
      </c>
      <c r="O10" s="58" t="str">
        <v xml:space="preserve"> </v>
      </c>
      <c r="P10" s="58" t="str">
        <v xml:space="preserve"> </v>
      </c>
      <c r="Q10" s="58">
        <v>43132</v>
      </c>
      <c r="R10" s="58">
        <v>43133</v>
      </c>
      <c r="S10" s="58">
        <v>43134</v>
      </c>
      <c r="T10" s="58">
        <v>43135</v>
      </c>
    </row>
    <row r="11" spans="1:24" x14ac:dyDescent="0.25">
      <c r="N11" s="58">
        <v>43136</v>
      </c>
      <c r="O11" s="58">
        <v>43137</v>
      </c>
      <c r="P11" s="58">
        <v>43138</v>
      </c>
      <c r="Q11" s="58">
        <v>43139</v>
      </c>
      <c r="R11" s="58">
        <v>43140</v>
      </c>
      <c r="S11" s="58">
        <v>43141</v>
      </c>
      <c r="T11" s="58">
        <v>43142</v>
      </c>
    </row>
    <row r="12" spans="1:24" x14ac:dyDescent="0.25">
      <c r="B12" t="s">
        <v>10</v>
      </c>
      <c r="D12" t="s">
        <v>11</v>
      </c>
      <c r="E12" s="4"/>
      <c r="F12" t="s">
        <v>12</v>
      </c>
      <c r="G12" s="11"/>
      <c r="N12" s="58">
        <v>43143</v>
      </c>
      <c r="O12" s="58">
        <v>43144</v>
      </c>
      <c r="P12" s="58">
        <v>43145</v>
      </c>
      <c r="Q12" s="58">
        <v>43146</v>
      </c>
      <c r="R12" s="58">
        <v>43147</v>
      </c>
      <c r="S12" s="58">
        <v>43148</v>
      </c>
      <c r="T12" s="58">
        <v>43149</v>
      </c>
    </row>
    <row r="13" spans="1:24" x14ac:dyDescent="0.25">
      <c r="B13" t="s">
        <v>13</v>
      </c>
      <c r="F13" s="12" t="s">
        <v>14</v>
      </c>
      <c r="N13" s="58">
        <v>43150</v>
      </c>
      <c r="O13" s="58">
        <v>43151</v>
      </c>
      <c r="P13" s="58">
        <v>43152</v>
      </c>
      <c r="Q13" s="58">
        <v>43153</v>
      </c>
      <c r="R13" s="58">
        <v>43154</v>
      </c>
      <c r="S13" s="58">
        <v>43155</v>
      </c>
      <c r="T13" s="58">
        <v>43156</v>
      </c>
    </row>
    <row r="14" spans="1:24" x14ac:dyDescent="0.25">
      <c r="B14" t="s">
        <v>37</v>
      </c>
      <c r="E14" s="13">
        <v>43129</v>
      </c>
      <c r="F14" s="14" t="str">
        <f>IF(E14&lt;&gt;"",TEXT(E14,"ДДДД"),"")&amp; "     по"</f>
        <v>понедельник     по</v>
      </c>
      <c r="G14" s="15">
        <v>43138</v>
      </c>
      <c r="H14" t="str">
        <f>IF(G14&lt;&gt;"",TEXT(G14,"ДДДД"),"")</f>
        <v>среда</v>
      </c>
      <c r="N14" s="58">
        <v>43157</v>
      </c>
      <c r="O14" s="58">
        <v>43158</v>
      </c>
      <c r="P14" s="58">
        <v>43159</v>
      </c>
      <c r="Q14" s="58" t="str">
        <v xml:space="preserve"> </v>
      </c>
      <c r="R14" s="58" t="str">
        <v xml:space="preserve"> </v>
      </c>
      <c r="S14" s="58" t="str">
        <v xml:space="preserve"> </v>
      </c>
      <c r="T14" s="58" t="str">
        <v xml:space="preserve"> </v>
      </c>
    </row>
    <row r="15" spans="1:24" x14ac:dyDescent="0.25">
      <c r="B15" t="s">
        <v>15</v>
      </c>
      <c r="D15" s="16">
        <v>43139</v>
      </c>
      <c r="E15" t="str">
        <f>IF(D15&lt;&gt;"",TEXT(D15,"ДДДД"),"")</f>
        <v>четверг</v>
      </c>
      <c r="N15" s="58" t="str">
        <v xml:space="preserve"> </v>
      </c>
      <c r="O15" s="58" t="str">
        <v xml:space="preserve"> </v>
      </c>
      <c r="P15" s="58" t="str">
        <v xml:space="preserve"> </v>
      </c>
      <c r="Q15" s="58" t="str">
        <v xml:space="preserve"> </v>
      </c>
      <c r="R15" s="58" t="str">
        <v xml:space="preserve"> </v>
      </c>
      <c r="S15" s="58" t="str">
        <v xml:space="preserve"> </v>
      </c>
      <c r="T15" s="58" t="str">
        <v xml:space="preserve"> </v>
      </c>
    </row>
    <row r="16" spans="1:24" x14ac:dyDescent="0.25">
      <c r="A16" s="17" t="s">
        <v>16</v>
      </c>
      <c r="B16" s="18" t="s">
        <v>17</v>
      </c>
      <c r="C16" s="19"/>
      <c r="D16" s="17" t="s">
        <v>18</v>
      </c>
      <c r="E16" s="17" t="s">
        <v>19</v>
      </c>
      <c r="F16" s="20" t="s">
        <v>20</v>
      </c>
      <c r="G16" s="21" t="s">
        <v>21</v>
      </c>
    </row>
    <row r="17" spans="1:18" x14ac:dyDescent="0.25">
      <c r="A17" s="22" t="s">
        <v>22</v>
      </c>
      <c r="B17" s="23"/>
      <c r="C17" s="24"/>
      <c r="D17" s="22" t="s">
        <v>23</v>
      </c>
      <c r="E17" s="25"/>
      <c r="F17" s="26" t="s">
        <v>24</v>
      </c>
      <c r="G17" s="27" t="s">
        <v>25</v>
      </c>
    </row>
    <row r="18" spans="1:18" ht="16.5" thickBot="1" x14ac:dyDescent="0.3">
      <c r="A18" s="28"/>
      <c r="B18" s="29"/>
      <c r="C18" s="30"/>
      <c r="D18" s="31"/>
      <c r="E18" s="31"/>
      <c r="F18" s="32" t="s">
        <v>26</v>
      </c>
      <c r="G18" s="33" t="s">
        <v>27</v>
      </c>
      <c r="N18" s="119"/>
    </row>
    <row r="19" spans="1:18" x14ac:dyDescent="0.25">
      <c r="A19" s="34" t="str">
        <f>IF(B19="","",MAX($A$17:A18)+1)</f>
        <v/>
      </c>
      <c r="B19" s="115" t="str">
        <f t="shared" ref="B19:B29" si="0">IFERROR(IF(EOMONTH(B20,-1)&lt;$D$9,"",IF(YEAR(B20)&lt;&gt;YEAR($D$9),EOMONTH(B20,-1),IF(AND(MONTH(EOMONTH(B20,-1))=MONTH($D$9),DAY($D$9)-1&lt;&gt;0),"",EOMONTH(B20,-1)))),"")</f>
        <v/>
      </c>
      <c r="C19" s="116"/>
      <c r="D19" s="35" t="str">
        <f>IFERROR(DAY(B19)-G19,"")</f>
        <v/>
      </c>
      <c r="E19" s="36"/>
      <c r="F19" s="37" t="str">
        <f>IFERROR(ROUND(E19/D19, 2),"")</f>
        <v/>
      </c>
      <c r="G19" s="38"/>
    </row>
    <row r="20" spans="1:18" x14ac:dyDescent="0.25">
      <c r="A20" s="34" t="str">
        <f>IF(B20="","",MAX($A$17:A19)+1)</f>
        <v/>
      </c>
      <c r="B20" s="115" t="str">
        <f t="shared" si="0"/>
        <v/>
      </c>
      <c r="C20" s="116"/>
      <c r="D20" s="39" t="str">
        <f>IFERROR(DAY(B20)-G20,"")</f>
        <v/>
      </c>
      <c r="E20" s="40"/>
      <c r="F20" s="37" t="str">
        <f t="shared" ref="F20:F30" si="1">IFERROR(ROUND(E20/D20, 2),"")</f>
        <v/>
      </c>
      <c r="G20" s="41"/>
    </row>
    <row r="21" spans="1:18" x14ac:dyDescent="0.25">
      <c r="A21" s="34" t="str">
        <f>IF(B21="","",MAX($A$17:A20)+1)</f>
        <v/>
      </c>
      <c r="B21" s="115" t="str">
        <f t="shared" si="0"/>
        <v/>
      </c>
      <c r="C21" s="116"/>
      <c r="D21" s="39" t="str">
        <f t="shared" ref="D21:D30" si="2">IFERROR(DAY(B21)-G21,"")</f>
        <v/>
      </c>
      <c r="E21" s="40"/>
      <c r="F21" s="37" t="str">
        <f t="shared" si="1"/>
        <v/>
      </c>
      <c r="G21" s="41"/>
      <c r="R21" s="42"/>
    </row>
    <row r="22" spans="1:18" x14ac:dyDescent="0.25">
      <c r="A22" s="34" t="str">
        <f>IF(B22="","",MAX($A$17:A21)+1)</f>
        <v/>
      </c>
      <c r="B22" s="115" t="str">
        <f t="shared" si="0"/>
        <v/>
      </c>
      <c r="C22" s="116"/>
      <c r="D22" s="39" t="str">
        <f t="shared" si="2"/>
        <v/>
      </c>
      <c r="E22" s="40"/>
      <c r="F22" s="37" t="str">
        <f t="shared" si="1"/>
        <v/>
      </c>
      <c r="G22" s="41"/>
      <c r="R22" s="42"/>
    </row>
    <row r="23" spans="1:18" x14ac:dyDescent="0.25">
      <c r="A23" s="34" t="str">
        <f>IF(B23="","",MAX($A$17:A22)+1)</f>
        <v/>
      </c>
      <c r="B23" s="115" t="str">
        <f t="shared" si="0"/>
        <v/>
      </c>
      <c r="C23" s="117"/>
      <c r="D23" s="39" t="str">
        <f t="shared" si="2"/>
        <v/>
      </c>
      <c r="E23" s="40"/>
      <c r="F23" s="37" t="str">
        <f t="shared" si="1"/>
        <v/>
      </c>
      <c r="G23" s="41"/>
      <c r="R23" s="42"/>
    </row>
    <row r="24" spans="1:18" x14ac:dyDescent="0.25">
      <c r="A24" s="34" t="str">
        <f>IF(B24="","",MAX($A$17:A23)+1)</f>
        <v/>
      </c>
      <c r="B24" s="115" t="str">
        <f t="shared" si="0"/>
        <v/>
      </c>
      <c r="C24" s="117"/>
      <c r="D24" s="39" t="str">
        <f t="shared" si="2"/>
        <v/>
      </c>
      <c r="E24" s="40"/>
      <c r="F24" s="37" t="str">
        <f t="shared" si="1"/>
        <v/>
      </c>
      <c r="G24" s="41"/>
      <c r="R24" s="42"/>
    </row>
    <row r="25" spans="1:18" x14ac:dyDescent="0.25">
      <c r="A25" s="34" t="str">
        <f>IF(B25="","",MAX($A$17:A24)+1)</f>
        <v/>
      </c>
      <c r="B25" s="115" t="str">
        <f t="shared" si="0"/>
        <v/>
      </c>
      <c r="C25" s="117"/>
      <c r="D25" s="39" t="str">
        <f t="shared" si="2"/>
        <v/>
      </c>
      <c r="E25" s="40"/>
      <c r="F25" s="37" t="str">
        <f t="shared" si="1"/>
        <v/>
      </c>
      <c r="G25" s="41"/>
      <c r="R25" s="42"/>
    </row>
    <row r="26" spans="1:18" x14ac:dyDescent="0.25">
      <c r="A26" s="34">
        <f>IF(B26="","",MAX($A$17:A25)+1)</f>
        <v>1</v>
      </c>
      <c r="B26" s="115">
        <f t="shared" si="0"/>
        <v>42978</v>
      </c>
      <c r="C26" s="117"/>
      <c r="D26" s="39">
        <f t="shared" si="2"/>
        <v>31</v>
      </c>
      <c r="E26" s="40"/>
      <c r="F26" s="37">
        <f t="shared" si="1"/>
        <v>0</v>
      </c>
      <c r="G26" s="41"/>
      <c r="R26" s="42"/>
    </row>
    <row r="27" spans="1:18" x14ac:dyDescent="0.25">
      <c r="A27" s="34">
        <f>IF(B27="","",MAX($A$17:A26)+1)</f>
        <v>2</v>
      </c>
      <c r="B27" s="115">
        <f t="shared" si="0"/>
        <v>43008</v>
      </c>
      <c r="C27" s="117"/>
      <c r="D27" s="39">
        <f t="shared" si="2"/>
        <v>30</v>
      </c>
      <c r="E27" s="40"/>
      <c r="F27" s="37">
        <f t="shared" si="1"/>
        <v>0</v>
      </c>
      <c r="G27" s="41"/>
      <c r="R27" s="42"/>
    </row>
    <row r="28" spans="1:18" x14ac:dyDescent="0.25">
      <c r="A28" s="34">
        <f>IF(B28="","",MAX($A$17:A27)+1)</f>
        <v>3</v>
      </c>
      <c r="B28" s="115">
        <f t="shared" si="0"/>
        <v>43039</v>
      </c>
      <c r="C28" s="117"/>
      <c r="D28" s="39">
        <f t="shared" si="2"/>
        <v>31</v>
      </c>
      <c r="E28" s="43"/>
      <c r="F28" s="37">
        <f t="shared" si="1"/>
        <v>0</v>
      </c>
      <c r="G28" s="41"/>
      <c r="R28" s="42"/>
    </row>
    <row r="29" spans="1:18" x14ac:dyDescent="0.25">
      <c r="A29" s="34">
        <f>IF(B29="","",MAX($A$17:A28)+1)</f>
        <v>4</v>
      </c>
      <c r="B29" s="115">
        <f t="shared" si="0"/>
        <v>43069</v>
      </c>
      <c r="C29" s="117"/>
      <c r="D29" s="39">
        <f t="shared" si="2"/>
        <v>30</v>
      </c>
      <c r="E29" s="43"/>
      <c r="F29" s="37">
        <f t="shared" si="1"/>
        <v>0</v>
      </c>
      <c r="G29" s="41"/>
      <c r="R29" s="42"/>
    </row>
    <row r="30" spans="1:18" ht="15.75" thickBot="1" x14ac:dyDescent="0.3">
      <c r="A30" s="44">
        <f>IF(B30="","",MAX($A$17:A29)+1)</f>
        <v>5</v>
      </c>
      <c r="B30" s="113">
        <f>EOMONTH(E14,-1)</f>
        <v>43100</v>
      </c>
      <c r="C30" s="114"/>
      <c r="D30" s="45">
        <f t="shared" si="2"/>
        <v>31</v>
      </c>
      <c r="E30" s="46"/>
      <c r="F30" s="47">
        <f t="shared" si="1"/>
        <v>0</v>
      </c>
      <c r="G30" s="48"/>
    </row>
    <row r="31" spans="1:18" ht="15.75" x14ac:dyDescent="0.25">
      <c r="A31" s="49">
        <f>A30</f>
        <v>5</v>
      </c>
      <c r="B31" s="50" t="s">
        <v>28</v>
      </c>
      <c r="C31" s="51"/>
      <c r="D31" s="49">
        <f>SUM(D19:D30)</f>
        <v>153</v>
      </c>
      <c r="E31" s="52" t="str">
        <f>IF(SUM(E19:E30),SUM(E19:E30),"")</f>
        <v/>
      </c>
      <c r="F31" s="53" t="str">
        <f>IFERROR(ROUND(E31/D31, 2),"")</f>
        <v/>
      </c>
      <c r="G31" s="54">
        <f>IFERROR(SUM(G19:G30,),"")</f>
        <v>0</v>
      </c>
    </row>
    <row r="33" spans="1:12" x14ac:dyDescent="0.25">
      <c r="A33" s="56"/>
      <c r="B33" s="56"/>
      <c r="C33" s="104"/>
      <c r="D33" s="56"/>
      <c r="E33" s="56"/>
      <c r="F33" s="56"/>
      <c r="G33" s="56"/>
    </row>
    <row r="34" spans="1:12" x14ac:dyDescent="0.25">
      <c r="A34" s="95"/>
      <c r="B34" s="95"/>
      <c r="C34" s="95"/>
      <c r="D34" s="56"/>
      <c r="E34" s="56"/>
      <c r="F34" s="56"/>
      <c r="G34" s="56"/>
    </row>
    <row r="35" spans="1:12" x14ac:dyDescent="0.25">
      <c r="A35" s="95"/>
      <c r="B35" s="95"/>
      <c r="C35" s="95"/>
      <c r="D35" s="95"/>
      <c r="E35" s="95"/>
      <c r="F35" s="95"/>
      <c r="G35" s="95"/>
    </row>
    <row r="36" spans="1:12" x14ac:dyDescent="0.25">
      <c r="A36" s="95"/>
      <c r="B36" s="95"/>
      <c r="C36" s="95"/>
      <c r="D36" s="95"/>
      <c r="E36" s="95"/>
      <c r="F36" s="95"/>
      <c r="G36" s="95"/>
    </row>
    <row r="37" spans="1:12" x14ac:dyDescent="0.25">
      <c r="A37" s="95"/>
      <c r="B37" s="95"/>
      <c r="C37" s="95"/>
      <c r="D37" s="95"/>
      <c r="E37" s="95"/>
      <c r="F37" s="95"/>
      <c r="G37" s="95"/>
    </row>
    <row r="38" spans="1:12" x14ac:dyDescent="0.25">
      <c r="A38" s="95"/>
      <c r="B38" s="95"/>
      <c r="C38" s="95"/>
      <c r="D38" s="95"/>
      <c r="E38" s="95"/>
      <c r="F38" s="95"/>
      <c r="G38" s="95"/>
    </row>
    <row r="39" spans="1:12" x14ac:dyDescent="0.25">
      <c r="A39" s="95"/>
      <c r="B39" s="95"/>
      <c r="C39" s="95"/>
      <c r="D39" s="95"/>
      <c r="E39" s="95"/>
      <c r="F39" s="95"/>
      <c r="G39" s="95"/>
    </row>
    <row r="40" spans="1:12" x14ac:dyDescent="0.25">
      <c r="A40" s="96"/>
      <c r="B40" s="105"/>
      <c r="C40" s="105"/>
      <c r="D40" s="105"/>
      <c r="E40" s="105"/>
      <c r="F40" s="95"/>
      <c r="G40" s="97"/>
    </row>
    <row r="41" spans="1:12" ht="15.75" x14ac:dyDescent="0.25">
      <c r="A41" s="96"/>
      <c r="B41" s="106"/>
      <c r="C41" s="107"/>
      <c r="D41" s="108"/>
      <c r="E41" s="109"/>
      <c r="F41" s="110"/>
      <c r="G41" s="111"/>
      <c r="L41" s="55"/>
    </row>
    <row r="42" spans="1:12" x14ac:dyDescent="0.25">
      <c r="A42" s="56"/>
      <c r="B42" s="56"/>
      <c r="C42" s="56"/>
      <c r="D42" s="56"/>
      <c r="E42" s="56"/>
      <c r="F42" s="56"/>
      <c r="G42" s="56"/>
    </row>
    <row r="43" spans="1:12" x14ac:dyDescent="0.25">
      <c r="A43" s="59"/>
      <c r="B43" s="56"/>
      <c r="C43" s="56"/>
      <c r="D43" s="56"/>
      <c r="E43" s="61"/>
      <c r="F43" s="56"/>
      <c r="G43" s="56"/>
      <c r="H43" s="56"/>
      <c r="I43" s="56"/>
      <c r="J43" s="56"/>
    </row>
    <row r="44" spans="1:12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</row>
    <row r="45" spans="1:12" x14ac:dyDescent="0.25">
      <c r="A45" s="59"/>
      <c r="B45" s="56"/>
      <c r="C45" s="56"/>
      <c r="D45" s="56"/>
      <c r="E45" s="62"/>
      <c r="F45" s="63"/>
      <c r="G45" s="56"/>
      <c r="H45" s="56"/>
      <c r="I45" s="56"/>
      <c r="J45" s="56"/>
    </row>
    <row r="46" spans="1:12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</row>
    <row r="47" spans="1:12" x14ac:dyDescent="0.25">
      <c r="A47" s="56"/>
      <c r="B47" s="56"/>
      <c r="C47" s="56"/>
      <c r="D47" s="56"/>
      <c r="E47" s="64"/>
      <c r="F47" s="65"/>
      <c r="G47" s="65"/>
      <c r="H47" s="65"/>
      <c r="I47" s="56"/>
      <c r="J47" s="56"/>
    </row>
    <row r="48" spans="1:12" x14ac:dyDescent="0.25">
      <c r="A48" s="56"/>
      <c r="B48" s="56"/>
      <c r="C48" s="56"/>
      <c r="D48" s="56"/>
      <c r="E48" s="66"/>
      <c r="F48" s="65"/>
      <c r="G48" s="65"/>
      <c r="H48" s="65"/>
      <c r="I48" s="56"/>
      <c r="J48" s="56"/>
    </row>
    <row r="49" spans="1:12" x14ac:dyDescent="0.25">
      <c r="A49" s="56"/>
      <c r="B49" s="56"/>
      <c r="C49" s="56"/>
      <c r="D49" s="56"/>
      <c r="E49" s="67"/>
      <c r="F49" s="56"/>
      <c r="G49" s="68"/>
      <c r="H49" s="56"/>
      <c r="I49" s="56"/>
      <c r="J49" s="56"/>
    </row>
    <row r="50" spans="1:12" x14ac:dyDescent="0.25">
      <c r="A50" s="56"/>
      <c r="B50" s="56"/>
      <c r="C50" s="56"/>
      <c r="D50" s="56"/>
      <c r="E50" s="60"/>
      <c r="F50" s="56"/>
      <c r="G50" s="56"/>
      <c r="H50" s="56"/>
      <c r="I50" s="56"/>
      <c r="J50" s="56"/>
    </row>
    <row r="51" spans="1:12" x14ac:dyDescent="0.25">
      <c r="A51" s="69"/>
      <c r="B51" s="56"/>
      <c r="C51" s="56"/>
      <c r="D51" s="56"/>
      <c r="E51" s="66"/>
      <c r="F51" s="65"/>
      <c r="G51" s="65"/>
      <c r="H51" s="56"/>
      <c r="I51" s="56"/>
      <c r="J51" s="56"/>
    </row>
    <row r="52" spans="1:12" x14ac:dyDescent="0.25">
      <c r="A52" s="56"/>
      <c r="B52" s="56"/>
      <c r="C52" s="56"/>
      <c r="D52" s="56"/>
      <c r="E52" s="70"/>
      <c r="F52" s="56"/>
      <c r="G52" s="71"/>
      <c r="H52" s="56"/>
      <c r="I52" s="56"/>
      <c r="J52" s="56"/>
    </row>
    <row r="53" spans="1:12" x14ac:dyDescent="0.25">
      <c r="A53" s="56"/>
      <c r="B53" s="56"/>
      <c r="C53" s="56"/>
      <c r="D53" s="56"/>
      <c r="E53" s="72"/>
      <c r="F53" s="56"/>
      <c r="G53" s="56"/>
      <c r="H53" s="56"/>
      <c r="I53" s="56"/>
      <c r="J53" s="56"/>
    </row>
    <row r="54" spans="1:12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</row>
    <row r="55" spans="1:12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</row>
    <row r="56" spans="1:12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</row>
    <row r="59" spans="1:12" x14ac:dyDescent="0.25">
      <c r="L59" s="112"/>
    </row>
    <row r="66" spans="1:24" ht="18.75" x14ac:dyDescent="0.3">
      <c r="H66" s="56"/>
      <c r="I66" s="56"/>
      <c r="J66" s="84"/>
      <c r="K66" s="56"/>
      <c r="L66" s="56"/>
      <c r="M66" s="56"/>
      <c r="N66" s="56"/>
      <c r="O66" s="56"/>
      <c r="P66" s="56"/>
      <c r="Q66" s="73"/>
      <c r="R66" s="74"/>
      <c r="S66" s="56"/>
      <c r="T66" s="56"/>
      <c r="U66" s="56"/>
      <c r="V66" s="56"/>
      <c r="W66" s="56"/>
      <c r="X66" s="56"/>
    </row>
    <row r="67" spans="1:24" x14ac:dyDescent="0.25"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1:24" x14ac:dyDescent="0.25">
      <c r="H68" s="87"/>
      <c r="I68" s="56"/>
      <c r="J68" s="88"/>
      <c r="K68" s="85"/>
      <c r="L68" s="86"/>
      <c r="M68" s="86"/>
      <c r="N68" s="86"/>
      <c r="O68" s="86"/>
      <c r="P68" s="89"/>
      <c r="Q68" s="86"/>
      <c r="R68" s="86"/>
      <c r="S68" s="86"/>
      <c r="T68" s="86"/>
      <c r="U68" s="90"/>
      <c r="V68" s="75"/>
      <c r="W68" s="86"/>
      <c r="X68" s="56"/>
    </row>
    <row r="69" spans="1:24" x14ac:dyDescent="0.25">
      <c r="H69" s="75"/>
      <c r="I69" s="75"/>
      <c r="J69" s="76"/>
      <c r="K69" s="85"/>
      <c r="L69" s="77"/>
      <c r="M69" s="77"/>
      <c r="N69" s="77"/>
      <c r="O69" s="77"/>
      <c r="P69" s="77"/>
      <c r="Q69" s="77"/>
      <c r="R69" s="77"/>
      <c r="S69" s="77"/>
      <c r="T69" s="86"/>
      <c r="U69" s="90"/>
      <c r="V69" s="86"/>
      <c r="W69" s="75"/>
      <c r="X69" s="56"/>
    </row>
    <row r="70" spans="1:24" x14ac:dyDescent="0.25">
      <c r="H70" s="75"/>
      <c r="I70" s="75"/>
      <c r="J70" s="76"/>
      <c r="K70" s="85"/>
      <c r="L70" s="86"/>
      <c r="M70" s="86"/>
      <c r="N70" s="86"/>
      <c r="O70" s="89"/>
      <c r="P70" s="86"/>
      <c r="Q70" s="92"/>
      <c r="R70" s="89"/>
      <c r="S70" s="86"/>
      <c r="T70" s="86"/>
      <c r="U70" s="75"/>
      <c r="V70" s="75"/>
      <c r="W70" s="76"/>
      <c r="X70" s="56"/>
    </row>
    <row r="71" spans="1:24" ht="15.75" x14ac:dyDescent="0.25">
      <c r="A71" s="91"/>
      <c r="B71" s="56"/>
      <c r="C71" s="56"/>
      <c r="D71" s="77"/>
      <c r="E71" s="76"/>
      <c r="F71" s="76"/>
      <c r="G71" s="76"/>
      <c r="H71" s="75"/>
      <c r="I71" s="75"/>
      <c r="J71" s="75"/>
      <c r="K71" s="86"/>
      <c r="L71" s="86"/>
      <c r="M71" s="86"/>
      <c r="N71" s="93"/>
      <c r="O71" s="77"/>
      <c r="P71" s="77"/>
      <c r="Q71" s="85"/>
      <c r="R71" s="77"/>
      <c r="S71" s="77"/>
      <c r="T71" s="85"/>
      <c r="U71" s="75"/>
      <c r="V71" s="75"/>
      <c r="W71" s="75"/>
      <c r="X71" s="56"/>
    </row>
    <row r="72" spans="1:24" x14ac:dyDescent="0.25">
      <c r="A72" s="56"/>
      <c r="B72" s="56"/>
      <c r="C72" s="56"/>
      <c r="D72" s="77"/>
      <c r="E72" s="56"/>
      <c r="F72" s="56"/>
      <c r="G72" s="56"/>
      <c r="H72" s="75"/>
      <c r="I72" s="75"/>
      <c r="J72" s="75"/>
      <c r="K72" s="77"/>
      <c r="L72" s="77"/>
      <c r="M72" s="77"/>
      <c r="N72" s="85"/>
      <c r="O72" s="77"/>
      <c r="P72" s="77"/>
      <c r="Q72" s="77"/>
      <c r="R72" s="77"/>
      <c r="S72" s="77"/>
      <c r="T72" s="77"/>
      <c r="U72" s="75"/>
      <c r="V72" s="86"/>
      <c r="W72" s="75"/>
      <c r="X72" s="56"/>
    </row>
    <row r="73" spans="1:24" x14ac:dyDescent="0.25">
      <c r="A73" s="56"/>
      <c r="B73" s="56"/>
      <c r="C73" s="56"/>
      <c r="D73" s="77"/>
      <c r="E73" s="56"/>
      <c r="F73" s="56"/>
      <c r="G73" s="56"/>
      <c r="H73" s="75"/>
      <c r="I73" s="75"/>
      <c r="J73" s="75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5"/>
      <c r="V73" s="75"/>
      <c r="W73" s="75"/>
      <c r="X73" s="56"/>
    </row>
    <row r="74" spans="1:24" x14ac:dyDescent="0.25">
      <c r="A74" s="56"/>
      <c r="B74" s="56"/>
      <c r="C74" s="56"/>
      <c r="D74" s="77"/>
      <c r="E74" s="56"/>
      <c r="F74" s="56"/>
      <c r="G74" s="56"/>
      <c r="H74" s="75"/>
      <c r="I74" s="75"/>
      <c r="J74" s="78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5"/>
      <c r="V74" s="75"/>
      <c r="W74" s="75"/>
      <c r="X74" s="56"/>
    </row>
    <row r="75" spans="1:24" x14ac:dyDescent="0.25">
      <c r="A75" s="56"/>
      <c r="B75" s="56"/>
      <c r="C75" s="56"/>
      <c r="D75" s="77"/>
      <c r="E75" s="77"/>
      <c r="F75" s="56"/>
      <c r="G75" s="56"/>
      <c r="H75" s="75"/>
      <c r="I75" s="75"/>
      <c r="J75" s="78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6"/>
      <c r="V75" s="86"/>
      <c r="W75" s="75"/>
      <c r="X75" s="56"/>
    </row>
    <row r="76" spans="1:24" x14ac:dyDescent="0.25">
      <c r="A76" s="56"/>
      <c r="B76" s="56"/>
      <c r="C76" s="56"/>
      <c r="D76" s="77"/>
      <c r="E76" s="77"/>
      <c r="F76" s="56"/>
      <c r="G76" s="56"/>
      <c r="H76" s="79"/>
      <c r="I76" s="79"/>
      <c r="J76" s="80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6"/>
      <c r="V76" s="86"/>
      <c r="W76" s="76"/>
      <c r="X76" s="56"/>
    </row>
    <row r="77" spans="1:24" x14ac:dyDescent="0.25">
      <c r="A77" s="56"/>
      <c r="B77" s="56"/>
      <c r="C77" s="56"/>
      <c r="D77" s="86"/>
      <c r="E77" s="77"/>
      <c r="F77" s="56"/>
      <c r="G77" s="56"/>
      <c r="H77" s="56"/>
      <c r="I77" s="56"/>
      <c r="J77" s="56"/>
      <c r="K77" s="94"/>
      <c r="L77" s="77"/>
      <c r="M77" s="77"/>
      <c r="N77" s="77"/>
      <c r="O77" s="77"/>
      <c r="P77" s="77"/>
      <c r="Q77" s="77"/>
      <c r="R77" s="77"/>
      <c r="S77" s="77"/>
      <c r="T77" s="77"/>
      <c r="U77" s="88"/>
      <c r="V77" s="75"/>
      <c r="W77" s="75"/>
      <c r="X77" s="56"/>
    </row>
    <row r="78" spans="1:24" ht="15.75" x14ac:dyDescent="0.25">
      <c r="A78" s="56"/>
      <c r="B78" s="56"/>
      <c r="C78" s="56"/>
      <c r="D78" s="95"/>
      <c r="E78" s="96"/>
      <c r="F78" s="96"/>
      <c r="G78" s="97"/>
      <c r="H78" s="81"/>
      <c r="I78" s="82"/>
      <c r="J78" s="83"/>
      <c r="K78" s="98"/>
      <c r="L78" s="99"/>
      <c r="M78" s="99"/>
      <c r="N78" s="100"/>
      <c r="O78" s="101"/>
      <c r="P78" s="101"/>
      <c r="Q78" s="100"/>
      <c r="R78" s="101"/>
      <c r="S78" s="101"/>
      <c r="T78" s="100"/>
      <c r="U78" s="102"/>
      <c r="V78" s="102"/>
      <c r="W78" s="102"/>
      <c r="X78" s="56"/>
    </row>
    <row r="79" spans="1:24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1:24" x14ac:dyDescent="0.25">
      <c r="A80" s="56"/>
      <c r="B80" s="56"/>
      <c r="C80" s="56"/>
      <c r="D80" s="103"/>
      <c r="E80" s="77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1:24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1:24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1:24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1:24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1:24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1:24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1:24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1:24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1:24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1:24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1:24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1:24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1:24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1:24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1:24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1:24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1:24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1:24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1:24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1:24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1:24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1:24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1:24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1:24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1:24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1:24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</sheetData>
  <mergeCells count="12"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conditionalFormatting sqref="N4:T15">
    <cfRule type="expression" dxfId="4" priority="3">
      <formula>$E$14=N4</formula>
    </cfRule>
    <cfRule type="expression" dxfId="5" priority="2">
      <formula>$G$14=N4</formula>
    </cfRule>
    <cfRule type="expression" dxfId="6" priority="1">
      <formula>($E$14&lt;N4)*($G$14&gt;N4)</formula>
    </cfRule>
    <cfRule type="expression" dxfId="3" priority="4">
      <formula>WEEKDAY(N4,2)&gt;5</formula>
    </cfRule>
  </conditionalFormatting>
  <pageMargins left="0.7" right="0.7" top="0.75" bottom="0.75" header="0.3" footer="0.3"/>
  <pageSetup paperSize="9" orientation="portrait" verticalDpi="0" r:id="rId1"/>
  <ignoredErrors>
    <ignoredError sqref="G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Спросить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cp:lastPrinted>2018-02-08T12:21:58Z</cp:lastPrinted>
  <dcterms:created xsi:type="dcterms:W3CDTF">2018-02-08T12:21:53Z</dcterms:created>
  <dcterms:modified xsi:type="dcterms:W3CDTF">2018-02-08T18:41:19Z</dcterms:modified>
</cp:coreProperties>
</file>