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C17" i="1"/>
  <c r="C18" i="1"/>
  <c r="C16" i="1"/>
  <c r="B17" i="1"/>
  <c r="B18" i="1"/>
  <c r="B16" i="1"/>
</calcChain>
</file>

<file path=xl/sharedStrings.xml><?xml version="1.0" encoding="utf-8"?>
<sst xmlns="http://schemas.openxmlformats.org/spreadsheetml/2006/main" count="62" uniqueCount="25">
  <si>
    <t>№ п/п</t>
  </si>
  <si>
    <t>Наименование приобретаемого
оборудования (Срок, количество и стоимость)</t>
  </si>
  <si>
    <t>Отметка</t>
  </si>
  <si>
    <t>ТЗ</t>
  </si>
  <si>
    <t>КЛ</t>
  </si>
  <si>
    <t>Оплата аванса</t>
  </si>
  <si>
    <t>1</t>
  </si>
  <si>
    <t>х</t>
  </si>
  <si>
    <t>2</t>
  </si>
  <si>
    <t>Факт</t>
  </si>
  <si>
    <t>План</t>
  </si>
  <si>
    <t>3</t>
  </si>
  <si>
    <t>Товар 1</t>
  </si>
  <si>
    <t>Товар 2</t>
  </si>
  <si>
    <t>Товар 3</t>
  </si>
  <si>
    <t>Изначальный файл</t>
  </si>
  <si>
    <t>Требуемый файл</t>
  </si>
  <si>
    <t>Согласование</t>
  </si>
  <si>
    <t>Тендер</t>
  </si>
  <si>
    <t>Утвержднеие</t>
  </si>
  <si>
    <t>Подписание ДД</t>
  </si>
  <si>
    <t>Поставка</t>
  </si>
  <si>
    <t>Ввод</t>
  </si>
  <si>
    <t>факт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</si>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</sst>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6" formatCode="dd/mm/yyyy;;"/>
    <numFmt numFmtId="167" formatCode="mmm/yy;;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vertical="center" wrapText="1"/>
    </xf>
    <xf numFmtId="0" fontId="5" fillId="3" borderId="15" xfId="0" applyFont="1" applyFill="1" applyBorder="1" applyAlignment="1">
      <alignment horizontal="center" vertical="center"/>
    </xf>
    <xf numFmtId="0" fontId="6" fillId="0" borderId="3" xfId="0" applyFont="1" applyBorder="1"/>
    <xf numFmtId="0" fontId="5" fillId="3" borderId="16" xfId="0" applyFont="1" applyFill="1" applyBorder="1" applyAlignment="1">
      <alignment horizontal="center" vertical="center"/>
    </xf>
    <xf numFmtId="0" fontId="6" fillId="5" borderId="3" xfId="0" applyFont="1" applyFill="1" applyBorder="1"/>
    <xf numFmtId="0" fontId="3" fillId="3" borderId="13" xfId="1" applyFont="1" applyFill="1" applyBorder="1" applyAlignment="1">
      <alignment vertical="center" wrapText="1"/>
    </xf>
    <xf numFmtId="164" fontId="6" fillId="4" borderId="2" xfId="0" applyNumberFormat="1" applyFont="1" applyFill="1" applyBorder="1" applyAlignment="1">
      <alignment horizontal="center" vertical="center"/>
    </xf>
    <xf numFmtId="0" fontId="6" fillId="0" borderId="4" xfId="0" applyFont="1" applyBorder="1"/>
    <xf numFmtId="164" fontId="6" fillId="4" borderId="18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4" borderId="20" xfId="0" applyNumberFormat="1" applyFont="1" applyFill="1" applyBorder="1" applyAlignment="1">
      <alignment horizontal="center" vertical="center"/>
    </xf>
    <xf numFmtId="17" fontId="6" fillId="0" borderId="6" xfId="0" applyNumberFormat="1" applyFont="1" applyBorder="1" applyAlignment="1">
      <alignment horizontal="center" vertical="center"/>
    </xf>
    <xf numFmtId="0" fontId="6" fillId="0" borderId="2" xfId="0" applyFont="1" applyBorder="1"/>
    <xf numFmtId="164" fontId="6" fillId="0" borderId="5" xfId="0" applyNumberFormat="1" applyFont="1" applyBorder="1" applyAlignment="1">
      <alignment horizontal="center" vertical="center"/>
    </xf>
    <xf numFmtId="0" fontId="3" fillId="3" borderId="11" xfId="1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14" fontId="6" fillId="0" borderId="0" xfId="0" applyNumberFormat="1" applyFont="1"/>
    <xf numFmtId="166" fontId="6" fillId="4" borderId="11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Border="1"/>
    <xf numFmtId="166" fontId="6" fillId="0" borderId="11" xfId="0" applyNumberFormat="1" applyFont="1" applyBorder="1" applyAlignment="1">
      <alignment horizontal="center" vertical="center"/>
    </xf>
    <xf numFmtId="166" fontId="0" fillId="0" borderId="12" xfId="0" applyNumberFormat="1" applyBorder="1"/>
    <xf numFmtId="166" fontId="6" fillId="0" borderId="6" xfId="0" applyNumberFormat="1" applyFont="1" applyBorder="1" applyAlignment="1">
      <alignment horizontal="center" vertical="center"/>
    </xf>
    <xf numFmtId="166" fontId="0" fillId="0" borderId="6" xfId="0" applyNumberFormat="1" applyBorder="1"/>
    <xf numFmtId="166" fontId="6" fillId="0" borderId="6" xfId="0" applyNumberFormat="1" applyFont="1" applyFill="1" applyBorder="1" applyAlignment="1">
      <alignment horizontal="center" vertical="center"/>
    </xf>
    <xf numFmtId="166" fontId="0" fillId="0" borderId="7" xfId="0" applyNumberFormat="1" applyBorder="1"/>
    <xf numFmtId="167" fontId="6" fillId="0" borderId="11" xfId="0" applyNumberFormat="1" applyFont="1" applyBorder="1" applyAlignment="1">
      <alignment horizontal="center"/>
    </xf>
    <xf numFmtId="167" fontId="0" fillId="0" borderId="11" xfId="0" applyNumberFormat="1" applyBorder="1"/>
    <xf numFmtId="167" fontId="6" fillId="0" borderId="11" xfId="0" applyNumberFormat="1" applyFont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/>
    </xf>
    <xf numFmtId="167" fontId="0" fillId="0" borderId="6" xfId="0" applyNumberFormat="1" applyBorder="1"/>
    <xf numFmtId="167" fontId="6" fillId="0" borderId="6" xfId="0" applyNumberFormat="1" applyFont="1" applyBorder="1" applyAlignment="1">
      <alignment horizontal="center" vertical="center"/>
    </xf>
    <xf numFmtId="49" fontId="2" fillId="6" borderId="14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11" xfId="0" applyFill="1" applyBorder="1"/>
    <xf numFmtId="49" fontId="3" fillId="6" borderId="10" xfId="0" applyNumberFormat="1" applyFont="1" applyFill="1" applyBorder="1" applyAlignment="1">
      <alignment vertical="center"/>
    </xf>
    <xf numFmtId="49" fontId="3" fillId="6" borderId="5" xfId="0" applyNumberFormat="1" applyFont="1" applyFill="1" applyBorder="1" applyAlignment="1">
      <alignment vertical="center"/>
    </xf>
  </cellXfs>
  <cellStyles count="2">
    <cellStyle name="Обычный" xfId="0" builtinId="0"/>
    <cellStyle name="Обычный_План приобретения нового оборудования, не входящего в смету строе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tabSelected="1" zoomScale="90" zoomScaleNormal="90" workbookViewId="0">
      <selection activeCell="B26" sqref="B26"/>
    </sheetView>
  </sheetViews>
  <sheetFormatPr defaultRowHeight="15" x14ac:dyDescent="0.25"/>
  <cols>
    <col min="2" max="2" width="57.42578125" customWidth="1"/>
    <col min="3" max="3" width="11" bestFit="1" customWidth="1"/>
    <col min="4" max="7" width="10.140625" bestFit="1" customWidth="1"/>
    <col min="19" max="20" width="10.140625" bestFit="1" customWidth="1"/>
  </cols>
  <sheetData>
    <row r="2" spans="1:20" ht="18.75" x14ac:dyDescent="0.3">
      <c r="B2" s="25" t="s">
        <v>15</v>
      </c>
    </row>
    <row r="3" spans="1:20" ht="15.75" thickBot="1" x14ac:dyDescent="0.3"/>
    <row r="4" spans="1:20" ht="26.25" thickBot="1" x14ac:dyDescent="0.3">
      <c r="A4" s="3" t="s">
        <v>0</v>
      </c>
      <c r="B4" s="4" t="s">
        <v>1</v>
      </c>
      <c r="C4" s="4" t="s">
        <v>2</v>
      </c>
      <c r="D4" s="1" t="s">
        <v>3</v>
      </c>
      <c r="E4" s="2" t="s">
        <v>4</v>
      </c>
      <c r="F4" s="5" t="s">
        <v>17</v>
      </c>
      <c r="G4" s="5" t="s">
        <v>18</v>
      </c>
      <c r="H4" s="5" t="s">
        <v>19</v>
      </c>
      <c r="I4" s="5" t="s">
        <v>20</v>
      </c>
      <c r="J4" s="5" t="s">
        <v>5</v>
      </c>
      <c r="K4" s="5" t="s">
        <v>21</v>
      </c>
      <c r="L4" s="6" t="s">
        <v>22</v>
      </c>
    </row>
    <row r="5" spans="1:20" ht="15" customHeight="1" x14ac:dyDescent="0.25">
      <c r="A5" s="27" t="s">
        <v>6</v>
      </c>
      <c r="B5" s="7" t="s">
        <v>12</v>
      </c>
      <c r="C5" s="8" t="s">
        <v>9</v>
      </c>
      <c r="D5" s="13">
        <v>42745</v>
      </c>
      <c r="E5" s="9"/>
      <c r="F5" s="9"/>
      <c r="G5" s="9"/>
      <c r="H5" s="9"/>
      <c r="I5" s="9"/>
      <c r="J5" s="9"/>
      <c r="K5" s="9"/>
      <c r="L5" s="14"/>
    </row>
    <row r="6" spans="1:20" ht="15" customHeight="1" thickBot="1" x14ac:dyDescent="0.3">
      <c r="A6" s="28"/>
      <c r="B6" s="12"/>
      <c r="C6" s="10" t="s">
        <v>10</v>
      </c>
      <c r="D6" s="15">
        <v>43146</v>
      </c>
      <c r="E6" s="16">
        <v>43151</v>
      </c>
      <c r="F6" s="17">
        <v>43160</v>
      </c>
      <c r="G6" s="18" t="s">
        <v>7</v>
      </c>
      <c r="H6" s="18" t="s">
        <v>7</v>
      </c>
      <c r="I6" s="17">
        <v>43160</v>
      </c>
      <c r="J6" s="17">
        <v>43160</v>
      </c>
      <c r="K6" s="17">
        <v>43252</v>
      </c>
      <c r="L6" s="19">
        <v>43281</v>
      </c>
    </row>
    <row r="7" spans="1:20" ht="15" customHeight="1" x14ac:dyDescent="0.25">
      <c r="A7" s="27" t="s">
        <v>8</v>
      </c>
      <c r="B7" s="7" t="s">
        <v>13</v>
      </c>
      <c r="C7" s="8" t="s">
        <v>9</v>
      </c>
      <c r="D7" s="20">
        <v>43118</v>
      </c>
      <c r="E7" s="9"/>
      <c r="F7" s="9"/>
      <c r="G7" s="9"/>
      <c r="H7" s="9"/>
      <c r="I7" s="9"/>
      <c r="J7" s="9"/>
      <c r="K7" s="9"/>
      <c r="L7" s="14"/>
    </row>
    <row r="8" spans="1:20" ht="15" customHeight="1" thickBot="1" x14ac:dyDescent="0.3">
      <c r="A8" s="28"/>
      <c r="B8" s="12"/>
      <c r="C8" s="10" t="s">
        <v>10</v>
      </c>
      <c r="D8" s="15">
        <v>43125</v>
      </c>
      <c r="E8" s="16">
        <v>43174</v>
      </c>
      <c r="F8" s="17">
        <v>43191</v>
      </c>
      <c r="G8" s="18" t="s">
        <v>7</v>
      </c>
      <c r="H8" s="17" t="s">
        <v>7</v>
      </c>
      <c r="I8" s="17">
        <v>43252</v>
      </c>
      <c r="J8" s="17">
        <v>43252</v>
      </c>
      <c r="K8" s="21">
        <v>43344</v>
      </c>
      <c r="L8" s="19">
        <v>43373</v>
      </c>
    </row>
    <row r="9" spans="1:20" ht="15" customHeight="1" x14ac:dyDescent="0.25">
      <c r="A9" s="27" t="s">
        <v>11</v>
      </c>
      <c r="B9" s="7" t="s">
        <v>14</v>
      </c>
      <c r="C9" s="8" t="s">
        <v>9</v>
      </c>
      <c r="D9" s="22"/>
      <c r="E9" s="9"/>
      <c r="F9" s="9"/>
      <c r="G9" s="9"/>
      <c r="H9" s="9"/>
      <c r="I9" s="9"/>
      <c r="J9" s="9"/>
      <c r="K9" s="11"/>
      <c r="L9" s="14"/>
    </row>
    <row r="10" spans="1:20" ht="15" customHeight="1" thickBot="1" x14ac:dyDescent="0.3">
      <c r="A10" s="28"/>
      <c r="B10" s="12"/>
      <c r="C10" s="10" t="s">
        <v>10</v>
      </c>
      <c r="D10" s="23">
        <v>43143</v>
      </c>
      <c r="E10" s="16">
        <v>43189</v>
      </c>
      <c r="F10" s="17">
        <v>43191</v>
      </c>
      <c r="G10" s="17">
        <v>43282</v>
      </c>
      <c r="H10" s="17">
        <v>43282</v>
      </c>
      <c r="I10" s="17">
        <v>43282</v>
      </c>
      <c r="J10" s="17">
        <v>43282</v>
      </c>
      <c r="K10" s="21">
        <v>43344</v>
      </c>
      <c r="L10" s="19">
        <v>43373</v>
      </c>
    </row>
    <row r="12" spans="1:20" ht="18.75" x14ac:dyDescent="0.3">
      <c r="B12" s="26" t="s">
        <v>16</v>
      </c>
    </row>
    <row r="13" spans="1:20" ht="15.75" customHeight="1" thickBot="1" x14ac:dyDescent="0.3"/>
    <row r="14" spans="1:20" ht="25.5" x14ac:dyDescent="0.25">
      <c r="A14" s="45" t="s">
        <v>0</v>
      </c>
      <c r="B14" s="46" t="s">
        <v>1</v>
      </c>
      <c r="C14" s="47" t="s">
        <v>3</v>
      </c>
      <c r="D14" s="48"/>
      <c r="E14" s="49" t="s">
        <v>4</v>
      </c>
      <c r="F14" s="48"/>
      <c r="G14" s="50" t="s">
        <v>17</v>
      </c>
      <c r="H14" s="51"/>
      <c r="I14" s="50" t="s">
        <v>18</v>
      </c>
      <c r="J14" s="51"/>
      <c r="K14" s="50" t="s">
        <v>19</v>
      </c>
      <c r="L14" s="51"/>
      <c r="M14" s="50" t="s">
        <v>20</v>
      </c>
      <c r="N14" s="51"/>
      <c r="O14" s="50" t="s">
        <v>5</v>
      </c>
      <c r="P14" s="51"/>
      <c r="Q14" s="50" t="s">
        <v>21</v>
      </c>
      <c r="R14" s="51"/>
      <c r="S14" s="50" t="s">
        <v>22</v>
      </c>
      <c r="T14" s="52"/>
    </row>
    <row r="15" spans="1:20" x14ac:dyDescent="0.25">
      <c r="A15" s="53"/>
      <c r="B15" s="54"/>
      <c r="C15" s="54" t="s">
        <v>24</v>
      </c>
      <c r="D15" s="54" t="s">
        <v>23</v>
      </c>
      <c r="E15" s="54" t="s">
        <v>24</v>
      </c>
      <c r="F15" s="54" t="s">
        <v>23</v>
      </c>
      <c r="G15" s="54" t="s">
        <v>24</v>
      </c>
      <c r="H15" s="54" t="s">
        <v>23</v>
      </c>
      <c r="I15" s="54" t="s">
        <v>24</v>
      </c>
      <c r="J15" s="54" t="s">
        <v>23</v>
      </c>
      <c r="K15" s="54" t="s">
        <v>24</v>
      </c>
      <c r="L15" s="54" t="s">
        <v>23</v>
      </c>
      <c r="M15" s="54" t="s">
        <v>24</v>
      </c>
      <c r="N15" s="54" t="s">
        <v>23</v>
      </c>
      <c r="O15" s="54" t="s">
        <v>24</v>
      </c>
      <c r="P15" s="54" t="s">
        <v>23</v>
      </c>
      <c r="Q15" s="54" t="s">
        <v>24</v>
      </c>
      <c r="R15" s="54" t="s">
        <v>23</v>
      </c>
      <c r="S15" s="54" t="s">
        <v>24</v>
      </c>
      <c r="T15" s="54" t="s">
        <v>23</v>
      </c>
    </row>
    <row r="16" spans="1:20" ht="15.75" x14ac:dyDescent="0.25">
      <c r="A16" s="55" t="s">
        <v>6</v>
      </c>
      <c r="B16" s="24" t="str">
        <f>VLOOKUP(A16,$A$5:$B$10,2,0)</f>
        <v>Товар 1</v>
      </c>
      <c r="C16" s="30">
        <f>INDEX($D$5:$L$10,MATCH($B16,$B$5:$B$10,0)+MATCH(C$15,$C$5:$C$6,0)-1,MATCH(LOOKUP("яяя",$C$14:C$14),$D$4:$L$4,0))</f>
        <v>43146</v>
      </c>
      <c r="D16" s="30">
        <f>INDEX($D$5:$L$10,MATCH($B16,$B$5:$B$10,0)+MATCH(D$15,$C$5:$C$6,0)-1,MATCH(LOOKUP("яяя",$C$14:D$14),$D$4:$L$4,0))</f>
        <v>42745</v>
      </c>
      <c r="E16" s="31">
        <f>INDEX($D$5:$L$10,MATCH($B16,$B$5:$B$10,0)+MATCH(E$15,$C$5:$C$6,0)-1,MATCH(LOOKUP("яяя",$C$14:E$14),$D$4:$L$4,0))</f>
        <v>43151</v>
      </c>
      <c r="F16" s="32">
        <f>INDEX($D$5:$L$10,MATCH($B16,$B$5:$B$10,0)+MATCH(F$15,$C$5:$C$6,0)-1,MATCH(LOOKUP("яяя",$C$14:F$14),$D$4:$L$4,0))</f>
        <v>0</v>
      </c>
      <c r="G16" s="39">
        <f>INDEX($D$5:$L$10,MATCH($B16,$B$5:$B$10,0)+MATCH(G$15,$C$5:$C$6,0)-1,MATCH(LOOKUP("яяя",$C$14:G$14),$D$4:$L$4,0))</f>
        <v>43160</v>
      </c>
      <c r="H16" s="40">
        <f>INDEX($D$5:$L$10,MATCH($B16,$B$5:$B$10,0)+MATCH(H$15,$C$5:$C$6,0)-1,MATCH(LOOKUP("яяя",$C$14:H$14),$D$4:$L$4,0))</f>
        <v>0</v>
      </c>
      <c r="I16" s="41" t="str">
        <f>INDEX($D$5:$L$10,MATCH($B16,$B$5:$B$10,0)+MATCH(I$15,$C$5:$C$6,0)-1,MATCH(LOOKUP("яяя",$C$14:I$14),$D$4:$L$4,0))</f>
        <v>х</v>
      </c>
      <c r="J16" s="40">
        <f>INDEX($D$5:$L$10,MATCH($B16,$B$5:$B$10,0)+MATCH(J$15,$C$5:$C$6,0)-1,MATCH(LOOKUP("яяя",$C$14:J$14),$D$4:$L$4,0))</f>
        <v>0</v>
      </c>
      <c r="K16" s="41" t="str">
        <f>INDEX($D$5:$L$10,MATCH($B16,$B$5:$B$10,0)+MATCH(K$15,$C$5:$C$6,0)-1,MATCH(LOOKUP("яяя",$C$14:K$14),$D$4:$L$4,0))</f>
        <v>х</v>
      </c>
      <c r="L16" s="40">
        <f>INDEX($D$5:$L$10,MATCH($B16,$B$5:$B$10,0)+MATCH(L$15,$C$5:$C$6,0)-1,MATCH(LOOKUP("яяя",$C$14:L$14),$D$4:$L$4,0))</f>
        <v>0</v>
      </c>
      <c r="M16" s="39">
        <f>INDEX($D$5:$L$10,MATCH($B16,$B$5:$B$10,0)+MATCH(M$15,$C$5:$C$6,0)-1,MATCH(LOOKUP("яяя",$C$14:M$14),$D$4:$L$4,0))</f>
        <v>43160</v>
      </c>
      <c r="N16" s="40">
        <f>INDEX($D$5:$L$10,MATCH($B16,$B$5:$B$10,0)+MATCH(N$15,$C$5:$C$6,0)-1,MATCH(LOOKUP("яяя",$C$14:N$14),$D$4:$L$4,0))</f>
        <v>0</v>
      </c>
      <c r="O16" s="39">
        <f>INDEX($D$5:$L$10,MATCH($B16,$B$5:$B$10,0)+MATCH(O$15,$C$5:$C$6,0)-1,MATCH(LOOKUP("яяя",$C$14:O$14),$D$4:$L$4,0))</f>
        <v>43160</v>
      </c>
      <c r="P16" s="40">
        <f>INDEX($D$5:$L$10,MATCH($B16,$B$5:$B$10,0)+MATCH(P$15,$C$5:$C$6,0)-1,MATCH(LOOKUP("яяя",$C$14:P$14),$D$4:$L$4,0))</f>
        <v>0</v>
      </c>
      <c r="Q16" s="39">
        <f>INDEX($D$5:$L$10,MATCH($B16,$B$5:$B$10,0)+MATCH(Q$15,$C$5:$C$6,0)-1,MATCH(LOOKUP("яяя",$C$14:Q$14),$D$4:$L$4,0))</f>
        <v>43252</v>
      </c>
      <c r="R16" s="40">
        <f>INDEX($D$5:$L$10,MATCH($B16,$B$5:$B$10,0)+MATCH(R$15,$C$5:$C$6,0)-1,MATCH(LOOKUP("яяя",$C$14:R$14),$D$4:$L$4,0))</f>
        <v>0</v>
      </c>
      <c r="S16" s="33">
        <f>INDEX($D$5:$L$10,MATCH($B16,$B$5:$B$10,0)+MATCH(S$15,$C$5:$C$6,0)-1,MATCH(LOOKUP("яяя",$C$14:S$14),$D$4:$L$4,0))</f>
        <v>43281</v>
      </c>
      <c r="T16" s="34">
        <f>INDEX($D$5:$L$10,MATCH($B16,$B$5:$B$10,0)+MATCH(T$15,$C$5:$C$6,0)-1,MATCH(LOOKUP("яяя",$C$14:T$14),$D$4:$L$4,0))</f>
        <v>0</v>
      </c>
    </row>
    <row r="17" spans="1:20" ht="15.75" x14ac:dyDescent="0.25">
      <c r="A17" s="55" t="s">
        <v>8</v>
      </c>
      <c r="B17" s="24" t="str">
        <f t="shared" ref="B17:B18" si="0">VLOOKUP(A17,$A$5:$B$10,2,0)</f>
        <v>Товар 2</v>
      </c>
      <c r="C17" s="30">
        <f>INDEX($D$5:$L$10,MATCH($B17,$B$5:$B$10,0)+MATCH(C$15,$C$5:$C$6,0)-1,MATCH(LOOKUP("яяя",$C$14:C$14),$D$4:$L$4,0))</f>
        <v>43125</v>
      </c>
      <c r="D17" s="30">
        <f>INDEX($D$5:$L$10,MATCH($B17,$B$5:$B$10,0)+MATCH(D$15,$C$5:$C$6,0)-1,MATCH(LOOKUP("яяя",$C$14:D$14),$D$4:$L$4,0))</f>
        <v>43118</v>
      </c>
      <c r="E17" s="31">
        <f>INDEX($D$5:$L$10,MATCH($B17,$B$5:$B$10,0)+MATCH(E$15,$C$5:$C$6,0)-1,MATCH(LOOKUP("яяя",$C$14:E$14),$D$4:$L$4,0))</f>
        <v>43174</v>
      </c>
      <c r="F17" s="32">
        <f>INDEX($D$5:$L$10,MATCH($B17,$B$5:$B$10,0)+MATCH(F$15,$C$5:$C$6,0)-1,MATCH(LOOKUP("яяя",$C$14:F$14),$D$4:$L$4,0))</f>
        <v>0</v>
      </c>
      <c r="G17" s="39">
        <f>INDEX($D$5:$L$10,MATCH($B17,$B$5:$B$10,0)+MATCH(G$15,$C$5:$C$6,0)-1,MATCH(LOOKUP("яяя",$C$14:G$14),$D$4:$L$4,0))</f>
        <v>43191</v>
      </c>
      <c r="H17" s="40">
        <f>INDEX($D$5:$L$10,MATCH($B17,$B$5:$B$10,0)+MATCH(H$15,$C$5:$C$6,0)-1,MATCH(LOOKUP("яяя",$C$14:H$14),$D$4:$L$4,0))</f>
        <v>0</v>
      </c>
      <c r="I17" s="41" t="str">
        <f>INDEX($D$5:$L$10,MATCH($B17,$B$5:$B$10,0)+MATCH(I$15,$C$5:$C$6,0)-1,MATCH(LOOKUP("яяя",$C$14:I$14),$D$4:$L$4,0))</f>
        <v>х</v>
      </c>
      <c r="J17" s="40">
        <f>INDEX($D$5:$L$10,MATCH($B17,$B$5:$B$10,0)+MATCH(J$15,$C$5:$C$6,0)-1,MATCH(LOOKUP("яяя",$C$14:J$14),$D$4:$L$4,0))</f>
        <v>0</v>
      </c>
      <c r="K17" s="39" t="str">
        <f>INDEX($D$5:$L$10,MATCH($B17,$B$5:$B$10,0)+MATCH(K$15,$C$5:$C$6,0)-1,MATCH(LOOKUP("яяя",$C$14:K$14),$D$4:$L$4,0))</f>
        <v>х</v>
      </c>
      <c r="L17" s="40">
        <f>INDEX($D$5:$L$10,MATCH($B17,$B$5:$B$10,0)+MATCH(L$15,$C$5:$C$6,0)-1,MATCH(LOOKUP("яяя",$C$14:L$14),$D$4:$L$4,0))</f>
        <v>0</v>
      </c>
      <c r="M17" s="39">
        <f>INDEX($D$5:$L$10,MATCH($B17,$B$5:$B$10,0)+MATCH(M$15,$C$5:$C$6,0)-1,MATCH(LOOKUP("яяя",$C$14:M$14),$D$4:$L$4,0))</f>
        <v>43252</v>
      </c>
      <c r="N17" s="40">
        <f>INDEX($D$5:$L$10,MATCH($B17,$B$5:$B$10,0)+MATCH(N$15,$C$5:$C$6,0)-1,MATCH(LOOKUP("яяя",$C$14:N$14),$D$4:$L$4,0))</f>
        <v>0</v>
      </c>
      <c r="O17" s="39">
        <f>INDEX($D$5:$L$10,MATCH($B17,$B$5:$B$10,0)+MATCH(O$15,$C$5:$C$6,0)-1,MATCH(LOOKUP("яяя",$C$14:O$14),$D$4:$L$4,0))</f>
        <v>43252</v>
      </c>
      <c r="P17" s="40">
        <f>INDEX($D$5:$L$10,MATCH($B17,$B$5:$B$10,0)+MATCH(P$15,$C$5:$C$6,0)-1,MATCH(LOOKUP("яяя",$C$14:P$14),$D$4:$L$4,0))</f>
        <v>0</v>
      </c>
      <c r="Q17" s="41">
        <f>INDEX($D$5:$L$10,MATCH($B17,$B$5:$B$10,0)+MATCH(Q$15,$C$5:$C$6,0)-1,MATCH(LOOKUP("яяя",$C$14:Q$14),$D$4:$L$4,0))</f>
        <v>43344</v>
      </c>
      <c r="R17" s="40">
        <f>INDEX($D$5:$L$10,MATCH($B17,$B$5:$B$10,0)+MATCH(R$15,$C$5:$C$6,0)-1,MATCH(LOOKUP("яяя",$C$14:R$14),$D$4:$L$4,0))</f>
        <v>0</v>
      </c>
      <c r="S17" s="33">
        <f>INDEX($D$5:$L$10,MATCH($B17,$B$5:$B$10,0)+MATCH(S$15,$C$5:$C$6,0)-1,MATCH(LOOKUP("яяя",$C$14:S$14),$D$4:$L$4,0))</f>
        <v>43373</v>
      </c>
      <c r="T17" s="34">
        <f>INDEX($D$5:$L$10,MATCH($B17,$B$5:$B$10,0)+MATCH(T$15,$C$5:$C$6,0)-1,MATCH(LOOKUP("яяя",$C$14:T$14),$D$4:$L$4,0))</f>
        <v>0</v>
      </c>
    </row>
    <row r="18" spans="1:20" ht="16.5" thickBot="1" x14ac:dyDescent="0.3">
      <c r="A18" s="56" t="s">
        <v>11</v>
      </c>
      <c r="B18" s="24" t="str">
        <f t="shared" si="0"/>
        <v>Товар 3</v>
      </c>
      <c r="C18" s="35">
        <f>INDEX($D$5:$L$10,MATCH($B18,$B$5:$B$10,0)+MATCH(C$15,$C$5:$C$6,0)-1,MATCH(LOOKUP("яяя",$C$14:C$14),$D$4:$L$4,0))</f>
        <v>43143</v>
      </c>
      <c r="D18" s="36">
        <f>INDEX($D$5:$L$10,MATCH($B18,$B$5:$B$10,0)+MATCH(D$15,$C$5:$C$6,0)-1,MATCH(LOOKUP("яяя",$C$14:D$14),$D$4:$L$4,0))</f>
        <v>0</v>
      </c>
      <c r="E18" s="37">
        <f>INDEX($D$5:$L$10,MATCH($B18,$B$5:$B$10,0)+MATCH(E$15,$C$5:$C$6,0)-1,MATCH(LOOKUP("яяя",$C$14:E$14),$D$4:$L$4,0))</f>
        <v>43189</v>
      </c>
      <c r="F18" s="36">
        <f>INDEX($D$5:$L$10,MATCH($B18,$B$5:$B$10,0)+MATCH(F$15,$C$5:$C$6,0)-1,MATCH(LOOKUP("яяя",$C$14:F$14),$D$4:$L$4,0))</f>
        <v>0</v>
      </c>
      <c r="G18" s="42">
        <f>INDEX($D$5:$L$10,MATCH($B18,$B$5:$B$10,0)+MATCH(G$15,$C$5:$C$6,0)-1,MATCH(LOOKUP("яяя",$C$14:G$14),$D$4:$L$4,0))</f>
        <v>43191</v>
      </c>
      <c r="H18" s="43">
        <f>INDEX($D$5:$L$10,MATCH($B18,$B$5:$B$10,0)+MATCH(H$15,$C$5:$C$6,0)-1,MATCH(LOOKUP("яяя",$C$14:H$14),$D$4:$L$4,0))</f>
        <v>0</v>
      </c>
      <c r="I18" s="42">
        <f>INDEX($D$5:$L$10,MATCH($B18,$B$5:$B$10,0)+MATCH(I$15,$C$5:$C$6,0)-1,MATCH(LOOKUP("яяя",$C$14:I$14),$D$4:$L$4,0))</f>
        <v>43282</v>
      </c>
      <c r="J18" s="43">
        <f>INDEX($D$5:$L$10,MATCH($B18,$B$5:$B$10,0)+MATCH(J$15,$C$5:$C$6,0)-1,MATCH(LOOKUP("яяя",$C$14:J$14),$D$4:$L$4,0))</f>
        <v>0</v>
      </c>
      <c r="K18" s="42">
        <f>INDEX($D$5:$L$10,MATCH($B18,$B$5:$B$10,0)+MATCH(K$15,$C$5:$C$6,0)-1,MATCH(LOOKUP("яяя",$C$14:K$14),$D$4:$L$4,0))</f>
        <v>43282</v>
      </c>
      <c r="L18" s="43">
        <f>INDEX($D$5:$L$10,MATCH($B18,$B$5:$B$10,0)+MATCH(L$15,$C$5:$C$6,0)-1,MATCH(LOOKUP("яяя",$C$14:L$14),$D$4:$L$4,0))</f>
        <v>0</v>
      </c>
      <c r="M18" s="42">
        <f>INDEX($D$5:$L$10,MATCH($B18,$B$5:$B$10,0)+MATCH(M$15,$C$5:$C$6,0)-1,MATCH(LOOKUP("яяя",$C$14:M$14),$D$4:$L$4,0))</f>
        <v>43282</v>
      </c>
      <c r="N18" s="43">
        <f>INDEX($D$5:$L$10,MATCH($B18,$B$5:$B$10,0)+MATCH(N$15,$C$5:$C$6,0)-1,MATCH(LOOKUP("яяя",$C$14:N$14),$D$4:$L$4,0))</f>
        <v>0</v>
      </c>
      <c r="O18" s="42">
        <f>INDEX($D$5:$L$10,MATCH($B18,$B$5:$B$10,0)+MATCH(O$15,$C$5:$C$6,0)-1,MATCH(LOOKUP("яяя",$C$14:O$14),$D$4:$L$4,0))</f>
        <v>43282</v>
      </c>
      <c r="P18" s="43">
        <f>INDEX($D$5:$L$10,MATCH($B18,$B$5:$B$10,0)+MATCH(P$15,$C$5:$C$6,0)-1,MATCH(LOOKUP("яяя",$C$14:P$14),$D$4:$L$4,0))</f>
        <v>0</v>
      </c>
      <c r="Q18" s="44">
        <f>INDEX($D$5:$L$10,MATCH($B18,$B$5:$B$10,0)+MATCH(Q$15,$C$5:$C$6,0)-1,MATCH(LOOKUP("яяя",$C$14:Q$14),$D$4:$L$4,0))</f>
        <v>43344</v>
      </c>
      <c r="R18" s="43">
        <f>INDEX($D$5:$L$10,MATCH($B18,$B$5:$B$10,0)+MATCH(R$15,$C$5:$C$6,0)-1,MATCH(LOOKUP("яяя",$C$14:R$14),$D$4:$L$4,0))</f>
        <v>0</v>
      </c>
      <c r="S18" s="35">
        <f>INDEX($D$5:$L$10,MATCH($B18,$B$5:$B$10,0)+MATCH(S$15,$C$5:$C$6,0)-1,MATCH(LOOKUP("яяя",$C$14:S$14),$D$4:$L$4,0))</f>
        <v>43373</v>
      </c>
      <c r="T18" s="38">
        <f>INDEX($D$5:$L$10,MATCH($B18,$B$5:$B$10,0)+MATCH(T$15,$C$5:$C$6,0)-1,MATCH(LOOKUP("яяя",$C$14:T$14),$D$4:$L$4,0))</f>
        <v>0</v>
      </c>
    </row>
    <row r="21" spans="1:20" x14ac:dyDescent="0.25">
      <c r="C21" s="29"/>
      <c r="D21" s="29"/>
      <c r="E21" s="29"/>
      <c r="F21" s="29"/>
      <c r="G21" s="29"/>
      <c r="H21" s="29"/>
      <c r="I21" s="29"/>
      <c r="J21" s="29"/>
      <c r="K21" s="29"/>
      <c r="L21" s="29"/>
    </row>
  </sheetData>
  <protectedRanges>
    <protectedRange algorithmName="SHA-512" hashValue="KlK8B2q7Z81/b9eyL26iWMuMcC5rfaGW0I0FrMhsHgopjs/mfWEOTtcaTpbdzZRZh9doTANSunMXblbfPqDSOQ==" saltValue="oyCulV3frBCl1CTzO3sziQ==" spinCount="100000" sqref="I6:J6 D8 D10:E10 D6:F6 O16 G16 M16 E16 E18 C16:C18" name="Диапазон1_2"/>
    <protectedRange algorithmName="SHA-512" hashValue="KlK8B2q7Z81/b9eyL26iWMuMcC5rfaGW0I0FrMhsHgopjs/mfWEOTtcaTpbdzZRZh9doTANSunMXblbfPqDSOQ==" saltValue="oyCulV3frBCl1CTzO3sziQ==" spinCount="100000" sqref="L8 L10 K6:L6 H8 Q16 S16:S18 K17" name="Диапазон1_1_1"/>
  </protectedRanges>
  <mergeCells count="12">
    <mergeCell ref="A5:A6"/>
    <mergeCell ref="A7:A8"/>
    <mergeCell ref="S14:T14"/>
    <mergeCell ref="A9:A10"/>
    <mergeCell ref="C14:D14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Бажанова Светлана Михайловна</dc:creator>
  <cp:lastModifiedBy>Elena</cp:lastModifiedBy>
  <dcterms:created xsi:type="dcterms:W3CDTF">2018-02-13T04:21:56Z</dcterms:created>
  <dcterms:modified xsi:type="dcterms:W3CDTF">2018-02-13T05:15:47Z</dcterms:modified>
</cp:coreProperties>
</file>