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Пояснения" sheetId="1" r:id="rId1"/>
    <sheet name="Среднее время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 a="1"/>
  <c r="C40" i="2"/>
  <c r="C39" i="2" a="1"/>
  <c r="C39" i="2"/>
  <c r="D39" i="2" a="1"/>
  <c r="D39" i="2"/>
  <c r="E39" i="2" a="1"/>
  <c r="E39" i="2"/>
  <c r="F39" i="2" a="1"/>
  <c r="F39" i="2"/>
  <c r="G39" i="2" a="1"/>
  <c r="G39" i="2"/>
  <c r="H39" i="2" a="1"/>
  <c r="H39" i="2"/>
  <c r="I39" i="2" a="1"/>
  <c r="I39" i="2"/>
  <c r="J39" i="2" a="1"/>
  <c r="J39" i="2"/>
  <c r="K39" i="2" a="1"/>
  <c r="K39" i="2"/>
  <c r="L39" i="2" a="1"/>
  <c r="L39" i="2"/>
  <c r="D40" i="2" a="1"/>
  <c r="D40" i="2"/>
  <c r="E40" i="2" a="1"/>
  <c r="E40" i="2"/>
  <c r="F40" i="2" a="1"/>
  <c r="F40" i="2"/>
  <c r="G40" i="2" a="1"/>
  <c r="G40" i="2"/>
  <c r="H40" i="2" a="1"/>
  <c r="H40" i="2"/>
  <c r="I40" i="2" a="1"/>
  <c r="I40" i="2"/>
  <c r="J40" i="2" a="1"/>
  <c r="J40" i="2"/>
  <c r="K40" i="2" a="1"/>
  <c r="K40" i="2"/>
  <c r="L40" i="2" a="1"/>
  <c r="L40" i="2"/>
  <c r="C36" i="2"/>
  <c r="C37" i="2" l="1"/>
  <c r="D37" i="2"/>
  <c r="E37" i="2"/>
  <c r="F37" i="2"/>
  <c r="G37" i="2"/>
  <c r="H37" i="2"/>
  <c r="I37" i="2"/>
  <c r="J37" i="2"/>
  <c r="K37" i="2"/>
  <c r="L37" i="2"/>
  <c r="D36" i="2"/>
  <c r="E36" i="2"/>
  <c r="F36" i="2"/>
  <c r="G36" i="2"/>
  <c r="H36" i="2"/>
  <c r="I36" i="2"/>
  <c r="J36" i="2"/>
  <c r="K36" i="2"/>
  <c r="L36" i="2"/>
  <c r="B17" i="1" a="1"/>
  <c r="B17" i="1" s="1"/>
  <c r="B18" i="1" l="1" a="1"/>
  <c r="B18" i="1" s="1"/>
  <c r="B31" i="2"/>
  <c r="B19" i="1" l="1" a="1"/>
  <c r="B19" i="1" s="1"/>
  <c r="B32" i="2"/>
  <c r="B20" i="1" l="1" a="1"/>
  <c r="B20" i="1" s="1"/>
  <c r="B33" i="2"/>
  <c r="B21" i="1" l="1" a="1"/>
  <c r="B21" i="1" s="1"/>
  <c r="L34" i="2"/>
  <c r="L35" i="2" s="1"/>
  <c r="K34" i="2"/>
  <c r="K35" i="2" s="1"/>
  <c r="J34" i="2"/>
  <c r="J35" i="2" s="1"/>
  <c r="I34" i="2"/>
  <c r="I35" i="2" s="1"/>
  <c r="H34" i="2"/>
  <c r="H35" i="2" s="1"/>
  <c r="G34" i="2"/>
  <c r="G35" i="2" s="1"/>
  <c r="F34" i="2"/>
  <c r="F35" i="2" s="1"/>
  <c r="E34" i="2"/>
  <c r="E35" i="2" s="1"/>
  <c r="D34" i="2"/>
  <c r="D35" i="2" s="1"/>
  <c r="C34" i="2"/>
  <c r="C35" i="2" s="1"/>
  <c r="B22" i="1" l="1" a="1"/>
  <c r="B22" i="1" s="1"/>
</calcChain>
</file>

<file path=xl/sharedStrings.xml><?xml version="1.0" encoding="utf-8"?>
<sst xmlns="http://schemas.openxmlformats.org/spreadsheetml/2006/main" count="7" uniqueCount="6">
  <si>
    <t>Выходные</t>
  </si>
  <si>
    <t>Общее время</t>
  </si>
  <si>
    <t>Дата/смена</t>
  </si>
  <si>
    <t>Будни</t>
  </si>
  <si>
    <t>За месяц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</si>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</sst>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]:mm"/>
    <numFmt numFmtId="165" formatCode="dd/mm/yy;@"/>
    <numFmt numFmtId="166" formatCode="h:mm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textRotation="255" wrapText="1"/>
    </xf>
    <xf numFmtId="165" fontId="4" fillId="3" borderId="1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39994506668294322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359228</xdr:colOff>
      <xdr:row>24</xdr:row>
      <xdr:rowOff>174171</xdr:rowOff>
    </xdr:from>
    <xdr:to>
      <xdr:col>21</xdr:col>
      <xdr:colOff>43542</xdr:colOff>
      <xdr:row>37</xdr:row>
      <xdr:rowOff>141515</xdr:rowOff>
    </xdr:to>
    <xdr:sp macro="" textlink="">
      <xdr:nvSpPr>
        <xdr:cNvPr id="2" name="TextBox 1"/>
        <xdr:cNvSpPr txBox="1"/>
      </xdr:nvSpPr>
      <xdr:spPr>
        <a:xfrm>
          <a:off x="8403771" y="4865914"/>
          <a:ext cx="5170714" cy="3429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 листе Пояснения проставляются даты выходных дней за месяц. На листе Среднее время ведется учет рабочих часов, а в самом низу расчет среднего времени за выходные и будние дни месяца. Я там пишу формулу например =СРЗНАЧ(C3;C4;C7;C8;C9;C10;C11;C14;C15;C16;C17;C18;C21;C22;C23;C24;C28;C29;C30)</a:t>
          </a:r>
        </a:p>
        <a:p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Считается конечно все правильно, но может можно это как-то автоматизировать, чтобы каждый месяц не менять формулы. Выходные дни брались бы с листа Пояснения и шел расчет среднего времени, а расчет за будни шел по тем датам, которых нет в этом списке.</a:t>
          </a: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jiM/Desktop/&#1058;-%204%20&#1085;&#1077;&#1090;%20&#1083;&#1080;&#1089;&#1090;%20&#1084;&#1072;&#1088;&#1096;&#1088;&#1091;&#1090;&#1099;%20&#1074;%20&#1074;&#1099;&#1079;&#1086;&#1076;&#1085;&#1099;&#10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ение"/>
      <sheetName val="График"/>
      <sheetName val="Время"/>
      <sheetName val="5 неделя"/>
      <sheetName val="SAP"/>
      <sheetName val="Отработанное время"/>
      <sheetName val="Маршруты"/>
    </sheetNames>
    <sheetDataSet>
      <sheetData sheetId="0">
        <row r="2">
          <cell r="B2">
            <v>43132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22"/>
  <sheetViews>
    <sheetView workbookViewId="0">
      <selection activeCell="D8" sqref="D8:D22"/>
    </sheetView>
  </sheetViews>
  <sheetFormatPr defaultColWidth="8.85546875" defaultRowHeight="15" x14ac:dyDescent="0.25"/>
  <cols>
    <col min="1" max="1" width="8.85546875" style="3"/>
    <col min="2" max="2" width="23.28515625" style="3" customWidth="1"/>
    <col min="3" max="16384" width="8.85546875" style="3"/>
  </cols>
  <sheetData>
    <row r="7" spans="2:2" ht="15.75" x14ac:dyDescent="0.25">
      <c r="B7" s="1" t="s">
        <v>0</v>
      </c>
    </row>
    <row r="8" spans="2:2" ht="15.75" x14ac:dyDescent="0.25">
      <c r="B8" s="2">
        <v>43134</v>
      </c>
    </row>
    <row r="9" spans="2:2" ht="15.75" x14ac:dyDescent="0.25">
      <c r="B9" s="2">
        <v>43135</v>
      </c>
    </row>
    <row r="10" spans="2:2" ht="15.75" x14ac:dyDescent="0.25">
      <c r="B10" s="2">
        <v>43141</v>
      </c>
    </row>
    <row r="11" spans="2:2" ht="15.75" x14ac:dyDescent="0.25">
      <c r="B11" s="2">
        <v>43142</v>
      </c>
    </row>
    <row r="12" spans="2:2" ht="15.75" x14ac:dyDescent="0.25">
      <c r="B12" s="2">
        <v>43148</v>
      </c>
    </row>
    <row r="13" spans="2:2" ht="15.75" x14ac:dyDescent="0.25">
      <c r="B13" s="2">
        <v>43149</v>
      </c>
    </row>
    <row r="14" spans="2:2" ht="15.75" x14ac:dyDescent="0.25">
      <c r="B14" s="2">
        <v>43154</v>
      </c>
    </row>
    <row r="15" spans="2:2" ht="15.75" x14ac:dyDescent="0.25">
      <c r="B15" s="2">
        <v>43155</v>
      </c>
    </row>
    <row r="16" spans="2:2" ht="15.75" x14ac:dyDescent="0.25">
      <c r="B16" s="2">
        <v>43156</v>
      </c>
    </row>
    <row r="17" spans="2:2" ht="15.75" x14ac:dyDescent="0.25">
      <c r="B17" s="2" t="str">
        <f t="array" ref="B17">IF($B$2="","",IF($B16=EOMONTH($B$2,0),"",IFERROR(SMALL(IF(WEEKDAY($B$2+ROW($1:$31)-1,2)&gt;5,$B$2+ROW($1:$31)-1),ROW(B10)),"")))</f>
        <v/>
      </c>
    </row>
    <row r="18" spans="2:2" ht="15.75" x14ac:dyDescent="0.25">
      <c r="B18" s="2" t="str">
        <f t="array" ref="B18">IF($B$2="","",IF($B17=EOMONTH($B$2,0),"",IFERROR(SMALL(IF(WEEKDAY($B$2+ROW($1:$31)-1,2)&gt;5,$B$2+ROW($1:$31)-1),ROW(B11)),"")))</f>
        <v/>
      </c>
    </row>
    <row r="19" spans="2:2" ht="15.75" x14ac:dyDescent="0.25">
      <c r="B19" s="2" t="str">
        <f t="array" ref="B19">IF($B$2="","",IF($B18=EOMONTH($B$2,0),"",IFERROR(SMALL(IF(WEEKDAY($B$2+ROW($1:$31)-1,2)&gt;5,$B$2+ROW($1:$31)-1),ROW(B12)),"")))</f>
        <v/>
      </c>
    </row>
    <row r="20" spans="2:2" ht="15.75" x14ac:dyDescent="0.25">
      <c r="B20" s="2" t="str">
        <f t="array" ref="B20">IF($B$2="","",IF($B19=EOMONTH($B$2,0),"",IFERROR(SMALL(IF(WEEKDAY($B$2+ROW($1:$31)-1,2)&gt;5,$B$2+ROW($1:$31)-1),ROW(B13)),"")))</f>
        <v/>
      </c>
    </row>
    <row r="21" spans="2:2" ht="15.75" x14ac:dyDescent="0.25">
      <c r="B21" s="2" t="str">
        <f t="array" ref="B21">IF($B$2="","",IF($B20=EOMONTH($B$2,0),"",IFERROR(SMALL(IF(WEEKDAY($B$2+ROW($1:$31)-1,2)&gt;5,$B$2+ROW($1:$31)-1),ROW(B14)),"")))</f>
        <v/>
      </c>
    </row>
    <row r="22" spans="2:2" ht="15.75" x14ac:dyDescent="0.25">
      <c r="B22" s="2" t="str">
        <f t="array" ref="B22">IF($B$2="","",IF($B21=EOMONTH($B$2,0),"",IFERROR(SMALL(IF(WEEKDAY($B$2+ROW($1:$31)-1,2)&gt;5,$B$2+ROW($1:$31)-1),ROW(B15)),"")))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tabSelected="1" topLeftCell="A14" zoomScale="70" zoomScaleNormal="70" workbookViewId="0">
      <selection activeCell="C40" sqref="C40"/>
    </sheetView>
  </sheetViews>
  <sheetFormatPr defaultRowHeight="15" x14ac:dyDescent="0.25"/>
  <cols>
    <col min="2" max="2" width="19.5703125" customWidth="1"/>
  </cols>
  <sheetData>
    <row r="2" spans="2:12" ht="15.75" x14ac:dyDescent="0.25">
      <c r="B2" s="4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</row>
    <row r="3" spans="2:12" ht="15.75" x14ac:dyDescent="0.25">
      <c r="B3" s="6">
        <v>43132</v>
      </c>
      <c r="C3" s="7">
        <v>0.33333333333333331</v>
      </c>
      <c r="D3" s="7">
        <v>0.375</v>
      </c>
      <c r="E3" s="7">
        <v>0.41666666666666702</v>
      </c>
      <c r="F3" s="7">
        <v>0.45833333333333298</v>
      </c>
      <c r="G3" s="7">
        <v>0.5</v>
      </c>
      <c r="H3" s="7">
        <v>0.54166666666666696</v>
      </c>
      <c r="I3" s="7">
        <v>0.58333333333333304</v>
      </c>
      <c r="J3" s="7">
        <v>0.625</v>
      </c>
      <c r="K3" s="7">
        <v>0.66666666666666696</v>
      </c>
      <c r="L3" s="7">
        <v>0.70833333333333304</v>
      </c>
    </row>
    <row r="4" spans="2:12" ht="15.75" x14ac:dyDescent="0.25">
      <c r="B4" s="6">
        <v>43133</v>
      </c>
      <c r="C4" s="7">
        <v>0.25</v>
      </c>
      <c r="D4" s="7">
        <v>0.29166666666666702</v>
      </c>
      <c r="E4" s="7">
        <v>0.33333333333333298</v>
      </c>
      <c r="F4" s="7">
        <v>0.375</v>
      </c>
      <c r="G4" s="7">
        <v>0.41666666666666702</v>
      </c>
      <c r="H4" s="7">
        <v>0.45833333333333298</v>
      </c>
      <c r="I4" s="7">
        <v>0.5</v>
      </c>
      <c r="J4" s="7">
        <v>0.54166666666666696</v>
      </c>
      <c r="K4" s="7">
        <v>0.58333333333333304</v>
      </c>
      <c r="L4" s="7">
        <v>0.625</v>
      </c>
    </row>
    <row r="5" spans="2:12" ht="15.75" x14ac:dyDescent="0.25">
      <c r="B5" s="6">
        <v>43134</v>
      </c>
      <c r="C5" s="7">
        <v>0.16666666666666666</v>
      </c>
      <c r="D5" s="7">
        <v>0.20833333333333301</v>
      </c>
      <c r="E5" s="7">
        <v>0.25</v>
      </c>
      <c r="F5" s="7">
        <v>0.29166666666666702</v>
      </c>
      <c r="G5" s="7">
        <v>0.33333333333333298</v>
      </c>
      <c r="H5" s="7">
        <v>0.375</v>
      </c>
      <c r="I5" s="7">
        <v>0.41666666666666702</v>
      </c>
      <c r="J5" s="7">
        <v>0.45833333333333298</v>
      </c>
      <c r="K5" s="7">
        <v>0.5</v>
      </c>
      <c r="L5" s="7">
        <v>0.54166666666666696</v>
      </c>
    </row>
    <row r="6" spans="2:12" ht="15.75" x14ac:dyDescent="0.25">
      <c r="B6" s="6">
        <v>43135</v>
      </c>
      <c r="C6" s="7">
        <v>0.20833333333333334</v>
      </c>
      <c r="D6" s="7">
        <v>0.25</v>
      </c>
      <c r="E6" s="7">
        <v>0.29166666666666702</v>
      </c>
      <c r="F6" s="7">
        <v>0.33333333333333298</v>
      </c>
      <c r="G6" s="7">
        <v>0.375</v>
      </c>
      <c r="H6" s="7">
        <v>0.41666666666666702</v>
      </c>
      <c r="I6" s="7">
        <v>0.45833333333333298</v>
      </c>
      <c r="J6" s="7">
        <v>0.5</v>
      </c>
      <c r="K6" s="7">
        <v>0.54166666666666696</v>
      </c>
      <c r="L6" s="7">
        <v>0.58333333333333304</v>
      </c>
    </row>
    <row r="7" spans="2:12" ht="15.75" x14ac:dyDescent="0.25">
      <c r="B7" s="6">
        <v>43136</v>
      </c>
      <c r="C7" s="7">
        <v>0.29166666666666669</v>
      </c>
      <c r="D7" s="7">
        <v>0.33333333333333298</v>
      </c>
      <c r="E7" s="7">
        <v>0.375</v>
      </c>
      <c r="F7" s="7">
        <v>0.41666666666666702</v>
      </c>
      <c r="G7" s="7">
        <v>0.45833333333333298</v>
      </c>
      <c r="H7" s="7">
        <v>0.5</v>
      </c>
      <c r="I7" s="7">
        <v>0.54166666666666696</v>
      </c>
      <c r="J7" s="7">
        <v>0.58333333333333304</v>
      </c>
      <c r="K7" s="7">
        <v>0.625</v>
      </c>
      <c r="L7" s="7">
        <v>0.66666666666666696</v>
      </c>
    </row>
    <row r="8" spans="2:12" ht="15.75" x14ac:dyDescent="0.25">
      <c r="B8" s="6">
        <v>43137</v>
      </c>
      <c r="C8" s="7">
        <v>0.66666666666666696</v>
      </c>
      <c r="D8" s="7">
        <v>0.70833333333333304</v>
      </c>
      <c r="E8" s="7">
        <v>0.75</v>
      </c>
      <c r="F8" s="7">
        <v>0.79166666666666696</v>
      </c>
      <c r="G8" s="7">
        <v>0.83333333333333304</v>
      </c>
      <c r="H8" s="7">
        <v>0.875</v>
      </c>
      <c r="I8" s="7">
        <v>0.91666666666666696</v>
      </c>
      <c r="J8" s="7">
        <v>0.95833333333333304</v>
      </c>
      <c r="K8" s="7">
        <v>0</v>
      </c>
      <c r="L8" s="7">
        <v>4.1666666666666664E-2</v>
      </c>
    </row>
    <row r="9" spans="2:12" ht="15.75" x14ac:dyDescent="0.25">
      <c r="B9" s="6">
        <v>43138</v>
      </c>
      <c r="C9" s="7">
        <v>0.33333333333333331</v>
      </c>
      <c r="D9" s="7">
        <v>0.375</v>
      </c>
      <c r="E9" s="7">
        <v>0.41666666666666702</v>
      </c>
      <c r="F9" s="7">
        <v>0.45833333333333298</v>
      </c>
      <c r="G9" s="7">
        <v>0.5</v>
      </c>
      <c r="H9" s="7">
        <v>0.54166666666666696</v>
      </c>
      <c r="I9" s="7">
        <v>0.58333333333333304</v>
      </c>
      <c r="J9" s="7">
        <v>0.625</v>
      </c>
      <c r="K9" s="7">
        <v>0.66666666666666696</v>
      </c>
      <c r="L9" s="7">
        <v>0.70833333333333304</v>
      </c>
    </row>
    <row r="10" spans="2:12" ht="15.75" x14ac:dyDescent="0.25">
      <c r="B10" s="6">
        <v>43139</v>
      </c>
      <c r="C10" s="7">
        <v>0.25</v>
      </c>
      <c r="D10" s="7">
        <v>0.29166666666666702</v>
      </c>
      <c r="E10" s="7">
        <v>0.33333333333333298</v>
      </c>
      <c r="F10" s="7">
        <v>0.375</v>
      </c>
      <c r="G10" s="7">
        <v>0.41666666666666702</v>
      </c>
      <c r="H10" s="7">
        <v>0.45833333333333298</v>
      </c>
      <c r="I10" s="7">
        <v>0.5</v>
      </c>
      <c r="J10" s="7">
        <v>0.54166666666666696</v>
      </c>
      <c r="K10" s="7">
        <v>0.58333333333333304</v>
      </c>
      <c r="L10" s="7">
        <v>0.625</v>
      </c>
    </row>
    <row r="11" spans="2:12" ht="15.75" x14ac:dyDescent="0.25">
      <c r="B11" s="6">
        <v>43140</v>
      </c>
      <c r="C11" s="7">
        <v>0.16666666666666666</v>
      </c>
      <c r="D11" s="7">
        <v>0.20833333333333301</v>
      </c>
      <c r="E11" s="7">
        <v>0.25</v>
      </c>
      <c r="F11" s="7">
        <v>0.29166666666666702</v>
      </c>
      <c r="G11" s="7">
        <v>0.33333333333333298</v>
      </c>
      <c r="H11" s="7">
        <v>0.375</v>
      </c>
      <c r="I11" s="7">
        <v>0.41666666666666702</v>
      </c>
      <c r="J11" s="7">
        <v>0.45833333333333298</v>
      </c>
      <c r="K11" s="7">
        <v>0.5</v>
      </c>
      <c r="L11" s="7">
        <v>0.54166666666666696</v>
      </c>
    </row>
    <row r="12" spans="2:12" ht="15.75" x14ac:dyDescent="0.25">
      <c r="B12" s="6">
        <v>43141</v>
      </c>
      <c r="C12" s="7">
        <v>0.20833333333333334</v>
      </c>
      <c r="D12" s="7">
        <v>0.25</v>
      </c>
      <c r="E12" s="7">
        <v>0.29166666666666702</v>
      </c>
      <c r="F12" s="7">
        <v>0.33333333333333298</v>
      </c>
      <c r="G12" s="7">
        <v>0.375</v>
      </c>
      <c r="H12" s="7">
        <v>0.41666666666666702</v>
      </c>
      <c r="I12" s="7">
        <v>0.45833333333333298</v>
      </c>
      <c r="J12" s="7">
        <v>0.5</v>
      </c>
      <c r="K12" s="7">
        <v>0.54166666666666696</v>
      </c>
      <c r="L12" s="7">
        <v>0.58333333333333304</v>
      </c>
    </row>
    <row r="13" spans="2:12" ht="15.75" x14ac:dyDescent="0.25">
      <c r="B13" s="6">
        <v>43142</v>
      </c>
      <c r="C13" s="7">
        <v>0.29166666666666669</v>
      </c>
      <c r="D13" s="7">
        <v>0.33333333333333298</v>
      </c>
      <c r="E13" s="7">
        <v>0.375</v>
      </c>
      <c r="F13" s="7">
        <v>0.41666666666666702</v>
      </c>
      <c r="G13" s="7">
        <v>0.45833333333333298</v>
      </c>
      <c r="H13" s="7">
        <v>0.5</v>
      </c>
      <c r="I13" s="7">
        <v>0.54166666666666696</v>
      </c>
      <c r="J13" s="7">
        <v>0.58333333333333304</v>
      </c>
      <c r="K13" s="7">
        <v>0.625</v>
      </c>
      <c r="L13" s="7">
        <v>0.66666666666666696</v>
      </c>
    </row>
    <row r="14" spans="2:12" ht="15.75" x14ac:dyDescent="0.25">
      <c r="B14" s="6">
        <v>43143</v>
      </c>
      <c r="C14" s="7">
        <v>0.66666666666666696</v>
      </c>
      <c r="D14" s="7">
        <v>0.70833333333333304</v>
      </c>
      <c r="E14" s="7">
        <v>0.75</v>
      </c>
      <c r="F14" s="7">
        <v>0.79166666666666696</v>
      </c>
      <c r="G14" s="7">
        <v>0.83333333333333304</v>
      </c>
      <c r="H14" s="7">
        <v>0.875</v>
      </c>
      <c r="I14" s="7">
        <v>0.91666666666666696</v>
      </c>
      <c r="J14" s="7">
        <v>0.95833333333333304</v>
      </c>
      <c r="K14" s="7">
        <v>0</v>
      </c>
      <c r="L14" s="7">
        <v>4.1666666666666664E-2</v>
      </c>
    </row>
    <row r="15" spans="2:12" ht="15.75" x14ac:dyDescent="0.25">
      <c r="B15" s="6">
        <v>43144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2:12" ht="15.75" x14ac:dyDescent="0.25">
      <c r="B16" s="6">
        <v>43145</v>
      </c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2:12" ht="15.75" x14ac:dyDescent="0.25">
      <c r="B17" s="6">
        <v>43146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2:12" ht="15.75" x14ac:dyDescent="0.25">
      <c r="B18" s="6">
        <v>43147</v>
      </c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2:12" ht="15.75" x14ac:dyDescent="0.25">
      <c r="B19" s="6">
        <v>43148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2:12" ht="15.75" x14ac:dyDescent="0.25">
      <c r="B20" s="6">
        <v>43149</v>
      </c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ht="15.75" x14ac:dyDescent="0.25">
      <c r="B21" s="6">
        <v>43150</v>
      </c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2:12" ht="15.75" x14ac:dyDescent="0.25">
      <c r="B22" s="6">
        <v>43151</v>
      </c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2:12" ht="15.75" x14ac:dyDescent="0.25">
      <c r="B23" s="6">
        <v>43152</v>
      </c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2:12" ht="15.75" x14ac:dyDescent="0.25">
      <c r="B24" s="6">
        <v>43153</v>
      </c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2:12" ht="15.75" x14ac:dyDescent="0.25">
      <c r="B25" s="6">
        <v>43154</v>
      </c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2:12" ht="15.75" x14ac:dyDescent="0.25">
      <c r="B26" s="6">
        <v>43155</v>
      </c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2:12" ht="15.75" x14ac:dyDescent="0.25">
      <c r="B27" s="6">
        <v>43156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2:12" ht="15.75" x14ac:dyDescent="0.25">
      <c r="B28" s="6">
        <v>43157</v>
      </c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2:12" ht="15.75" x14ac:dyDescent="0.25">
      <c r="B29" s="6">
        <v>43158</v>
      </c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2:12" ht="15.75" x14ac:dyDescent="0.25">
      <c r="B30" s="6">
        <v>43159</v>
      </c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2:12" ht="15.75" x14ac:dyDescent="0.25">
      <c r="B31" s="6" t="str">
        <f>IF(ISERR(B30+1),"",IF(B30+1&lt;=EOMONTH([1]Заполнение!$B$2,0),B30+1,""))</f>
        <v/>
      </c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2:12" ht="15.75" x14ac:dyDescent="0.25">
      <c r="B32" s="6" t="str">
        <f>IF(ISERR(B31+1),"",IF(B31+1&lt;=EOMONTH([1]Заполнение!$B$2,0),B31+1,""))</f>
        <v/>
      </c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15.75" x14ac:dyDescent="0.25">
      <c r="B33" s="6" t="str">
        <f>IF(ISERR(B32+1),"",IF(B32+1&lt;=EOMONTH([1]Заполнение!$B$2,0),B32+1,""))</f>
        <v/>
      </c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ht="15.75" x14ac:dyDescent="0.25">
      <c r="B34" s="8" t="s">
        <v>1</v>
      </c>
      <c r="C34" s="9">
        <f>SUM(C3:C33)</f>
        <v>3.8333333333333339</v>
      </c>
      <c r="D34" s="9">
        <f t="shared" ref="D34:L34" si="0">SUM(D3:D33)</f>
        <v>4.3333333333333321</v>
      </c>
      <c r="E34" s="9">
        <f t="shared" si="0"/>
        <v>4.8333333333333339</v>
      </c>
      <c r="F34" s="9">
        <f t="shared" si="0"/>
        <v>5.3333333333333339</v>
      </c>
      <c r="G34" s="9">
        <f t="shared" si="0"/>
        <v>5.8333333333333321</v>
      </c>
      <c r="H34" s="9">
        <f t="shared" si="0"/>
        <v>6.3333333333333339</v>
      </c>
      <c r="I34" s="9">
        <f t="shared" si="0"/>
        <v>6.8333333333333339</v>
      </c>
      <c r="J34" s="9">
        <f t="shared" si="0"/>
        <v>7.3333333333333321</v>
      </c>
      <c r="K34" s="9">
        <f t="shared" si="0"/>
        <v>5.8333333333333339</v>
      </c>
      <c r="L34" s="9">
        <f t="shared" si="0"/>
        <v>6.3333333333333339</v>
      </c>
    </row>
    <row r="35" spans="1:12" ht="40.15" customHeight="1" x14ac:dyDescent="0.25">
      <c r="A35" s="11" t="s">
        <v>5</v>
      </c>
      <c r="B35" s="8" t="s">
        <v>4</v>
      </c>
      <c r="C35" s="10">
        <f>IFERROR(C34/COUNTIFS(C3:C33,"&gt;0",C3:C33,"&lt;&gt;"""),0)</f>
        <v>0.31944444444444448</v>
      </c>
      <c r="D35" s="10">
        <f t="shared" ref="D35:L35" si="1">IFERROR(D34/COUNTIFS(D3:D33,"&gt;0",D3:D33,"&lt;&gt;"""),0)</f>
        <v>0.36111111111111099</v>
      </c>
      <c r="E35" s="10">
        <f t="shared" si="1"/>
        <v>0.40277777777777785</v>
      </c>
      <c r="F35" s="10">
        <f t="shared" si="1"/>
        <v>0.44444444444444448</v>
      </c>
      <c r="G35" s="10">
        <f t="shared" si="1"/>
        <v>0.48611111111111099</v>
      </c>
      <c r="H35" s="10">
        <f t="shared" si="1"/>
        <v>0.52777777777777779</v>
      </c>
      <c r="I35" s="10">
        <f t="shared" si="1"/>
        <v>0.56944444444444453</v>
      </c>
      <c r="J35" s="10">
        <f t="shared" si="1"/>
        <v>0.61111111111111105</v>
      </c>
      <c r="K35" s="10">
        <f t="shared" si="1"/>
        <v>0.58333333333333337</v>
      </c>
      <c r="L35" s="10">
        <f t="shared" si="1"/>
        <v>0.52777777777777779</v>
      </c>
    </row>
    <row r="36" spans="1:12" ht="40.15" customHeight="1" x14ac:dyDescent="0.25">
      <c r="A36" s="11"/>
      <c r="B36" s="12" t="s">
        <v>0</v>
      </c>
      <c r="C36" s="13">
        <f>AVERAGE(C5,C6,C12,C13,C19,C20,C25,C26,C27)</f>
        <v>0.21875</v>
      </c>
      <c r="D36" s="13">
        <f t="shared" ref="D36:L36" si="2">AVERAGE(D5,D6,D12,D13,D19,D20,D25,D26,D27)</f>
        <v>0.26041666666666652</v>
      </c>
      <c r="E36" s="13">
        <f t="shared" si="2"/>
        <v>0.30208333333333348</v>
      </c>
      <c r="F36" s="13">
        <f t="shared" si="2"/>
        <v>0.34375</v>
      </c>
      <c r="G36" s="13">
        <f t="shared" si="2"/>
        <v>0.38541666666666652</v>
      </c>
      <c r="H36" s="13">
        <f t="shared" si="2"/>
        <v>0.42708333333333348</v>
      </c>
      <c r="I36" s="13">
        <f t="shared" si="2"/>
        <v>0.46875</v>
      </c>
      <c r="J36" s="13">
        <f t="shared" si="2"/>
        <v>0.51041666666666652</v>
      </c>
      <c r="K36" s="13">
        <f t="shared" si="2"/>
        <v>0.55208333333333348</v>
      </c>
      <c r="L36" s="13">
        <f t="shared" si="2"/>
        <v>0.59375</v>
      </c>
    </row>
    <row r="37" spans="1:12" ht="40.15" customHeight="1" x14ac:dyDescent="0.25">
      <c r="A37" s="11"/>
      <c r="B37" s="12" t="s">
        <v>3</v>
      </c>
      <c r="C37" s="13">
        <f>AVERAGE(C3,C4,C7,C8,C9,C10,C11,C14,C15,C16,C17,C18,C21,C22,C23,C24,C28,C29,C30)</f>
        <v>0.36979166666666669</v>
      </c>
      <c r="D37" s="13">
        <f t="shared" ref="D37:L37" si="3">AVERAGE(D3,D4,D7,D8,D9,D10,D11,D14,D15,D16,D17,D18,D21,D22,D23,D24,D28,D29,D30)</f>
        <v>0.41145833333333326</v>
      </c>
      <c r="E37" s="13">
        <f t="shared" si="3"/>
        <v>0.453125</v>
      </c>
      <c r="F37" s="13">
        <f t="shared" si="3"/>
        <v>0.49479166666666674</v>
      </c>
      <c r="G37" s="13">
        <f t="shared" si="3"/>
        <v>0.53645833333333326</v>
      </c>
      <c r="H37" s="13">
        <f t="shared" si="3"/>
        <v>0.578125</v>
      </c>
      <c r="I37" s="13">
        <f t="shared" si="3"/>
        <v>0.61979166666666674</v>
      </c>
      <c r="J37" s="13">
        <f t="shared" si="3"/>
        <v>0.66145833333333326</v>
      </c>
      <c r="K37" s="13">
        <f t="shared" si="3"/>
        <v>0.453125</v>
      </c>
      <c r="L37" s="13">
        <f t="shared" si="3"/>
        <v>0.49479166666666663</v>
      </c>
    </row>
    <row r="39" spans="1:12" ht="15.75" x14ac:dyDescent="0.25">
      <c r="C39" s="14">
        <f t="array" ref="C39">AVERAGE(IF(ISNUMBER(MATCH($B$3:$B$33,Пояснения!$B$8:INDEX(Пояснения!$B$8:$B$22,MATCH(9E+307,Пояснения!$B$8:$B$22)),)),IF(C$3:C$33&lt;&gt;"",C$3:C$33)))</f>
        <v>0.21875</v>
      </c>
      <c r="D39" s="14">
        <f t="array" ref="D39">AVERAGE(IF(ISNUMBER(MATCH($B$3:$B$33,Пояснения!$B$8:INDEX(Пояснения!$B$8:$B$22,MATCH(9E+307,Пояснения!$B$8:$B$22)),)),IF(D$3:D$33&lt;&gt;"",D$3:D$33)))</f>
        <v>0.26041666666666652</v>
      </c>
      <c r="E39" s="14">
        <f t="array" ref="E39">AVERAGE(IF(ISNUMBER(MATCH($B$3:$B$33,Пояснения!$B$8:INDEX(Пояснения!$B$8:$B$22,MATCH(9E+307,Пояснения!$B$8:$B$22)),)),IF(E$3:E$33&lt;&gt;"",E$3:E$33)))</f>
        <v>0.30208333333333348</v>
      </c>
      <c r="F39" s="14">
        <f t="array" ref="F39">AVERAGE(IF(ISNUMBER(MATCH($B$3:$B$33,Пояснения!$B$8:INDEX(Пояснения!$B$8:$B$22,MATCH(9E+307,Пояснения!$B$8:$B$22)),)),IF(F$3:F$33&lt;&gt;"",F$3:F$33)))</f>
        <v>0.34375</v>
      </c>
      <c r="G39" s="14">
        <f t="array" ref="G39">AVERAGE(IF(ISNUMBER(MATCH($B$3:$B$33,Пояснения!$B$8:INDEX(Пояснения!$B$8:$B$22,MATCH(9E+307,Пояснения!$B$8:$B$22)),)),IF(G$3:G$33&lt;&gt;"",G$3:G$33)))</f>
        <v>0.38541666666666652</v>
      </c>
      <c r="H39" s="14">
        <f t="array" ref="H39">AVERAGE(IF(ISNUMBER(MATCH($B$3:$B$33,Пояснения!$B$8:INDEX(Пояснения!$B$8:$B$22,MATCH(9E+307,Пояснения!$B$8:$B$22)),)),IF(H$3:H$33&lt;&gt;"",H$3:H$33)))</f>
        <v>0.42708333333333348</v>
      </c>
      <c r="I39" s="14">
        <f t="array" ref="I39">AVERAGE(IF(ISNUMBER(MATCH($B$3:$B$33,Пояснения!$B$8:INDEX(Пояснения!$B$8:$B$22,MATCH(9E+307,Пояснения!$B$8:$B$22)),)),IF(I$3:I$33&lt;&gt;"",I$3:I$33)))</f>
        <v>0.46875</v>
      </c>
      <c r="J39" s="14">
        <f t="array" ref="J39">AVERAGE(IF(ISNUMBER(MATCH($B$3:$B$33,Пояснения!$B$8:INDEX(Пояснения!$B$8:$B$22,MATCH(9E+307,Пояснения!$B$8:$B$22)),)),IF(J$3:J$33&lt;&gt;"",J$3:J$33)))</f>
        <v>0.51041666666666652</v>
      </c>
      <c r="K39" s="14">
        <f t="array" ref="K39">AVERAGE(IF(ISNUMBER(MATCH($B$3:$B$33,Пояснения!$B$8:INDEX(Пояснения!$B$8:$B$22,MATCH(9E+307,Пояснения!$B$8:$B$22)),)),IF(K$3:K$33&lt;&gt;"",K$3:K$33)))</f>
        <v>0.55208333333333348</v>
      </c>
      <c r="L39" s="14">
        <f t="array" ref="L39">AVERAGE(IF(ISNUMBER(MATCH($B$3:$B$33,Пояснения!$B$8:INDEX(Пояснения!$B$8:$B$22,MATCH(9E+307,Пояснения!$B$8:$B$22)),)),IF(L$3:L$33&lt;&gt;"",L$3:L$33)))</f>
        <v>0.59375</v>
      </c>
    </row>
    <row r="40" spans="1:12" ht="15.75" x14ac:dyDescent="0.25">
      <c r="C40" s="14">
        <f t="array" ref="C40">AVERAGE(IF(ISNA(MATCH($B$3:$B$33,Пояснения!$B$8:INDEX(Пояснения!$B$8:$B$22,MATCH(9E+307,Пояснения!$B$8:$B$22)),)),IF(C$3:C$33&lt;&gt;"",C$3:C$33)))</f>
        <v>0.36979166666666669</v>
      </c>
      <c r="D40" s="14">
        <f t="array" ref="D40">AVERAGE(IF(ISNA(MATCH($B$3:$B$33,Пояснения!$B$8:INDEX(Пояснения!$B$8:$B$22,MATCH(9E+307,Пояснения!$B$8:$B$22)),)),IF(D$3:D$33&lt;&gt;"",D$3:D$33)))</f>
        <v>0.41145833333333326</v>
      </c>
      <c r="E40" s="14">
        <f t="array" ref="E40">AVERAGE(IF(ISNA(MATCH($B$3:$B$33,Пояснения!$B$8:INDEX(Пояснения!$B$8:$B$22,MATCH(9E+307,Пояснения!$B$8:$B$22)),)),IF(E$3:E$33&lt;&gt;"",E$3:E$33)))</f>
        <v>0.453125</v>
      </c>
      <c r="F40" s="14">
        <f t="array" ref="F40">AVERAGE(IF(ISNA(MATCH($B$3:$B$33,Пояснения!$B$8:INDEX(Пояснения!$B$8:$B$22,MATCH(9E+307,Пояснения!$B$8:$B$22)),)),IF(F$3:F$33&lt;&gt;"",F$3:F$33)))</f>
        <v>0.49479166666666674</v>
      </c>
      <c r="G40" s="14">
        <f t="array" ref="G40">AVERAGE(IF(ISNA(MATCH($B$3:$B$33,Пояснения!$B$8:INDEX(Пояснения!$B$8:$B$22,MATCH(9E+307,Пояснения!$B$8:$B$22)),)),IF(G$3:G$33&lt;&gt;"",G$3:G$33)))</f>
        <v>0.53645833333333326</v>
      </c>
      <c r="H40" s="14">
        <f t="array" ref="H40">AVERAGE(IF(ISNA(MATCH($B$3:$B$33,Пояснения!$B$8:INDEX(Пояснения!$B$8:$B$22,MATCH(9E+307,Пояснения!$B$8:$B$22)),)),IF(H$3:H$33&lt;&gt;"",H$3:H$33)))</f>
        <v>0.578125</v>
      </c>
      <c r="I40" s="14">
        <f t="array" ref="I40">AVERAGE(IF(ISNA(MATCH($B$3:$B$33,Пояснения!$B$8:INDEX(Пояснения!$B$8:$B$22,MATCH(9E+307,Пояснения!$B$8:$B$22)),)),IF(I$3:I$33&lt;&gt;"",I$3:I$33)))</f>
        <v>0.61979166666666674</v>
      </c>
      <c r="J40" s="14">
        <f t="array" ref="J40">AVERAGE(IF(ISNA(MATCH($B$3:$B$33,Пояснения!$B$8:INDEX(Пояснения!$B$8:$B$22,MATCH(9E+307,Пояснения!$B$8:$B$22)),)),IF(J$3:J$33&lt;&gt;"",J$3:J$33)))</f>
        <v>0.66145833333333326</v>
      </c>
      <c r="K40" s="14">
        <f t="array" ref="K40">AVERAGE(IF(ISNA(MATCH($B$3:$B$33,Пояснения!$B$8:INDEX(Пояснения!$B$8:$B$22,MATCH(9E+307,Пояснения!$B$8:$B$22)),)),IF(K$3:K$33&lt;&gt;"",K$3:K$33)))</f>
        <v>0.453125</v>
      </c>
      <c r="L40" s="14">
        <f t="array" ref="L40">AVERAGE(IF(ISNA(MATCH($B$3:$B$33,Пояснения!$B$8:INDEX(Пояснения!$B$8:$B$22,MATCH(9E+307,Пояснения!$B$8:$B$22)),)),IF(L$3:L$33&lt;&gt;"",L$3:L$33)))</f>
        <v>0.49479166666666663</v>
      </c>
    </row>
  </sheetData>
  <mergeCells count="1">
    <mergeCell ref="A35:A37"/>
  </mergeCells>
  <conditionalFormatting sqref="C35:L36">
    <cfRule type="cellIs" dxfId="7" priority="6" operator="equal">
      <formula>0</formula>
    </cfRule>
  </conditionalFormatting>
  <conditionalFormatting sqref="C34:L34">
    <cfRule type="cellIs" dxfId="6" priority="5" operator="equal">
      <formula>0</formula>
    </cfRule>
  </conditionalFormatting>
  <conditionalFormatting sqref="B3:B33">
    <cfRule type="containsBlanks" priority="2" stopIfTrue="1">
      <formula>LEN(TRIM(B3))=0</formula>
    </cfRule>
  </conditionalFormatting>
  <conditionalFormatting sqref="C39:L40">
    <cfRule type="cellIs" dxfId="4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4257108-35A3-4E91-BBA2-A3973FCEA46A}">
            <xm:f>MATCH($B3,'\Users\DjiM\Desktop\[Т- 4 нет лист маршруты в вызодные.xlsm]Заполнение'!#REF!,)</xm:f>
            <x14:dxf>
              <fill>
                <patternFill>
                  <bgColor theme="7" tint="0.39994506668294322"/>
                </patternFill>
              </fill>
            </x14:dxf>
          </x14:cfRule>
          <xm:sqref>B3:B33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Пояснения</vt:lpstr>
      <vt:lpstr>Среднее время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user</cp:lastModifiedBy>
  <dcterms:created xsi:type="dcterms:W3CDTF">2018-02-19T07:20:26Z</dcterms:created>
  <dcterms:modified xsi:type="dcterms:W3CDTF">2018-02-19T08:36:57Z</dcterms:modified>
</cp:coreProperties>
</file>