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Копилка\"/>
    </mc:Choice>
  </mc:AlternateContent>
  <bookViews>
    <workbookView xWindow="0" yWindow="0" windowWidth="28770" windowHeight="9960" activeTab="1"/>
  </bookViews>
  <sheets>
    <sheet name="Пояснения" sheetId="1" r:id="rId1"/>
    <sheet name="Среднее время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2" l="1" a="1"/>
  <c r="A32" i="2" a="1"/>
  <c r="A33" i="2" a="1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4" i="2"/>
  <c r="A4" i="2" a="1"/>
  <c r="A4" i="2" s="1"/>
  <c r="A5" i="2" a="1"/>
  <c r="A6" i="2" a="1"/>
  <c r="A7" i="2" a="1"/>
  <c r="A8" i="2" a="1"/>
  <c r="A9" i="2" a="1"/>
  <c r="A10" i="2" a="1"/>
  <c r="A11" i="2" a="1"/>
  <c r="A12" i="2" a="1"/>
  <c r="A13" i="2" a="1"/>
  <c r="A14" i="2" a="1"/>
  <c r="A15" i="2" a="1"/>
  <c r="A16" i="2" a="1"/>
  <c r="A17" i="2" a="1"/>
  <c r="A18" i="2" a="1"/>
  <c r="A19" i="2" a="1"/>
  <c r="A20" i="2" a="1"/>
  <c r="A21" i="2" a="1"/>
  <c r="A22" i="2" a="1"/>
  <c r="A23" i="2" a="1"/>
  <c r="A24" i="2" a="1"/>
  <c r="A25" i="2" a="1"/>
  <c r="A26" i="2" a="1"/>
  <c r="A27" i="2" a="1"/>
  <c r="A28" i="2" a="1"/>
  <c r="A29" i="2" a="1"/>
  <c r="A30" i="2" a="1"/>
  <c r="A3" i="2" a="1"/>
  <c r="A3" i="2" s="1"/>
  <c r="A32" i="2" l="1"/>
  <c r="A33" i="2"/>
  <c r="A31" i="2"/>
  <c r="A5" i="2"/>
  <c r="A6" i="2"/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E37" i="2" l="1"/>
  <c r="D37" i="2"/>
  <c r="H36" i="2"/>
  <c r="L37" i="2"/>
  <c r="K37" i="2"/>
  <c r="F36" i="2"/>
  <c r="I36" i="2"/>
  <c r="G36" i="2"/>
  <c r="L36" i="2"/>
  <c r="J37" i="2"/>
  <c r="J36" i="2"/>
  <c r="E36" i="2"/>
  <c r="F37" i="2"/>
  <c r="C37" i="2"/>
  <c r="H37" i="2"/>
  <c r="I37" i="2"/>
  <c r="K36" i="2"/>
  <c r="G37" i="2"/>
  <c r="C36" i="2"/>
  <c r="D36" i="2"/>
  <c r="L34" i="2" l="1"/>
  <c r="L35" i="2" s="1"/>
  <c r="K34" i="2"/>
  <c r="K35" i="2" s="1"/>
  <c r="J34" i="2"/>
  <c r="J35" i="2" s="1"/>
  <c r="I34" i="2"/>
  <c r="I35" i="2" s="1"/>
  <c r="H34" i="2"/>
  <c r="H35" i="2" s="1"/>
  <c r="G34" i="2"/>
  <c r="G35" i="2" s="1"/>
  <c r="F34" i="2"/>
  <c r="F35" i="2" s="1"/>
  <c r="E34" i="2"/>
  <c r="E35" i="2" s="1"/>
  <c r="D34" i="2"/>
  <c r="D35" i="2" s="1"/>
  <c r="C34" i="2"/>
  <c r="C35" i="2" s="1"/>
</calcChain>
</file>

<file path=xl/comments1.xml><?xml version="1.0" encoding="utf-8"?>
<comments xmlns="http://schemas.openxmlformats.org/spreadsheetml/2006/main">
  <authors>
    <author>Che79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Che79:</t>
        </r>
        <r>
          <rPr>
            <sz val="9"/>
            <color indexed="81"/>
            <rFont val="Tahoma"/>
            <family val="2"/>
            <charset val="204"/>
          </rPr>
          <t xml:space="preserve">
Первую дату ввести вручную</t>
        </r>
      </text>
    </comment>
  </commentList>
</comments>
</file>

<file path=xl/sharedStrings.xml><?xml version="1.0" encoding="utf-8"?>
<sst xmlns="http://schemas.openxmlformats.org/spreadsheetml/2006/main" count="8" uniqueCount="7">
  <si>
    <t>Выходные</t>
  </si>
  <si>
    <t>Общее время</t>
  </si>
  <si>
    <t>Дата/смена</t>
  </si>
  <si>
    <t>Будни</t>
  </si>
  <si>
    <t>За месяц</t>
  </si>
  <si>
    <t>СРЕДНЕЕ</t>
  </si>
  <si>
    <t>Раб. Субботы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</si>
</sst>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"/>
    <numFmt numFmtId="165" formatCode="dd/mm/yy;@"/>
    <numFmt numFmtId="166" formatCode="h:mm;@"/>
    <numFmt numFmtId="168" formatCode="dd/mm/yyyy;;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 tint="-0.1499984740745262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textRotation="255" wrapText="1"/>
    </xf>
    <xf numFmtId="14" fontId="1" fillId="0" borderId="0" xfId="0" applyNumberFormat="1" applyFont="1"/>
    <xf numFmtId="0" fontId="2" fillId="0" borderId="0" xfId="0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168" fontId="3" fillId="3" borderId="1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theme="0"/>
      </font>
    </dxf>
    <dxf>
      <font>
        <color theme="0"/>
      </font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359228</xdr:colOff>
      <xdr:row>24</xdr:row>
      <xdr:rowOff>174171</xdr:rowOff>
    </xdr:from>
    <xdr:to>
      <xdr:col>21</xdr:col>
      <xdr:colOff>43542</xdr:colOff>
      <xdr:row>37</xdr:row>
      <xdr:rowOff>141515</xdr:rowOff>
    </xdr:to>
    <xdr:sp macro="" textlink="">
      <xdr:nvSpPr>
        <xdr:cNvPr id="2" name="TextBox 1"/>
        <xdr:cNvSpPr txBox="1"/>
      </xdr:nvSpPr>
      <xdr:spPr>
        <a:xfrm>
          <a:off x="8403771" y="4865914"/>
          <a:ext cx="5170714" cy="3429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листе Пояснения проставляются даты выходных дней за месяц. На листе Среднее время ведется учет рабочих часов, а в самом низу расчет среднего времени за выходные и будние дни месяца. Я там пишу формулу например =СРЗНАЧ(C3;C4;C7;C8;C9;C10;C11;C14;C15;C16;C17;C18;C21;C22;C23;C24;C28;C29;C30)</a:t>
          </a:r>
        </a:p>
        <a:p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Считается конечно все правильно, но может можно это как-то автоматизировать, чтобы каждый месяц не менять формулы. Выходные дни брались бы с листа Пояснения и шел расчет среднего времени, а расчет за будни шел по тем датам, которых нет в этом списке.</a:t>
          </a: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jiM\Desktop\&#1058;-%204%20&#1085;&#1077;&#1090;%20&#1083;&#1080;&#1089;&#1090;%20&#1084;&#1072;&#1088;&#1096;&#1088;&#1091;&#1090;&#1099;%20&#1074;%20&#1074;&#1099;&#1079;&#1086;&#1076;&#1085;&#1099;&#10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ение"/>
      <sheetName val="График"/>
      <sheetName val="Время"/>
      <sheetName val="5 неделя"/>
      <sheetName val="SAP"/>
      <sheetName val="Отработанное время"/>
      <sheetName val="Маршруты"/>
    </sheetNames>
    <sheetDataSet>
      <sheetData sheetId="0">
        <row r="2">
          <cell r="B2">
            <v>43132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24"/>
  <sheetViews>
    <sheetView topLeftCell="A7" workbookViewId="0">
      <selection activeCell="B21" sqref="B21"/>
    </sheetView>
  </sheetViews>
  <sheetFormatPr defaultColWidth="8.85546875" defaultRowHeight="15" x14ac:dyDescent="0.25"/>
  <cols>
    <col min="1" max="1" width="8.85546875" style="1"/>
    <col min="2" max="2" width="23.28515625" style="1" customWidth="1"/>
    <col min="3" max="3" width="13.140625" style="1" customWidth="1"/>
    <col min="4" max="16384" width="8.85546875" style="1"/>
  </cols>
  <sheetData>
    <row r="7" spans="2:3" ht="15.75" x14ac:dyDescent="0.25">
      <c r="B7" s="11" t="s">
        <v>0</v>
      </c>
      <c r="C7" s="1" t="s">
        <v>6</v>
      </c>
    </row>
    <row r="8" spans="2:3" x14ac:dyDescent="0.25">
      <c r="B8" s="10">
        <v>43101</v>
      </c>
      <c r="C8" s="10">
        <v>43218</v>
      </c>
    </row>
    <row r="9" spans="2:3" x14ac:dyDescent="0.25">
      <c r="B9" s="10">
        <v>43102</v>
      </c>
      <c r="C9" s="10">
        <v>43260</v>
      </c>
    </row>
    <row r="10" spans="2:3" x14ac:dyDescent="0.25">
      <c r="B10" s="10">
        <v>43103</v>
      </c>
      <c r="C10" s="10">
        <v>43463</v>
      </c>
    </row>
    <row r="11" spans="2:3" x14ac:dyDescent="0.25">
      <c r="B11" s="10">
        <v>43104</v>
      </c>
    </row>
    <row r="12" spans="2:3" x14ac:dyDescent="0.25">
      <c r="B12" s="10">
        <v>43105</v>
      </c>
    </row>
    <row r="13" spans="2:3" x14ac:dyDescent="0.25">
      <c r="B13" s="10">
        <v>43108</v>
      </c>
    </row>
    <row r="14" spans="2:3" x14ac:dyDescent="0.25">
      <c r="B14" s="10">
        <v>43154</v>
      </c>
    </row>
    <row r="15" spans="2:3" x14ac:dyDescent="0.25">
      <c r="B15" s="10">
        <v>43167</v>
      </c>
    </row>
    <row r="16" spans="2:3" x14ac:dyDescent="0.25">
      <c r="B16" s="10">
        <v>43168</v>
      </c>
    </row>
    <row r="17" spans="2:2" x14ac:dyDescent="0.25">
      <c r="B17" s="10">
        <v>43220</v>
      </c>
    </row>
    <row r="18" spans="2:2" x14ac:dyDescent="0.25">
      <c r="B18" s="10">
        <v>43221</v>
      </c>
    </row>
    <row r="19" spans="2:2" x14ac:dyDescent="0.25">
      <c r="B19" s="10">
        <v>43222</v>
      </c>
    </row>
    <row r="20" spans="2:2" x14ac:dyDescent="0.25">
      <c r="B20" s="10">
        <v>43229</v>
      </c>
    </row>
    <row r="21" spans="2:2" x14ac:dyDescent="0.25">
      <c r="B21" s="10">
        <v>43262</v>
      </c>
    </row>
    <row r="22" spans="2:2" x14ac:dyDescent="0.25">
      <c r="B22" s="10">
        <v>43263</v>
      </c>
    </row>
    <row r="23" spans="2:2" x14ac:dyDescent="0.25">
      <c r="B23" s="10">
        <v>43409</v>
      </c>
    </row>
    <row r="24" spans="2:2" x14ac:dyDescent="0.25">
      <c r="B24" s="10">
        <v>43465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7"/>
  <sheetViews>
    <sheetView tabSelected="1" zoomScale="70" zoomScaleNormal="70" workbookViewId="0">
      <selection activeCell="G42" sqref="G42"/>
    </sheetView>
  </sheetViews>
  <sheetFormatPr defaultRowHeight="15" x14ac:dyDescent="0.25"/>
  <cols>
    <col min="2" max="2" width="19.5703125" customWidth="1"/>
  </cols>
  <sheetData>
    <row r="2" spans="1:12" ht="15.75" x14ac:dyDescent="0.25">
      <c r="B2" s="2" t="s">
        <v>2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</row>
    <row r="3" spans="1:12" ht="15.75" x14ac:dyDescent="0.25">
      <c r="A3" s="13">
        <f t="array" ref="A3">--(WEEKDAY(B3,2)&gt;5)*(B3&lt;&gt;0)+OR(B3=Пояснения!$B$8:$B$24)-OR(B3=Пояснения!$C$8:$C$10)</f>
        <v>0</v>
      </c>
      <c r="B3" s="12">
        <v>43132</v>
      </c>
      <c r="C3" s="4">
        <v>0.33333333333333331</v>
      </c>
      <c r="D3" s="4">
        <v>0.375</v>
      </c>
      <c r="E3" s="4">
        <v>0.41666666666666702</v>
      </c>
      <c r="F3" s="4">
        <v>0.45833333333333298</v>
      </c>
      <c r="G3" s="4">
        <v>0.5</v>
      </c>
      <c r="H3" s="4">
        <v>0.54166666666666696</v>
      </c>
      <c r="I3" s="4">
        <v>0.58333333333333304</v>
      </c>
      <c r="J3" s="4">
        <v>0.625</v>
      </c>
      <c r="K3" s="4">
        <v>0.66666666666666696</v>
      </c>
      <c r="L3" s="4">
        <v>0.70833333333333304</v>
      </c>
    </row>
    <row r="4" spans="1:12" ht="15.75" x14ac:dyDescent="0.25">
      <c r="A4" s="13">
        <f t="array" ref="A4">--(WEEKDAY(B4,2)&gt;5)*(B4&lt;&gt;0)+OR(B4=Пояснения!$B$8:$B$24)-OR(B4=Пояснения!$C$8:$C$10)</f>
        <v>0</v>
      </c>
      <c r="B4" s="14">
        <f>IF(MONTH($B$3+ROW(B1))=MONTH($B$3),B3+1,0)</f>
        <v>43133</v>
      </c>
      <c r="C4" s="4">
        <v>0.25</v>
      </c>
      <c r="D4" s="4">
        <v>0.29166666666666702</v>
      </c>
      <c r="E4" s="4">
        <v>0.33333333333333298</v>
      </c>
      <c r="F4" s="4">
        <v>0.375</v>
      </c>
      <c r="G4" s="4">
        <v>0.41666666666666702</v>
      </c>
      <c r="H4" s="4">
        <v>0.45833333333333298</v>
      </c>
      <c r="I4" s="4">
        <v>0.5</v>
      </c>
      <c r="J4" s="4">
        <v>0.54166666666666696</v>
      </c>
      <c r="K4" s="4">
        <v>0.58333333333333304</v>
      </c>
      <c r="L4" s="4">
        <v>0.625</v>
      </c>
    </row>
    <row r="5" spans="1:12" ht="15.75" x14ac:dyDescent="0.25">
      <c r="A5" s="13">
        <f t="array" ref="A5">--(WEEKDAY(B5,2)&gt;5)*(B5&lt;&gt;0)+OR(B5=Пояснения!$B$8:$B$24)-OR(B5=Пояснения!$C$8:$C$10)</f>
        <v>1</v>
      </c>
      <c r="B5" s="14">
        <f t="shared" ref="B5:B33" si="0">IF(MONTH($B$3+ROW(B2))=MONTH($B$3),B4+1,0)</f>
        <v>43134</v>
      </c>
      <c r="C5" s="4">
        <v>0.16666666666666666</v>
      </c>
      <c r="D5" s="4">
        <v>0.20833333333333301</v>
      </c>
      <c r="E5" s="4">
        <v>0.25</v>
      </c>
      <c r="F5" s="4">
        <v>0.29166666666666702</v>
      </c>
      <c r="G5" s="4">
        <v>0.33333333333333298</v>
      </c>
      <c r="H5" s="4">
        <v>0.375</v>
      </c>
      <c r="I5" s="4">
        <v>0.41666666666666702</v>
      </c>
      <c r="J5" s="4">
        <v>0.45833333333333298</v>
      </c>
      <c r="K5" s="4">
        <v>0.5</v>
      </c>
      <c r="L5" s="4">
        <v>0.54166666666666696</v>
      </c>
    </row>
    <row r="6" spans="1:12" ht="15.75" x14ac:dyDescent="0.25">
      <c r="A6" s="13">
        <f t="array" ref="A6">--(WEEKDAY(B6,2)&gt;5)*(B6&lt;&gt;0)+OR(B6=Пояснения!$B$8:$B$24)-OR(B6=Пояснения!$C$8:$C$10)</f>
        <v>1</v>
      </c>
      <c r="B6" s="14">
        <f t="shared" si="0"/>
        <v>43135</v>
      </c>
      <c r="C6" s="4">
        <v>0.20833333333333334</v>
      </c>
      <c r="D6" s="4">
        <v>0.25</v>
      </c>
      <c r="E6" s="4">
        <v>0.29166666666666702</v>
      </c>
      <c r="F6" s="4">
        <v>0.33333333333333298</v>
      </c>
      <c r="G6" s="4">
        <v>0.375</v>
      </c>
      <c r="H6" s="4">
        <v>0.41666666666666702</v>
      </c>
      <c r="I6" s="4">
        <v>0.45833333333333298</v>
      </c>
      <c r="J6" s="4">
        <v>0.5</v>
      </c>
      <c r="K6" s="4">
        <v>0.54166666666666696</v>
      </c>
      <c r="L6" s="4">
        <v>0.58333333333333304</v>
      </c>
    </row>
    <row r="7" spans="1:12" ht="15.75" x14ac:dyDescent="0.25">
      <c r="A7" s="13">
        <f t="array" ref="A7">--(WEEKDAY(B7,2)&gt;5)*(B7&lt;&gt;0)+OR(B7=Пояснения!$B$8:$B$24)-OR(B7=Пояснения!$C$8:$C$10)</f>
        <v>0</v>
      </c>
      <c r="B7" s="14">
        <f t="shared" si="0"/>
        <v>43136</v>
      </c>
      <c r="C7" s="4">
        <v>0.29166666666666669</v>
      </c>
      <c r="D7" s="4">
        <v>0.33333333333333298</v>
      </c>
      <c r="E7" s="4">
        <v>0.375</v>
      </c>
      <c r="F7" s="4">
        <v>0.41666666666666702</v>
      </c>
      <c r="G7" s="4">
        <v>0.45833333333333298</v>
      </c>
      <c r="H7" s="4">
        <v>0.5</v>
      </c>
      <c r="I7" s="4">
        <v>0.54166666666666696</v>
      </c>
      <c r="J7" s="4">
        <v>0.58333333333333304</v>
      </c>
      <c r="K7" s="4">
        <v>0.625</v>
      </c>
      <c r="L7" s="4">
        <v>0.66666666666666696</v>
      </c>
    </row>
    <row r="8" spans="1:12" ht="15.75" x14ac:dyDescent="0.25">
      <c r="A8" s="13">
        <f t="array" ref="A8">--(WEEKDAY(B8,2)&gt;5)*(B8&lt;&gt;0)+OR(B8=Пояснения!$B$8:$B$24)-OR(B8=Пояснения!$C$8:$C$10)</f>
        <v>0</v>
      </c>
      <c r="B8" s="14">
        <f t="shared" si="0"/>
        <v>43137</v>
      </c>
      <c r="C8" s="4">
        <v>0.66666666666666696</v>
      </c>
      <c r="D8" s="4">
        <v>0.70833333333333304</v>
      </c>
      <c r="E8" s="4">
        <v>0.75</v>
      </c>
      <c r="F8" s="4">
        <v>0.79166666666666696</v>
      </c>
      <c r="G8" s="4">
        <v>0.83333333333333304</v>
      </c>
      <c r="H8" s="4">
        <v>0.875</v>
      </c>
      <c r="I8" s="4">
        <v>0.91666666666666696</v>
      </c>
      <c r="J8" s="4">
        <v>0.95833333333333304</v>
      </c>
      <c r="K8" s="4">
        <v>0</v>
      </c>
      <c r="L8" s="4">
        <v>4.1666666666666664E-2</v>
      </c>
    </row>
    <row r="9" spans="1:12" ht="15.75" x14ac:dyDescent="0.25">
      <c r="A9" s="13">
        <f t="array" ref="A9">--(WEEKDAY(B9,2)&gt;5)*(B9&lt;&gt;0)+OR(B9=Пояснения!$B$8:$B$24)-OR(B9=Пояснения!$C$8:$C$10)</f>
        <v>0</v>
      </c>
      <c r="B9" s="14">
        <f t="shared" si="0"/>
        <v>43138</v>
      </c>
      <c r="C9" s="4">
        <v>0.33333333333333331</v>
      </c>
      <c r="D9" s="4">
        <v>0.375</v>
      </c>
      <c r="E9" s="4">
        <v>0.41666666666666702</v>
      </c>
      <c r="F9" s="4">
        <v>0.45833333333333298</v>
      </c>
      <c r="G9" s="4">
        <v>0.5</v>
      </c>
      <c r="H9" s="4">
        <v>0.54166666666666696</v>
      </c>
      <c r="I9" s="4">
        <v>0.58333333333333304</v>
      </c>
      <c r="J9" s="4">
        <v>0.625</v>
      </c>
      <c r="K9" s="4">
        <v>0.66666666666666696</v>
      </c>
      <c r="L9" s="4">
        <v>0.70833333333333304</v>
      </c>
    </row>
    <row r="10" spans="1:12" ht="15.75" x14ac:dyDescent="0.25">
      <c r="A10" s="13">
        <f t="array" ref="A10">--(WEEKDAY(B10,2)&gt;5)*(B10&lt;&gt;0)+OR(B10=Пояснения!$B$8:$B$24)-OR(B10=Пояснения!$C$8:$C$10)</f>
        <v>0</v>
      </c>
      <c r="B10" s="14">
        <f t="shared" si="0"/>
        <v>43139</v>
      </c>
      <c r="C10" s="4">
        <v>0.25</v>
      </c>
      <c r="D10" s="4">
        <v>0.29166666666666702</v>
      </c>
      <c r="E10" s="4">
        <v>0.33333333333333298</v>
      </c>
      <c r="F10" s="4">
        <v>0.375</v>
      </c>
      <c r="G10" s="4">
        <v>0.41666666666666702</v>
      </c>
      <c r="H10" s="4">
        <v>0.45833333333333298</v>
      </c>
      <c r="I10" s="4">
        <v>0.5</v>
      </c>
      <c r="J10" s="4">
        <v>0.54166666666666696</v>
      </c>
      <c r="K10" s="4">
        <v>0.58333333333333304</v>
      </c>
      <c r="L10" s="4">
        <v>0.625</v>
      </c>
    </row>
    <row r="11" spans="1:12" ht="15.75" x14ac:dyDescent="0.25">
      <c r="A11" s="13">
        <f t="array" ref="A11">--(WEEKDAY(B11,2)&gt;5)*(B11&lt;&gt;0)+OR(B11=Пояснения!$B$8:$B$24)-OR(B11=Пояснения!$C$8:$C$10)</f>
        <v>0</v>
      </c>
      <c r="B11" s="14">
        <f t="shared" si="0"/>
        <v>43140</v>
      </c>
      <c r="C11" s="4">
        <v>0.16666666666666666</v>
      </c>
      <c r="D11" s="4">
        <v>0.20833333333333301</v>
      </c>
      <c r="E11" s="4">
        <v>0.25</v>
      </c>
      <c r="F11" s="4">
        <v>0.29166666666666702</v>
      </c>
      <c r="G11" s="4">
        <v>0.33333333333333298</v>
      </c>
      <c r="H11" s="4">
        <v>0.375</v>
      </c>
      <c r="I11" s="4">
        <v>0.41666666666666702</v>
      </c>
      <c r="J11" s="4">
        <v>0.45833333333333298</v>
      </c>
      <c r="K11" s="4">
        <v>0.5</v>
      </c>
      <c r="L11" s="4">
        <v>0.54166666666666696</v>
      </c>
    </row>
    <row r="12" spans="1:12" ht="15.75" x14ac:dyDescent="0.25">
      <c r="A12" s="13">
        <f t="array" ref="A12">--(WEEKDAY(B12,2)&gt;5)*(B12&lt;&gt;0)+OR(B12=Пояснения!$B$8:$B$24)-OR(B12=Пояснения!$C$8:$C$10)</f>
        <v>1</v>
      </c>
      <c r="B12" s="14">
        <f t="shared" si="0"/>
        <v>43141</v>
      </c>
      <c r="C12" s="4">
        <v>0.20833333333333334</v>
      </c>
      <c r="D12" s="4">
        <v>0.25</v>
      </c>
      <c r="E12" s="4">
        <v>0.29166666666666702</v>
      </c>
      <c r="F12" s="4">
        <v>0.33333333333333298</v>
      </c>
      <c r="G12" s="4">
        <v>0.375</v>
      </c>
      <c r="H12" s="4">
        <v>0.41666666666666702</v>
      </c>
      <c r="I12" s="4">
        <v>0.45833333333333298</v>
      </c>
      <c r="J12" s="4">
        <v>0.5</v>
      </c>
      <c r="K12" s="4">
        <v>0.54166666666666696</v>
      </c>
      <c r="L12" s="4">
        <v>0.58333333333333304</v>
      </c>
    </row>
    <row r="13" spans="1:12" ht="15.75" x14ac:dyDescent="0.25">
      <c r="A13" s="13">
        <f t="array" ref="A13">--(WEEKDAY(B13,2)&gt;5)*(B13&lt;&gt;0)+OR(B13=Пояснения!$B$8:$B$24)-OR(B13=Пояснения!$C$8:$C$10)</f>
        <v>1</v>
      </c>
      <c r="B13" s="14">
        <f t="shared" si="0"/>
        <v>43142</v>
      </c>
      <c r="C13" s="4">
        <v>0.29166666666666669</v>
      </c>
      <c r="D13" s="4">
        <v>0.33333333333333298</v>
      </c>
      <c r="E13" s="4">
        <v>0.375</v>
      </c>
      <c r="F13" s="4">
        <v>0.41666666666666702</v>
      </c>
      <c r="G13" s="4">
        <v>0.45833333333333298</v>
      </c>
      <c r="H13" s="4">
        <v>0.5</v>
      </c>
      <c r="I13" s="4">
        <v>0.54166666666666696</v>
      </c>
      <c r="J13" s="4">
        <v>0.58333333333333304</v>
      </c>
      <c r="K13" s="4">
        <v>0.625</v>
      </c>
      <c r="L13" s="4">
        <v>0.66666666666666696</v>
      </c>
    </row>
    <row r="14" spans="1:12" ht="15.75" x14ac:dyDescent="0.25">
      <c r="A14" s="13">
        <f t="array" ref="A14">--(WEEKDAY(B14,2)&gt;5)*(B14&lt;&gt;0)+OR(B14=Пояснения!$B$8:$B$24)-OR(B14=Пояснения!$C$8:$C$10)</f>
        <v>0</v>
      </c>
      <c r="B14" s="14">
        <f t="shared" si="0"/>
        <v>43143</v>
      </c>
      <c r="C14" s="4">
        <v>0.66666666666666696</v>
      </c>
      <c r="D14" s="4">
        <v>0.70833333333333304</v>
      </c>
      <c r="E14" s="4">
        <v>0.75</v>
      </c>
      <c r="F14" s="4">
        <v>0.79166666666666696</v>
      </c>
      <c r="G14" s="4">
        <v>0.83333333333333304</v>
      </c>
      <c r="H14" s="4">
        <v>0.875</v>
      </c>
      <c r="I14" s="4">
        <v>0.91666666666666696</v>
      </c>
      <c r="J14" s="4">
        <v>0.95833333333333304</v>
      </c>
      <c r="K14" s="4">
        <v>0</v>
      </c>
      <c r="L14" s="4">
        <v>4.1666666666666664E-2</v>
      </c>
    </row>
    <row r="15" spans="1:12" ht="15.75" x14ac:dyDescent="0.25">
      <c r="A15" s="13">
        <f t="array" ref="A15">--(WEEKDAY(B15,2)&gt;5)*(B15&lt;&gt;0)+OR(B15=Пояснения!$B$8:$B$24)-OR(B15=Пояснения!$C$8:$C$10)</f>
        <v>0</v>
      </c>
      <c r="B15" s="14">
        <f t="shared" si="0"/>
        <v>43144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5.75" x14ac:dyDescent="0.25">
      <c r="A16" s="13">
        <f t="array" ref="A16">--(WEEKDAY(B16,2)&gt;5)*(B16&lt;&gt;0)+OR(B16=Пояснения!$B$8:$B$24)-OR(B16=Пояснения!$C$8:$C$10)</f>
        <v>0</v>
      </c>
      <c r="B16" s="14">
        <f t="shared" si="0"/>
        <v>43145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15.75" x14ac:dyDescent="0.25">
      <c r="A17" s="13">
        <f t="array" ref="A17">--(WEEKDAY(B17,2)&gt;5)*(B17&lt;&gt;0)+OR(B17=Пояснения!$B$8:$B$24)-OR(B17=Пояснения!$C$8:$C$10)</f>
        <v>0</v>
      </c>
      <c r="B17" s="14">
        <f t="shared" si="0"/>
        <v>43146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5.75" x14ac:dyDescent="0.25">
      <c r="A18" s="13">
        <f t="array" ref="A18">--(WEEKDAY(B18,2)&gt;5)*(B18&lt;&gt;0)+OR(B18=Пояснения!$B$8:$B$24)-OR(B18=Пояснения!$C$8:$C$10)</f>
        <v>0</v>
      </c>
      <c r="B18" s="14">
        <f t="shared" si="0"/>
        <v>43147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15.75" x14ac:dyDescent="0.25">
      <c r="A19" s="13">
        <f t="array" ref="A19">--(WEEKDAY(B19,2)&gt;5)*(B19&lt;&gt;0)+OR(B19=Пояснения!$B$8:$B$24)-OR(B19=Пояснения!$C$8:$C$10)</f>
        <v>1</v>
      </c>
      <c r="B19" s="14">
        <f t="shared" si="0"/>
        <v>43148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15.75" x14ac:dyDescent="0.25">
      <c r="A20" s="13">
        <f t="array" ref="A20">--(WEEKDAY(B20,2)&gt;5)*(B20&lt;&gt;0)+OR(B20=Пояснения!$B$8:$B$24)-OR(B20=Пояснения!$C$8:$C$10)</f>
        <v>1</v>
      </c>
      <c r="B20" s="14">
        <f t="shared" si="0"/>
        <v>43149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5.75" x14ac:dyDescent="0.25">
      <c r="A21" s="13">
        <f t="array" ref="A21">--(WEEKDAY(B21,2)&gt;5)*(B21&lt;&gt;0)+OR(B21=Пояснения!$B$8:$B$24)-OR(B21=Пояснения!$C$8:$C$10)</f>
        <v>0</v>
      </c>
      <c r="B21" s="14">
        <f t="shared" si="0"/>
        <v>43150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5.75" x14ac:dyDescent="0.25">
      <c r="A22" s="13">
        <f t="array" ref="A22">--(WEEKDAY(B22,2)&gt;5)*(B22&lt;&gt;0)+OR(B22=Пояснения!$B$8:$B$24)-OR(B22=Пояснения!$C$8:$C$10)</f>
        <v>0</v>
      </c>
      <c r="B22" s="14">
        <f t="shared" si="0"/>
        <v>43151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15.75" x14ac:dyDescent="0.25">
      <c r="A23" s="13">
        <f t="array" ref="A23">--(WEEKDAY(B23,2)&gt;5)*(B23&lt;&gt;0)+OR(B23=Пояснения!$B$8:$B$24)-OR(B23=Пояснения!$C$8:$C$10)</f>
        <v>0</v>
      </c>
      <c r="B23" s="14">
        <f t="shared" si="0"/>
        <v>43152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5.75" x14ac:dyDescent="0.25">
      <c r="A24" s="13">
        <f t="array" ref="A24">--(WEEKDAY(B24,2)&gt;5)*(B24&lt;&gt;0)+OR(B24=Пояснения!$B$8:$B$24)-OR(B24=Пояснения!$C$8:$C$10)</f>
        <v>0</v>
      </c>
      <c r="B24" s="14">
        <f t="shared" si="0"/>
        <v>43153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15.75" x14ac:dyDescent="0.25">
      <c r="A25" s="13">
        <f t="array" ref="A25">--(WEEKDAY(B25,2)&gt;5)*(B25&lt;&gt;0)+OR(B25=Пояснения!$B$8:$B$24)-OR(B25=Пояснения!$C$8:$C$10)</f>
        <v>1</v>
      </c>
      <c r="B25" s="14">
        <f t="shared" si="0"/>
        <v>43154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15.75" x14ac:dyDescent="0.25">
      <c r="A26" s="13">
        <f t="array" ref="A26">--(WEEKDAY(B26,2)&gt;5)*(B26&lt;&gt;0)+OR(B26=Пояснения!$B$8:$B$24)-OR(B26=Пояснения!$C$8:$C$10)</f>
        <v>1</v>
      </c>
      <c r="B26" s="14">
        <f t="shared" si="0"/>
        <v>43155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15.75" x14ac:dyDescent="0.25">
      <c r="A27" s="13">
        <f t="array" ref="A27">--(WEEKDAY(B27,2)&gt;5)*(B27&lt;&gt;0)+OR(B27=Пояснения!$B$8:$B$24)-OR(B27=Пояснения!$C$8:$C$10)</f>
        <v>1</v>
      </c>
      <c r="B27" s="14">
        <f t="shared" si="0"/>
        <v>43156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15.75" x14ac:dyDescent="0.25">
      <c r="A28" s="13">
        <f t="array" ref="A28">--(WEEKDAY(B28,2)&gt;5)*(B28&lt;&gt;0)+OR(B28=Пояснения!$B$8:$B$24)-OR(B28=Пояснения!$C$8:$C$10)</f>
        <v>0</v>
      </c>
      <c r="B28" s="14">
        <f t="shared" si="0"/>
        <v>43157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15.75" x14ac:dyDescent="0.25">
      <c r="A29" s="13">
        <f t="array" ref="A29">--(WEEKDAY(B29,2)&gt;5)*(B29&lt;&gt;0)+OR(B29=Пояснения!$B$8:$B$24)-OR(B29=Пояснения!$C$8:$C$10)</f>
        <v>0</v>
      </c>
      <c r="B29" s="14">
        <f t="shared" si="0"/>
        <v>43158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15.75" x14ac:dyDescent="0.25">
      <c r="A30" s="13">
        <f t="array" ref="A30">--(WEEKDAY(B30,2)&gt;5)*(B30&lt;&gt;0)+OR(B30=Пояснения!$B$8:$B$24)-OR(B30=Пояснения!$C$8:$C$10)</f>
        <v>0</v>
      </c>
      <c r="B30" s="14">
        <f t="shared" si="0"/>
        <v>43159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15.75" x14ac:dyDescent="0.25">
      <c r="A31" s="13">
        <f t="array" ref="A31">--(WEEKDAY(B31,2)&gt;5)*(B31&lt;&gt;0)+OR(B31=Пояснения!$B$8:$B$24)-OR(B31=Пояснения!$C$8:$C$10)</f>
        <v>0</v>
      </c>
      <c r="B31" s="14">
        <f t="shared" si="0"/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15.75" x14ac:dyDescent="0.25">
      <c r="A32" s="13">
        <f t="array" ref="A32">--(WEEKDAY(B32,2)&gt;5)*(B32&lt;&gt;0)+OR(B32=Пояснения!$B$8:$B$24)-OR(B32=Пояснения!$C$8:$C$10)</f>
        <v>0</v>
      </c>
      <c r="B32" s="14">
        <f t="shared" si="0"/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15.75" x14ac:dyDescent="0.25">
      <c r="A33" s="13">
        <f t="array" ref="A33">--(WEEKDAY(B33,2)&gt;5)*(B33&lt;&gt;0)+OR(B33=Пояснения!$B$8:$B$24)-OR(B33=Пояснения!$C$8:$C$10)</f>
        <v>0</v>
      </c>
      <c r="B33" s="14">
        <f t="shared" si="0"/>
        <v>0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.75" x14ac:dyDescent="0.25">
      <c r="B34" s="5" t="s">
        <v>1</v>
      </c>
      <c r="C34" s="6">
        <f>SUM(C3:C33)</f>
        <v>3.8333333333333339</v>
      </c>
      <c r="D34" s="6">
        <f t="shared" ref="D34:L34" si="1">SUM(D3:D33)</f>
        <v>4.3333333333333321</v>
      </c>
      <c r="E34" s="6">
        <f t="shared" si="1"/>
        <v>4.8333333333333339</v>
      </c>
      <c r="F34" s="6">
        <f t="shared" si="1"/>
        <v>5.3333333333333339</v>
      </c>
      <c r="G34" s="6">
        <f t="shared" si="1"/>
        <v>5.8333333333333321</v>
      </c>
      <c r="H34" s="6">
        <f t="shared" si="1"/>
        <v>6.3333333333333339</v>
      </c>
      <c r="I34" s="6">
        <f t="shared" si="1"/>
        <v>6.8333333333333339</v>
      </c>
      <c r="J34" s="6">
        <f t="shared" si="1"/>
        <v>7.3333333333333321</v>
      </c>
      <c r="K34" s="6">
        <f t="shared" si="1"/>
        <v>5.8333333333333339</v>
      </c>
      <c r="L34" s="6">
        <f t="shared" si="1"/>
        <v>6.3333333333333339</v>
      </c>
    </row>
    <row r="35" spans="1:12" ht="40.15" customHeight="1" x14ac:dyDescent="0.25">
      <c r="A35" s="9" t="s">
        <v>5</v>
      </c>
      <c r="B35" s="5" t="s">
        <v>4</v>
      </c>
      <c r="C35" s="7">
        <f>IFERROR(C34/COUNTIFS(C3:C33,"&gt;0",C3:C33,"&lt;&gt;"""),0)</f>
        <v>0.31944444444444448</v>
      </c>
      <c r="D35" s="7">
        <f t="shared" ref="D35:L35" si="2">IFERROR(D34/COUNTIFS(D3:D33,"&gt;0",D3:D33,"&lt;&gt;"""),0)</f>
        <v>0.36111111111111099</v>
      </c>
      <c r="E35" s="7">
        <f t="shared" si="2"/>
        <v>0.40277777777777785</v>
      </c>
      <c r="F35" s="7">
        <f t="shared" si="2"/>
        <v>0.44444444444444448</v>
      </c>
      <c r="G35" s="7">
        <f t="shared" si="2"/>
        <v>0.48611111111111099</v>
      </c>
      <c r="H35" s="7">
        <f t="shared" si="2"/>
        <v>0.52777777777777779</v>
      </c>
      <c r="I35" s="7">
        <f t="shared" si="2"/>
        <v>0.56944444444444453</v>
      </c>
      <c r="J35" s="7">
        <f t="shared" si="2"/>
        <v>0.61111111111111105</v>
      </c>
      <c r="K35" s="7">
        <f t="shared" si="2"/>
        <v>0.58333333333333337</v>
      </c>
      <c r="L35" s="7">
        <f t="shared" si="2"/>
        <v>0.52777777777777779</v>
      </c>
    </row>
    <row r="36" spans="1:12" ht="40.15" customHeight="1" x14ac:dyDescent="0.25">
      <c r="A36" s="9"/>
      <c r="B36" s="8" t="s">
        <v>3</v>
      </c>
      <c r="C36" s="15">
        <f>AVERAGEIF($A$3:$A$33,0,C$3:C$33)</f>
        <v>0.36979166666666669</v>
      </c>
      <c r="D36" s="15">
        <f t="shared" ref="D36:L36" si="3">AVERAGEIF($A$3:$A$33,0,D$3:D$33)</f>
        <v>0.41145833333333326</v>
      </c>
      <c r="E36" s="15">
        <f t="shared" si="3"/>
        <v>0.453125</v>
      </c>
      <c r="F36" s="15">
        <f t="shared" si="3"/>
        <v>0.49479166666666674</v>
      </c>
      <c r="G36" s="15">
        <f t="shared" si="3"/>
        <v>0.53645833333333326</v>
      </c>
      <c r="H36" s="15">
        <f t="shared" si="3"/>
        <v>0.578125</v>
      </c>
      <c r="I36" s="15">
        <f t="shared" si="3"/>
        <v>0.61979166666666674</v>
      </c>
      <c r="J36" s="15">
        <f t="shared" si="3"/>
        <v>0.66145833333333326</v>
      </c>
      <c r="K36" s="15">
        <f t="shared" si="3"/>
        <v>0.453125</v>
      </c>
      <c r="L36" s="15">
        <f t="shared" si="3"/>
        <v>0.49479166666666663</v>
      </c>
    </row>
    <row r="37" spans="1:12" ht="40.15" customHeight="1" x14ac:dyDescent="0.25">
      <c r="A37" s="9"/>
      <c r="B37" s="8" t="s">
        <v>0</v>
      </c>
      <c r="C37" s="15">
        <f>AVERAGEIF($A$3:$A$33,1,C$3:C$33)</f>
        <v>0.21875</v>
      </c>
      <c r="D37" s="15">
        <f t="shared" ref="D37:L37" si="4">AVERAGEIF($A$3:$A$33,1,D$3:D$33)</f>
        <v>0.26041666666666652</v>
      </c>
      <c r="E37" s="15">
        <f t="shared" si="4"/>
        <v>0.30208333333333348</v>
      </c>
      <c r="F37" s="15">
        <f t="shared" si="4"/>
        <v>0.34375</v>
      </c>
      <c r="G37" s="15">
        <f t="shared" si="4"/>
        <v>0.38541666666666652</v>
      </c>
      <c r="H37" s="15">
        <f t="shared" si="4"/>
        <v>0.42708333333333348</v>
      </c>
      <c r="I37" s="15">
        <f t="shared" si="4"/>
        <v>0.46875</v>
      </c>
      <c r="J37" s="15">
        <f t="shared" si="4"/>
        <v>0.51041666666666652</v>
      </c>
      <c r="K37" s="15">
        <f t="shared" si="4"/>
        <v>0.55208333333333348</v>
      </c>
      <c r="L37" s="15">
        <f t="shared" si="4"/>
        <v>0.59375</v>
      </c>
    </row>
  </sheetData>
  <mergeCells count="1">
    <mergeCell ref="A35:A37"/>
  </mergeCells>
  <conditionalFormatting sqref="C35:L37">
    <cfRule type="cellIs" dxfId="4" priority="5" operator="equal">
      <formula>0</formula>
    </cfRule>
  </conditionalFormatting>
  <conditionalFormatting sqref="C34:L34">
    <cfRule type="cellIs" dxfId="3" priority="4" operator="equal">
      <formula>0</formula>
    </cfRule>
  </conditionalFormatting>
  <conditionalFormatting sqref="B3:B33">
    <cfRule type="containsBlanks" priority="1" stopIfTrue="1">
      <formula>LEN(TRIM(B3))=0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4257108-35A3-4E91-BBA2-A3973FCEA46A}">
            <xm:f>MATCH($B3,'C:\Users\DjiM\Desktop\[Т- 4 нет лист маршруты в вызодные.xlsm]Заполнение'!#REF!,)</xm:f>
            <x14:dxf>
              <fill>
                <patternFill>
                  <bgColor theme="7" tint="0.39994506668294322"/>
                </patternFill>
              </fill>
            </x14:dxf>
          </x14:cfRule>
          <xm:sqref>B3:B33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Пояснения</vt:lpstr>
      <vt:lpstr>Среднее время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Che79</cp:lastModifiedBy>
  <dcterms:created xsi:type="dcterms:W3CDTF">2018-02-19T07:20:26Z</dcterms:created>
  <dcterms:modified xsi:type="dcterms:W3CDTF">2018-02-19T09:03:24Z</dcterms:modified>
</cp:coreProperties>
</file>