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11490"/>
  </bookViews>
  <sheets>
    <sheet name="перенести сюда" sheetId="1" r:id="rId1"/>
    <sheet name="взять от сюда" sheetId="2" r:id="rId2"/>
    <sheet name="Лист3" sheetId="3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5" i="1"/>
  <c r="M2" i="1" l="1"/>
  <c r="I199" i="2"/>
  <c r="I200" i="2" s="1"/>
  <c r="H199" i="2"/>
  <c r="H200" i="2" s="1"/>
  <c r="G199" i="2"/>
  <c r="G200" i="2" s="1"/>
  <c r="F199" i="2"/>
  <c r="F200" i="2" s="1"/>
  <c r="E199" i="2"/>
  <c r="E200" i="2" s="1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199" i="2" s="1"/>
  <c r="I63" i="2"/>
  <c r="H63" i="2"/>
  <c r="G63" i="2"/>
  <c r="F63" i="2"/>
  <c r="E63" i="2"/>
  <c r="J62" i="2"/>
  <c r="B62" i="2"/>
  <c r="J61" i="2"/>
  <c r="B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63" i="2" s="1"/>
  <c r="A203" i="1"/>
  <c r="J200" i="2" l="1"/>
</calcChain>
</file>

<file path=xl/sharedStrings.xml><?xml version="1.0" encoding="utf-8"?>
<sst xmlns="http://schemas.openxmlformats.org/spreadsheetml/2006/main" count="1149" uniqueCount="603">
  <si>
    <t>ОсновноеСредство.Группа учета ОС</t>
  </si>
  <si>
    <t>Стоимость</t>
  </si>
  <si>
    <t>Амортизация</t>
  </si>
  <si>
    <t>Основное средство</t>
  </si>
  <si>
    <t>Дата ввода в эксплуатацию</t>
  </si>
  <si>
    <t>Инвентарный номер</t>
  </si>
  <si>
    <t>первоначальная</t>
  </si>
  <si>
    <t>на начало периода</t>
  </si>
  <si>
    <t>изменение</t>
  </si>
  <si>
    <t>на конец периода</t>
  </si>
  <si>
    <t>остаточная</t>
  </si>
  <si>
    <t>за период</t>
  </si>
  <si>
    <t>Здания</t>
  </si>
  <si>
    <t>Автозаправка</t>
  </si>
  <si>
    <t>31.12.2012 0:00:01</t>
  </si>
  <si>
    <t>98_5978</t>
  </si>
  <si>
    <t>Автомойка</t>
  </si>
  <si>
    <t>98_5925</t>
  </si>
  <si>
    <t>Административный корпус с бытовыми помещениями, назначение : нежилое</t>
  </si>
  <si>
    <t>30.09.2010 0:00:01</t>
  </si>
  <si>
    <t>98_5631</t>
  </si>
  <si>
    <t>Блочно-модульное здание РУ 10 кВ</t>
  </si>
  <si>
    <t>31.05.2017 12:00:01</t>
  </si>
  <si>
    <t>98-6714</t>
  </si>
  <si>
    <t>Блочно-модульное здание РУ 6 кВ</t>
  </si>
  <si>
    <t>31.05.2017 12:00:02</t>
  </si>
  <si>
    <t>98-6715</t>
  </si>
  <si>
    <t>Бытовой корпус со столовой, назначение: нежилое</t>
  </si>
  <si>
    <t>98_5632</t>
  </si>
  <si>
    <t>Галлерея подачи материалов</t>
  </si>
  <si>
    <t>01.12.1976 0:00:01</t>
  </si>
  <si>
    <t>Дизельгенераторная</t>
  </si>
  <si>
    <t>98_5946</t>
  </si>
  <si>
    <t>Здание бытовки на 250 мест</t>
  </si>
  <si>
    <t>01.09.1965 0:00:01</t>
  </si>
  <si>
    <t>Здание гаража</t>
  </si>
  <si>
    <t>01.07.1957 0:00:01</t>
  </si>
  <si>
    <t>Здание гаража с рем. блоками</t>
  </si>
  <si>
    <t>01.11.1973 0:00:01</t>
  </si>
  <si>
    <t>Здание дробильной фабрики</t>
  </si>
  <si>
    <t>01.12.1965 0:00:01</t>
  </si>
  <si>
    <t>Здание компрессорной постанциии</t>
  </si>
  <si>
    <t>30.06.2008 0:00:01</t>
  </si>
  <si>
    <t>Здание лабораторного корпуса</t>
  </si>
  <si>
    <t>01.12.1979 0:00:01</t>
  </si>
  <si>
    <t>Здание объединенного  склада</t>
  </si>
  <si>
    <t>Здание печного отделения</t>
  </si>
  <si>
    <t>Здание рем.сырьевого отделения</t>
  </si>
  <si>
    <t>Здание склада гаража</t>
  </si>
  <si>
    <t>Здание слесарной мастерск</t>
  </si>
  <si>
    <t>01.07.1958 0:00:01</t>
  </si>
  <si>
    <t>Здание трансформаторной подстанции</t>
  </si>
  <si>
    <t>01.11.1971 0:00:01</t>
  </si>
  <si>
    <t>Комната обогрева</t>
  </si>
  <si>
    <t>98_5972</t>
  </si>
  <si>
    <t>Компрессорная №1</t>
  </si>
  <si>
    <t>98_5949</t>
  </si>
  <si>
    <t>Компрессорная №2</t>
  </si>
  <si>
    <t>98_5952</t>
  </si>
  <si>
    <t>Котельная</t>
  </si>
  <si>
    <t>01.04.2010 0:00:01</t>
  </si>
  <si>
    <t>98_5550</t>
  </si>
  <si>
    <t>Котельная №1</t>
  </si>
  <si>
    <t>98_5956</t>
  </si>
  <si>
    <t>Котельная №2</t>
  </si>
  <si>
    <t>98_5959</t>
  </si>
  <si>
    <t>КПП автотранспорного цеха</t>
  </si>
  <si>
    <t>98_5926</t>
  </si>
  <si>
    <t>КТП АБК со столовой</t>
  </si>
  <si>
    <t>98_5958</t>
  </si>
  <si>
    <t>КТП ремонтно-мех цеха</t>
  </si>
  <si>
    <t>98_5996</t>
  </si>
  <si>
    <t>Материальный склад</t>
  </si>
  <si>
    <t>98_5966</t>
  </si>
  <si>
    <t>Мобильное здание автовесовой</t>
  </si>
  <si>
    <t>30.12.2009 0:00:01</t>
  </si>
  <si>
    <t>98_5430</t>
  </si>
  <si>
    <t>модульное "Помещение проходной"</t>
  </si>
  <si>
    <t>98_5293</t>
  </si>
  <si>
    <t>Модульное помещение "КТП  автотранспортного цеха"</t>
  </si>
  <si>
    <t>22.07.2009 0:00:01</t>
  </si>
  <si>
    <t>98_5377</t>
  </si>
  <si>
    <t>Модульный домик  "6*6</t>
  </si>
  <si>
    <t>20.07.2010 0:00:01</t>
  </si>
  <si>
    <t>98_5612</t>
  </si>
  <si>
    <t>Модульный склад</t>
  </si>
  <si>
    <t>20.01.2010 0:00:01</t>
  </si>
  <si>
    <t>98_5438</t>
  </si>
  <si>
    <t>Насосная станция оборотного водоснабжения с резервуарами</t>
  </si>
  <si>
    <t>98_5968</t>
  </si>
  <si>
    <t>Отделение дробления мергеля</t>
  </si>
  <si>
    <t>98_5931</t>
  </si>
  <si>
    <t>Очистные сооружения дождевых стоков №1 и установка доочистки дождевых сточных вод</t>
  </si>
  <si>
    <t>98_5971</t>
  </si>
  <si>
    <t>Очистные сооружения дождевых стоков №2 и установка доочистки дождевых сточных вод</t>
  </si>
  <si>
    <t>98_5973</t>
  </si>
  <si>
    <t>Приёмное устройство добавок с галереями</t>
  </si>
  <si>
    <t>98_5945</t>
  </si>
  <si>
    <t>Прирельсовый склад добавок с галереями</t>
  </si>
  <si>
    <t>98_5950</t>
  </si>
  <si>
    <t>Ремонтно-механический цех с АБК</t>
  </si>
  <si>
    <t>98_5988</t>
  </si>
  <si>
    <t>Ремонтные боксы, навес</t>
  </si>
  <si>
    <t>98_5930</t>
  </si>
  <si>
    <t>Силоса сырьевой муки с компрессорной</t>
  </si>
  <si>
    <t>01.12.1971 0:00:01</t>
  </si>
  <si>
    <t>Силосный склад цемента с ж/д весами с устройством погрузки цемента навалом в железнодорожные вагоны</t>
  </si>
  <si>
    <t>98_5953</t>
  </si>
  <si>
    <t>Склад</t>
  </si>
  <si>
    <t>16.10.2006 0:00:01</t>
  </si>
  <si>
    <t>98_5026</t>
  </si>
  <si>
    <t>Склад добавок с галереями (в сырье)</t>
  </si>
  <si>
    <t>98_5960</t>
  </si>
  <si>
    <t>Узел дозирования цементной шихты</t>
  </si>
  <si>
    <t>98_5947</t>
  </si>
  <si>
    <t>Узел оборотного водоснабжения для новой технологической линии</t>
  </si>
  <si>
    <t>98_5995</t>
  </si>
  <si>
    <t>Упаковочное отделение цемента с галереей и установка паллетирования со складом</t>
  </si>
  <si>
    <t>98_5970</t>
  </si>
  <si>
    <t>Усреднительный склад мергеля с галереями</t>
  </si>
  <si>
    <t>98_5976</t>
  </si>
  <si>
    <t>Центральный пульт управления с лабораторией</t>
  </si>
  <si>
    <t>98_6002</t>
  </si>
  <si>
    <t>Электропомещение КТП: печное отделение</t>
  </si>
  <si>
    <t>98_5964</t>
  </si>
  <si>
    <t>Электропомещение КТП: упаковочное отделение цемента</t>
  </si>
  <si>
    <t>98_5998</t>
  </si>
  <si>
    <t>Электропомещения КТП; отделение цементных мельниц</t>
  </si>
  <si>
    <t>98_5961</t>
  </si>
  <si>
    <t>Электропомещения КТП: отделение помола сырья</t>
  </si>
  <si>
    <t>98_5963</t>
  </si>
  <si>
    <t>Электропомещения КТП: усреднительный  склад мергеля</t>
  </si>
  <si>
    <t>98_5997</t>
  </si>
  <si>
    <t>Электропомещения КТП: участок дробления мергеля</t>
  </si>
  <si>
    <t>98_5962</t>
  </si>
  <si>
    <t>Электроцех</t>
  </si>
  <si>
    <t>98_6001</t>
  </si>
  <si>
    <t>Сооружения</t>
  </si>
  <si>
    <t>Автодорога</t>
  </si>
  <si>
    <t>01.12.1990 0:00:01</t>
  </si>
  <si>
    <t>Автодороги внеш. покр. бетоном</t>
  </si>
  <si>
    <t>Автодороги внутренние</t>
  </si>
  <si>
    <t>Брызгальный бассейн</t>
  </si>
  <si>
    <t>98_5933</t>
  </si>
  <si>
    <t>Внутриплощадочные автодороги и площадки</t>
  </si>
  <si>
    <t>98_6007</t>
  </si>
  <si>
    <t>Внутриплощадочные железнодорожные пути</t>
  </si>
  <si>
    <t>98_6006</t>
  </si>
  <si>
    <t>Внутриплощадочные сети телефонизации</t>
  </si>
  <si>
    <t>98_5991</t>
  </si>
  <si>
    <t>Внутриплощадочные сети электроснабжения  (кабельные эстакады)</t>
  </si>
  <si>
    <t>98_5936</t>
  </si>
  <si>
    <t>Внутриплощадочные тепловые сети</t>
  </si>
  <si>
    <t>98_5994</t>
  </si>
  <si>
    <t>Внутриплощадочные трубопроводы газоснабжения</t>
  </si>
  <si>
    <t>98_5993</t>
  </si>
  <si>
    <t>Водоем 7500 м3</t>
  </si>
  <si>
    <t>30.11.2008 0:00:01</t>
  </si>
  <si>
    <t>00-0616</t>
  </si>
  <si>
    <t>Водопровод питьевой воды</t>
  </si>
  <si>
    <t>98_5979</t>
  </si>
  <si>
    <t>Вращающаяся печь</t>
  </si>
  <si>
    <t>98_5935</t>
  </si>
  <si>
    <t>Газопровод</t>
  </si>
  <si>
    <t>25.06.2012 0:00:01</t>
  </si>
  <si>
    <t>98_5807</t>
  </si>
  <si>
    <t>Газопровод высокого давления от ГРС до ВБЦЗ</t>
  </si>
  <si>
    <t>26.10.2011 0:00:01</t>
  </si>
  <si>
    <t>98_5756</t>
  </si>
  <si>
    <t>Газопровод газопоршневой электростанции №1</t>
  </si>
  <si>
    <t>30.11.2012 0:00:01</t>
  </si>
  <si>
    <t>98_5875</t>
  </si>
  <si>
    <t>Газопровод газопоршневой электростанции №2</t>
  </si>
  <si>
    <t>98_5876</t>
  </si>
  <si>
    <t>Галерея клинкера к цементным мельницам</t>
  </si>
  <si>
    <t>98_6000</t>
  </si>
  <si>
    <t>Галерея механического транспорта цемента в цементные силоса</t>
  </si>
  <si>
    <t>98_5940</t>
  </si>
  <si>
    <t>Галерея подачи мергеля из склада на узел дозирования</t>
  </si>
  <si>
    <t>98_5938</t>
  </si>
  <si>
    <t>Галлерея подачи шлака и гипса от склада к цем.мельнице</t>
  </si>
  <si>
    <t>98_5954</t>
  </si>
  <si>
    <t>ГНБ №1 для пересечения а/м дороги общего пользования фед значения А-146 Красн-Верхн км 138+410</t>
  </si>
  <si>
    <t>31.05.2017 12:00:03</t>
  </si>
  <si>
    <t>98-6716</t>
  </si>
  <si>
    <t>ГНБ №2 для пересечения а/м дороги общего пользования фед значения А-146 Красн-Верхн км 138+410</t>
  </si>
  <si>
    <t>31.05.2017 12:00:04</t>
  </si>
  <si>
    <t>98-6717</t>
  </si>
  <si>
    <t>ГНБ №3 для пересечения 2-х путной ж/д в районе ст. Тоннельная ПК7880+96 км</t>
  </si>
  <si>
    <t>31.05.2017 12:00:05</t>
  </si>
  <si>
    <t>98-6718</t>
  </si>
  <si>
    <t>ГНБ №4 для пересечения 2-х путной ж/д в районе ст. Тоннельная ПК7881+0,5 км</t>
  </si>
  <si>
    <t>31.05.2017 12:00:06</t>
  </si>
  <si>
    <t>98-6719</t>
  </si>
  <si>
    <t>ГНБ №5 для пересечения подъездной ж/д ОАО Новоросцемент</t>
  </si>
  <si>
    <t>31.05.2017 12:00:07</t>
  </si>
  <si>
    <t>98-6720</t>
  </si>
  <si>
    <t>ГНБ №6 для пересечения подъездной ж/д ОАО Новоросцемент</t>
  </si>
  <si>
    <t>31.05.2017 12:00:08</t>
  </si>
  <si>
    <t>98-6721</t>
  </si>
  <si>
    <t>Гомогенизационный силос сырьевой муки с узлом питания печи</t>
  </si>
  <si>
    <t>98_5943</t>
  </si>
  <si>
    <t>Дымовая труба</t>
  </si>
  <si>
    <t>01.08.1965 0:00:01</t>
  </si>
  <si>
    <t>01.12.1984 0:00:01</t>
  </si>
  <si>
    <t>Емкость LOW 351.BI100</t>
  </si>
  <si>
    <t>98_6147</t>
  </si>
  <si>
    <t>Кабельная линия 6 кВ кар</t>
  </si>
  <si>
    <t>Кабельные линии связи</t>
  </si>
  <si>
    <t>кабельный колодец  № 00 586</t>
  </si>
  <si>
    <t>98_5303</t>
  </si>
  <si>
    <t>кабельный колодец  №00 588</t>
  </si>
  <si>
    <t>98_5302</t>
  </si>
  <si>
    <t>кабельный колодец №00 587</t>
  </si>
  <si>
    <t>98_5304</t>
  </si>
  <si>
    <t>кабельный колодец №00 589</t>
  </si>
  <si>
    <t>98_5301</t>
  </si>
  <si>
    <t>каллектор (канализация ) телефонной связи</t>
  </si>
  <si>
    <t>30.06.2005 0:00:01</t>
  </si>
  <si>
    <t>98_4876</t>
  </si>
  <si>
    <t>КЛ 10 кВ (В1)</t>
  </si>
  <si>
    <t>31.05.2017 12:00:09</t>
  </si>
  <si>
    <t>98-6722</t>
  </si>
  <si>
    <t>КЛ 10 кВ (В2)</t>
  </si>
  <si>
    <t>31.05.2017 12:00:10</t>
  </si>
  <si>
    <t>98-6723</t>
  </si>
  <si>
    <t>Ливневая канализация</t>
  </si>
  <si>
    <t>98_5981</t>
  </si>
  <si>
    <t>Линия конвейерного транспорта от дробильного отделения в усреднительный склад</t>
  </si>
  <si>
    <t>98_5955</t>
  </si>
  <si>
    <t>Линия освещения к карьеру</t>
  </si>
  <si>
    <t>30.04.2014 12:00:00</t>
  </si>
  <si>
    <t>98-6516</t>
  </si>
  <si>
    <t>модульная проходная</t>
  </si>
  <si>
    <t>10.12.2007 0:00:01</t>
  </si>
  <si>
    <t>98_5254</t>
  </si>
  <si>
    <t>модульная проходная (домик)</t>
  </si>
  <si>
    <t>22.11.2006 0:00:01</t>
  </si>
  <si>
    <t>98_5056</t>
  </si>
  <si>
    <t>модульная проходная( домик)</t>
  </si>
  <si>
    <t>98_5055</t>
  </si>
  <si>
    <t>Наружные сети освещения территории промплощадки</t>
  </si>
  <si>
    <t>98_5977</t>
  </si>
  <si>
    <t>Насосные станции перекачки производственных и дождевых сточных вод</t>
  </si>
  <si>
    <t>98_5969</t>
  </si>
  <si>
    <t>Оборотное водоснабжение</t>
  </si>
  <si>
    <t>Ограждение резервуаров запаса питьевой воды</t>
  </si>
  <si>
    <t>28.12.2012 0:00:01</t>
  </si>
  <si>
    <t>98_5920</t>
  </si>
  <si>
    <t>Ограждение территории автотранспортного цеха</t>
  </si>
  <si>
    <t>31.07.2012 0:00:01</t>
  </si>
  <si>
    <t>98_5838</t>
  </si>
  <si>
    <t>Отделение помола сырья</t>
  </si>
  <si>
    <t>98_5942</t>
  </si>
  <si>
    <t>Отделение цементных мельниц</t>
  </si>
  <si>
    <t>98_5944</t>
  </si>
  <si>
    <t>Открытая автостоянка для легкового транспорта</t>
  </si>
  <si>
    <t>98_5927</t>
  </si>
  <si>
    <t>Открытая автостоянка для технологического автотранспорта</t>
  </si>
  <si>
    <t>98_5928</t>
  </si>
  <si>
    <t>Очистные сооружения дождевых стоков №3</t>
  </si>
  <si>
    <t>98_5975</t>
  </si>
  <si>
    <t>Переустройство КЛ 6 кВ</t>
  </si>
  <si>
    <t>31.05.2017 12:00:11</t>
  </si>
  <si>
    <t>98-6724</t>
  </si>
  <si>
    <t>Пешеходно - технический тонель</t>
  </si>
  <si>
    <t>98_6004</t>
  </si>
  <si>
    <t>Пит кабельные линии 6 кВ</t>
  </si>
  <si>
    <t>01.11.1986 0:00:01</t>
  </si>
  <si>
    <t>питающие эл.линии здания заводоуправления</t>
  </si>
  <si>
    <t>29.08.2008 0:00:01</t>
  </si>
  <si>
    <t>98_5350</t>
  </si>
  <si>
    <t>Площадка ГПС</t>
  </si>
  <si>
    <t>98_5878</t>
  </si>
  <si>
    <t>Площадка ГРС</t>
  </si>
  <si>
    <t>98_5823</t>
  </si>
  <si>
    <t>Площадка с отводом воды дворовая часть АБК</t>
  </si>
  <si>
    <t>29.12.2012 0:00:01</t>
  </si>
  <si>
    <t>98_5923</t>
  </si>
  <si>
    <t>Площадка с отводом для воды в районе ГО</t>
  </si>
  <si>
    <t>98_5922</t>
  </si>
  <si>
    <t>Площадки с баками для сбора ТБО</t>
  </si>
  <si>
    <t>98_6008</t>
  </si>
  <si>
    <t>Подпорная стена  №2 - 3</t>
  </si>
  <si>
    <t>98_6053</t>
  </si>
  <si>
    <t>Подпорная стена № 10</t>
  </si>
  <si>
    <t>98_6103</t>
  </si>
  <si>
    <t>Подпорная стена № 12</t>
  </si>
  <si>
    <t>98_6106</t>
  </si>
  <si>
    <t>Подпорная стена № 13</t>
  </si>
  <si>
    <t>98_6107</t>
  </si>
  <si>
    <t>Подпорная стена № 14</t>
  </si>
  <si>
    <t>98_6108</t>
  </si>
  <si>
    <t>Подпорная стена № 15</t>
  </si>
  <si>
    <t>98_6082</t>
  </si>
  <si>
    <t>Подпорная стена № 16</t>
  </si>
  <si>
    <t>98_6111</t>
  </si>
  <si>
    <t>Подпорная стена №1</t>
  </si>
  <si>
    <t>98_6077</t>
  </si>
  <si>
    <t>Подпорная стена №18, 19</t>
  </si>
  <si>
    <t>98_6116</t>
  </si>
  <si>
    <t>Подпорная стена №2</t>
  </si>
  <si>
    <t>98_6069</t>
  </si>
  <si>
    <t>Подпорная стена №3</t>
  </si>
  <si>
    <t>98_6072</t>
  </si>
  <si>
    <t>Подпорная стена №7</t>
  </si>
  <si>
    <t>98_6090</t>
  </si>
  <si>
    <t>Подпорная стена газопоршневой электростанции</t>
  </si>
  <si>
    <t>98_5874</t>
  </si>
  <si>
    <t>Подпорная стена у электроцеха</t>
  </si>
  <si>
    <t>98_5924</t>
  </si>
  <si>
    <t>Подъездной и внутризаводской ж\д путь протяженность-4425м</t>
  </si>
  <si>
    <t>30.11.2007 0:00:01</t>
  </si>
  <si>
    <t>ПУРГ</t>
  </si>
  <si>
    <t>98_5881</t>
  </si>
  <si>
    <t>Путь №20</t>
  </si>
  <si>
    <t>28.02.2014 20:00:00</t>
  </si>
  <si>
    <t>98-6491</t>
  </si>
  <si>
    <t>Путь №21</t>
  </si>
  <si>
    <t>98-6492</t>
  </si>
  <si>
    <t>Путь №22</t>
  </si>
  <si>
    <t>98-6493</t>
  </si>
  <si>
    <t>Путь №23</t>
  </si>
  <si>
    <t>98-6494</t>
  </si>
  <si>
    <t>Путь №24</t>
  </si>
  <si>
    <t>98-6495</t>
  </si>
  <si>
    <t>Путь №25</t>
  </si>
  <si>
    <t>98-6496</t>
  </si>
  <si>
    <t>Путь №26</t>
  </si>
  <si>
    <t>98-6497</t>
  </si>
  <si>
    <t>Путь №27</t>
  </si>
  <si>
    <t>98-6498</t>
  </si>
  <si>
    <t>Путь №28</t>
  </si>
  <si>
    <t>98-6499</t>
  </si>
  <si>
    <t>Путь №29</t>
  </si>
  <si>
    <t>98-6500</t>
  </si>
  <si>
    <t>Резервуар разрыва струи</t>
  </si>
  <si>
    <t>98_5982</t>
  </si>
  <si>
    <t>Резервуары запаса питьевой воды</t>
  </si>
  <si>
    <t>98_5980</t>
  </si>
  <si>
    <t>Решетчатое ограждение "Газопоршневой станции"</t>
  </si>
  <si>
    <t>26.10.2012 0:00:01</t>
  </si>
  <si>
    <t>98_5850</t>
  </si>
  <si>
    <t>Решетчатое ограждение периметра от КПП1 до КПП2</t>
  </si>
  <si>
    <t>98_5921</t>
  </si>
  <si>
    <t>Силос хранения нестандартного клинкера</t>
  </si>
  <si>
    <t>98_5999</t>
  </si>
  <si>
    <t>Система отопления, тепловые сети</t>
  </si>
  <si>
    <t>98_5817</t>
  </si>
  <si>
    <t>Склад масла газопоршневой электростанции</t>
  </si>
  <si>
    <t>98_5873</t>
  </si>
  <si>
    <t>Смесительные силоса</t>
  </si>
  <si>
    <t>Стрелочный перевод №10</t>
  </si>
  <si>
    <t>98-6509</t>
  </si>
  <si>
    <t>Стрелочный перевод №11</t>
  </si>
  <si>
    <t>98-6510</t>
  </si>
  <si>
    <t>Стрелочный перевод №12</t>
  </si>
  <si>
    <t>98-6511</t>
  </si>
  <si>
    <t>Стрелочный перевод №13</t>
  </si>
  <si>
    <t>98-6512</t>
  </si>
  <si>
    <t>Стрелочный перевод №14</t>
  </si>
  <si>
    <t>98-6513</t>
  </si>
  <si>
    <t>Стрелочный перевод №15</t>
  </si>
  <si>
    <t>98-6514</t>
  </si>
  <si>
    <t>Стрелочный перевод №2</t>
  </si>
  <si>
    <t>98-6501</t>
  </si>
  <si>
    <t>Стрелочный перевод №3</t>
  </si>
  <si>
    <t>98-6502</t>
  </si>
  <si>
    <t>Стрелочный перевод №4</t>
  </si>
  <si>
    <t>98-6503</t>
  </si>
  <si>
    <t>Стрелочный перевод №5</t>
  </si>
  <si>
    <t>98-6504</t>
  </si>
  <si>
    <t>Стрелочный перевод №6</t>
  </si>
  <si>
    <t>98-6505</t>
  </si>
  <si>
    <t>Стрелочный перевод №7</t>
  </si>
  <si>
    <t>98-6506</t>
  </si>
  <si>
    <t>Стрелочный перевод №8</t>
  </si>
  <si>
    <t>98-6507</t>
  </si>
  <si>
    <t>Стрелочный перевод №9</t>
  </si>
  <si>
    <t>98-6508</t>
  </si>
  <si>
    <t>Технологическая связь ГРС</t>
  </si>
  <si>
    <t>98_5814</t>
  </si>
  <si>
    <t>Транспорт и хранение клинкера</t>
  </si>
  <si>
    <t>98_5965</t>
  </si>
  <si>
    <t>Трансформаторная подстан</t>
  </si>
  <si>
    <t>Трубопровод  оборотного водоснабжения новой технологической линии с хладоносителем</t>
  </si>
  <si>
    <t>98_5984</t>
  </si>
  <si>
    <t>Трубопровод оборотного водоснабжения системы противопожарной безопасности</t>
  </si>
  <si>
    <t>98_5983</t>
  </si>
  <si>
    <t>Трубопровод оборотного водоснабжения технической воды</t>
  </si>
  <si>
    <t>98_5985</t>
  </si>
  <si>
    <t>Узел дозирования сырьевой шихты</t>
  </si>
  <si>
    <t>98_5967</t>
  </si>
  <si>
    <t>Узел оборотного водоснабжения</t>
  </si>
  <si>
    <t>98_6406</t>
  </si>
  <si>
    <t>Узел учета питьевого водоснабжения</t>
  </si>
  <si>
    <t>98_5986</t>
  </si>
  <si>
    <t>упаковочная с постами погрузки цемента</t>
  </si>
  <si>
    <t>98_5297</t>
  </si>
  <si>
    <t>Установка газоочистки печи и сырьевой мельницы</t>
  </si>
  <si>
    <t>98_5937</t>
  </si>
  <si>
    <t>Установка погрузки цемента в автоцементовозы в комплексе с автовесами</t>
  </si>
  <si>
    <t>98_6003</t>
  </si>
  <si>
    <t>Устройство асфальтобетонного покрытия в районе КПП</t>
  </si>
  <si>
    <t>98_5836</t>
  </si>
  <si>
    <t>Хозбытовая канализация</t>
  </si>
  <si>
    <t>98_5989</t>
  </si>
  <si>
    <t>Холодильник клинкера</t>
  </si>
  <si>
    <t>98_5941</t>
  </si>
  <si>
    <t>Цементные силоса</t>
  </si>
  <si>
    <t>Электроснабжение. ВЛ 6кВ</t>
  </si>
  <si>
    <t>98_5813</t>
  </si>
  <si>
    <t>Электрофильтр с башней кондиционирования, с насосной станцией башни  кондиционирования</t>
  </si>
  <si>
    <t>09.10.2007 0:00:01</t>
  </si>
  <si>
    <t>98_5223</t>
  </si>
  <si>
    <t>Эстакада №1 (территория ОАО «ВБЦЗ»)</t>
  </si>
  <si>
    <t>31.05.2017 12:00:31</t>
  </si>
  <si>
    <t>98-6743</t>
  </si>
  <si>
    <t>Эстакада №2 (через р.Баканка)</t>
  </si>
  <si>
    <t>31.05.2017 12:00:32</t>
  </si>
  <si>
    <t>98-6744</t>
  </si>
  <si>
    <t>Этажерка циклонных теплообменников с реактором - декарбонизатором</t>
  </si>
  <si>
    <t>98_5951</t>
  </si>
  <si>
    <t>Итог</t>
  </si>
  <si>
    <t>№</t>
  </si>
  <si>
    <t>Комментарий</t>
  </si>
  <si>
    <t>Текущая востановительная стоимость, руб.</t>
  </si>
  <si>
    <t>Фундамент бетонный, стены- блоки, перекрытия железобетонные,крыша мягкая кровля,полы бетонные,проёмы оконные 2-й стеклопакет, дверные филенчатые, оштукатурено,окрашено, электроосвещение  Литер Р/З. Площадь- 21,2 м кв., объем -93 м куб.. Навес площадь 190,3 м кв.</t>
  </si>
  <si>
    <t>Фундамент монолитный железобетонный, стены монолитные кирпичные,  перегородки чердачные металлические балки, междуэтажные железобетонные крыша металлопрофиль, полы  бетонные, плитка ламинат, оконные металлопластиковые, дверные - металлопластиковые, ворота металлические, отделка оштукатурено, окрашено Площадь - 1219 м кв., этажность 3.</t>
  </si>
  <si>
    <t>Фундамент бетонный, стены металлический каркас с обшивкой металопрфилем, кирпичные,оштукатуренные, перекрытия  металлические фермы,крыша металлопрофиль,полы бетонные,оконные проёмы-металлопластиковые,дверные-металлические,внутр.отделка окрашено,водопровод от городской сети,канализация центральная, скрытая электропроводка,отмостки лит.Л-2  Площадь - 160,9 кв.м.</t>
  </si>
  <si>
    <t>свидетельство 23АЕ 892305  литер Н, S=73  кв.м, объем- 548 м куб.0
фунд.- бетонный., стены-  блоки , кровля-совмещенная мягкая рулонная, перекрытия-железобет. проемы- 1створная,  отделка-штукатурка, коммуникации-электроосвещение.</t>
  </si>
  <si>
    <t>Фундамент железобетонный, стены и их наружная отделка - сендвич панели, колоны монолитные, перекрытия -  межэтажные железобетонные,  чердачные  -металлоконструкции, крыша профнастил, полы  - бетонные, проемы дверные металлические, внутренняя отделка - шпаклевка, окрашено. Площадь - 926,4 м кв, этажность 2.</t>
  </si>
  <si>
    <t>в железнодорожном цехе на основании требования от 17.11.11 S-15, V-39.6. фунд.- бетонная площадка, стены- стальной лист с утеплителем, кровля-стальной лист с утеплителем, перекрытия-нет. проемы- деревянные одинарные одностворчатые,  отделка-панели МДФ, коммуникации-электроосвещение.</t>
  </si>
  <si>
    <t>свидетельство 23АЕ 695379 литер Х3,
изменено название"Здание объедин склада" на основании приказа 535 от 16.12.09, S=  1257,2 кв.м.  
объем- 18496. фунд.- бетонный., стены- металлопрофиль на металлокаркасе., кровля-металлопрофиль,</t>
  </si>
  <si>
    <t>Фундамент железобетонный, стены кирпичные, сендвич панели, колонны профлист, крыша металлическая, полы бетонные, проемы оконные  1 ые глухие, 1- ые створные, дверные металлические, внутренняя отделка  оштукатурено. Площадь 5282,2 м кв.</t>
  </si>
  <si>
    <t>В составе Упаковочного отделения (Фундамент железобетонный, стены кирпичные, сендвич панели, колонны профлист, крыша металлическая, полы бетонные, проемы оконные  1 ые глухие, 1- ые створные, дверные металлические, внутренняя отделка  оштукатурено. ) Площадь 26,3 м кв.</t>
  </si>
  <si>
    <t>Фундамент железобетонный, стены и их наружная отделка - сендвич панели, колоны монолитные, перекрытия -  межэтажные железобетонные,  чердачные  -металлоконструкции, крыша профнастил, полы  - бетонные, проемы дверные металлические, внутренняя отделка - шпаклевка, окрашено. Площадь электропомещения КТП - 334,5 м кв.,  крыльцо - 7,2 м кв., лестницы -29,1 м кв.</t>
  </si>
  <si>
    <t>Блок-контейнер S=7.2 кв.м.. Объем- 18,7.фунд.- бетонная площадка, стены- стальной лист с утеплителем, кровля-стальной лист с утеплителем, перекрытия-нет. проемы- деревянные одинарные одностворчатые,  отделка-панели МДФ, коммуникации-электроосвещение.</t>
  </si>
  <si>
    <t>Площадь -130,1 м кв., фундамент бетонный, стены кирпичные, профлист,перегородки чердачные металлические прогоны, крыша профнастил, стяжка - мягкая кровляполы бетонные, плитка, проемы оконные металлопластик, дверные металлические внутренняя отделка оштукатурено окрашено.</t>
  </si>
  <si>
    <t>Фундамент железобетонный стены- металические колоны, сэндвич панели, бетонные, каркас здания ,металлический, крыша сендвич панели, полы бетонные керам. плитка, этаж 2. окна металлопластик. Площадь - 533,4 м кв.</t>
  </si>
  <si>
    <t>фундамент бетонный, стены сенвич панели, колоны, перегородки пластик. метал. каркас, крыша металлическая, полы бетонные, проемы оконные 2-й стеклопластик, дверные проемы металлические, внутренняя отделка окрашено, число этажей 1, группа капитальности III. Площадь - 296,5 м кв., этажность 1.</t>
  </si>
  <si>
    <t>Фундамент бетонный, стены сендвич панели, колонны металлоконструкция крыша профнастил полы бетонные, проемы оконные  2-й стеклопакет , дверные металлические, внутренняя отделка  окрашено. Площадь - 76,2 м кв.</t>
  </si>
  <si>
    <t>свидетельство. 23АЕ 692598  S=835 кв.м  литер У изменено название "Здание компрессорной с подстанцией" на основании приказа № 535 от 16.12.09 фунд.- каменный ленточный, стены- каменные, кровля-рулонная, перекрытия-железобет. проемы- деревянные одинарные одностворчатые, отделка-штукатурка, коммуникации-электроосвещение. Общая площадь 835 м кв, строительный объем 7307,00 м куб.</t>
  </si>
  <si>
    <t>Площадь 131,5 кв.м., фундамент бетонный, стены кирпичные, профлист,перегородки чердачные металлические прогоны, крыша профнастил, стяжка - мягкая кровляполы бетонные, плитка, проемы оконные металлопластик, дверные металлические внутренняя отделка оштукатурено окрашено.</t>
  </si>
  <si>
    <t>Фундамент бетонный, стены и их наружная отделка - кирпичные, крыша - мягкая кровля по стяжке, полы бетонные, проемы оконные металлопластиковые, дверные металлопластиковые, входная металлическая, внутренняя отделка - оштукатурино. Площадь 280 м кв., этажность 2, подземная 1.</t>
  </si>
  <si>
    <t>фундамент - бетонное основание столбчатого типа, конструктивно не связано между собой,размер 2,98*6,72 м. Комплектная трансформаторная подстанция киоскового типа представляет собой цельную металлическую конструкцию</t>
  </si>
  <si>
    <t>фундамент бетонный, ФС, стены кирпичные, перегородки чердачные - железобетонные, междуэтажные - железобетонные, крыша профнастил, полы бетонные, плитка, проемы оконные 2-й стеклопакет, дверные - пластиковые Площадь - 2650,1 м кв., этажность 3.</t>
  </si>
  <si>
    <t>Комплектная трансформаторная подстанция киоскового типа представляет собой цельную металлическую конструкцию, размеры 2,98*6,72 м фундамент - бетонное основание столбчатого типа, конструктивно не связано между собой</t>
  </si>
  <si>
    <t>модульный склад для временного хранения оборудования, подлежащего монтажу при строительстве второй технологической линии мощностью 2,3 млн. тонн в год. Площадь- 972, объем- 8098. 
фунд.- железобетон., стены- профлист, кровля-профлист,  перекрытия-нет. проемы- 2х створчатые металлопластиковые,  отделка-нет, коммуникации-электроосвещение.</t>
  </si>
  <si>
    <t>Фундамент бетонный, стены- блоки, перекрытия железобетонные,крыша мягкая кровля,полы плитка,проёмы оконные металлопластик, дверь входная металлическая, отопление,водопровод,канализация,электроосвещение  Литер Р/2
Автозаправка площадь 8,5 м кв, объем - 50 м куб., ,навес - 51,1 м кв., ,заправочный островок - 21,5 м кв., ,резервуар дизельного топлива - 84,3 м кв., площадка - 62,3 м кв., ,колодец с задвижками - 3,2 м кв.</t>
  </si>
  <si>
    <t>свидет. 23 АЕ695378 S= 147.5 кв.м.   Литер S Цех горный фунд.- каменный ленточный., стены- камень., кровля-шиферная, рубероид, перекрытия-железобет. проемы- деревянные одинарные одностворч., отделка-штукатурка, коммуникации-электроосвещение. Общая площадь 433,6 м кв, строительный объем 3166,00 м куб.</t>
  </si>
  <si>
    <t>Фундамент бетонный, стены и их наружная отделка - сенвич панели, колонны, перегородки чердачные - металлоконструкция, панели, крыша профнастил,  полы цементные, проемы оконные - 2-х стеклопакет, дверные - металлические, внутренняя отделка  - окраска. Площадь 83,4 м кв.</t>
  </si>
  <si>
    <t>Фундамент бетонный, стены и их наружная отделка - сенвич панели, колонны, перегородки чердачные - сендвич панели, крыша профнастил,  полы металлический, проемы оконные - 2-х стеклопакет, дверные - входная металлическая, внутренняя отделка  - окраска.  Котельная блочно-модульная МВКУ3,5-1. Площадь - 81,1 м кв.</t>
  </si>
  <si>
    <t>Площадь 651,9 м кв., этажность 1.фундамент-бетонный, бетонные блоки, стены -бетонные блоки, крыша - мягкая кровля, полы - бетонные, проемы оконные глухие, проемы дверные - воротв металлические, внутрення отделка-оштукатурено, окрашено.</t>
  </si>
  <si>
    <t>свидетельство 23 АЕ 892309  S=90,3 кв.м литер Ы; изменено название "Здание трансф подстанции" на основании приказа №535 от 16.12.09 объем- 369, фунд.- бетонный, стены- шлакоблок, кровля-толь, перекрытия-ж/б плита. проемы- 1-створные,  отделка-штукатурка, коммуникации-электроосвещение.</t>
  </si>
  <si>
    <t>свидетельство  23 АЕ695380  Цех горный S=138 кв.м ,литер S1. объем- 439.фунд.-каменный ленточный., стены- камень, кровля-шиферная рубероид, перекрытия-железобет. проемы- деревянные одинарные одностворчатые, отделка-штукатурка, коммуникации-электроосвещение.</t>
  </si>
  <si>
    <t>свид.23 АЕ695376 S=492,2кв.м.  Литер Х4; изменено название" Галлерея подачи материало "на основ. приказа №535 от 16.12.09 фунд.- ж/б колонны., стены- кирпичные, шиферные., кровля-шиферная, перекрытия-железобет.шиферное проемы- деревянные одинарные одностворчатые,  отделка-нет, коммуникации-электроосвещение</t>
  </si>
  <si>
    <t>свид. 23АЕ 636894; S=569.1 кв.м. литер W; изменено название "Здание дробильной ф-ки"  на основ. приказа №535 от 16.12.09 фунд.- каменный ленточный., стены- кирпичные, кровля-рулонная совмещенная мягкая, перекрытия-железобет. проемы- деревянные одинарные одностворчатые, отделка-штукатурка, коммуникации-лектроосвещение. Общая площадь 569,10 м. кв., строительный объем 8344,00 м. куб.</t>
  </si>
  <si>
    <t>свидетельство 23 АЕ695377  S=2299,2 кв.м  литер Х;  изменено название "Здание цементно-сырьв отд" на основании приказа № 535 от 16.12.09. объем 29255. фунд.- бетонный ленточный., стены- кирпичные. блоки бетон., кровля- совмещенная мягкая рулонная, перекрытия-железобет. проемы- деревянные одинарные одностворчатые, отделка-штукатурка, коммуникации-водопровод, канализац.электроосвещение.</t>
  </si>
  <si>
    <t>свидетельство 23 АЕ692567 S= 184.3 кв. м  литер Ц строительный объем - 2160 м куб. . фунд.- каменный ленточный., стены- каменные штукатурка., кровля-совмещенная мягкая рулонная, перекрытия-железобет. проемы- деревянные одинарные одностворчатые, отделка-штукатурка, коммуникации-электроосвещение.</t>
  </si>
  <si>
    <t>свидетельство  23 АЖ 047944    S=230.5 кв.м. Литер ФфЗ; изменено название" Силоса сырьевой муки "  и перемещение из группы" "Сооружения"  в группу Здания" на основании приказа №535 от 16.12.09. объем- 1316. фунд.- бетонный, стены- кирпичные, кровля-совмещенная мягкая  рулонная, перекрытия-железобетонное. проемы- 1ые-створные,  отделка-оштукатурено, коммуникации-электроосвещение. Общий объем силосов1400 м3, количество 4 штук, емкость - 1120 т., d 6,2х11,  фундамент ж/бетон, стены, перекрытия, пол- монолитный ж/бетон</t>
  </si>
  <si>
    <t>Площадь 1338,4 кв.м ;Инвентарный номер: 3000  ;Литер: Ю Свидетельство 23 АИ 170802 свидетельство 23-АИ №170802
регистрационный номер№23-23-21/196/2010-058 от 23.09.10. фунд.- железобетон., стены- монолитн. блоки бетон., кровля-рулонная, перекрытия-железобет. проемы- 2-й стеклопакет, филенчатые, отделка-гипсокартон окраска, коммуникации-водопровод, канализац.электроосвещение.</t>
  </si>
  <si>
    <t>Площадь 654 кв.м. Литер А,а. Этажность 1 23-АЖ 031700 от 01.04.2010 кадастровый 23-23-21/042/2010-494 от 01.04.10. объем- 4753. фунд.- бетонный ленточный, стены- блочные ФС-30 коирпичные., кровля-железобетон, покрытия-железобет.</t>
  </si>
  <si>
    <t>Площадь 2100,3 кв. м. Литер:М Свидетельство 23 АИ 211422 свидетельство 23-АИ №211422 от 07.10.2010 регистрационный номер 23-23-21/140/2010-109. фунд.- железобетон., стены- монолитн. блоки бетон., кровля-рулонная, перекрытия-железобет. проемы- 2-й стеклопакет, филенчатые, отделка-гипсокартон окраска, коммуникации-водопровод, канализац.электроосвещение.</t>
  </si>
  <si>
    <t>свидетельство 23 АВ 195768   S= 234.2 литер Й объем-945;  изменено название "здание магазин-склад" на основании приказа №535 от 16.12.09; 28.02.11 модерниз. на устройство кассовой комнаты - 20882,47 р. фунд.- бетонный, стены- кирпичные, кровля-рулонный гидроизоляционный материал, перекрытия-ж/б плита. проемы- двустворчатые металлопластиковые,  отделка-оштукатурено, коммуникации- отопление водопровод канализация, электроосвещение связь. общая площадь 234,2 м кв., строительный объем 1111,00 м куб.</t>
  </si>
  <si>
    <t>свидетельство  23АЖ 046840  S=938,9 литер R (Усиление ж/б констр на 2168510,00 руб. 27.02.15) Здание на 250 мест 2х этздравпункт. фунд.- ленточный каменный., стены- кирпичны., кровля-шиферная, перекрытия-железобет. проемы- 1-ые створные, отделка-оштукатурено, коммуникации-водопровод, канализац.электроосвещение, отопление, гор.вода. Строительный объем 3681,00 м куб.</t>
  </si>
  <si>
    <t>свидетельство 23 АЕ 692597   S=1554; литер А; изменено название "Здание лабораторного корп заводоуправление" на основании приказа № 535 от 16.12.09. фунд.- бетонные блоки., стены- кирпич. блоки бетон., кровля-совмещенная мягкая рулонная, перекрытия-железобет. проемы- пластиковые раздельные деревянные, филенчатые, отделка-штукатурка, коммуникации-водопровод, канализац.электроосвещение. общая площадь 1301,7 м кв, строительный объем 5251,00 м куб.</t>
  </si>
  <si>
    <t>Фундамент железобетонный, стены и их наружная отделка - сендвич панели, колоны , перегородки кирпичные, перекрытия -  межэтажные железобетонные,  чердачные  -металлоконструкции, крыша профнастил, полы  - бетонные, проемы дверные входная металлическая, оконные 1- ые глухие,  внутренняя отделка -  оштукатурено окрашено. Площадь 324,7 м кв., этажность 2</t>
  </si>
  <si>
    <t>Фундамент свайный железобетонный, стены, сендвич панели, колоны, перегородки - гипсокартон, перегородки чердачные, железобетонные металлоконструкции, междуэтажные железобетонные, крыша профнастил, полы бетонные  окна2- стеклопаке, двери феленчатые, пластиковые , входная металлическая, отделка оштукатурено, окрашено. Площадь - 1452,3 м кв., этажность 4.</t>
  </si>
  <si>
    <t>Фундамент железобетонный, стены и их наружная отделка - сендвич панели, колоны монолитные, перекрытия -  межэтажные железобетонные,  чердачные  -металлоконструкции, крыша профнастил, полы  - бетонные, проемы дверные металлические, внутренняя отделка - шпаклевка, окрашено. Площадь -324 м кв, этажность 2</t>
  </si>
  <si>
    <t>Фундамент бетонный, стены и их наружная отделка - сендвич панели, колоны , перегородки кирпичные, перекрытия -  межэтажные железобетонные,  чердачные  -металлоконструкции, крыша профнастил, полы  - бетонные, проемы дверные входная металлическая, оконные 1- ые глухие,  внутренняя отделка -  оштукатурено окрашено. Площадь - 1172,2 м кв., этажность 2.</t>
  </si>
  <si>
    <t>S-6 м2, объем 15,8. фунд.- ж/б фундаментные блоки, стены- стальной лист с утеплителем, кровля-стальной лист с утеплителем, перекрытия-нет. проемы- деревянные одинарные одностворчатые,  отделка-панели МДФ, коммуникации-электроосвещение.</t>
  </si>
  <si>
    <t>Площадь -36, Объем- 93,6. фунд.- бетонная площадка, стены- стальной лист с утеплителем, кровля-стальной лист с утеплителем, перекрытия-нет. проемы- деревянные одинарные одностворчатые,  отделка-панели МДФ, коммуникации-электроосвещение.</t>
  </si>
  <si>
    <t>фундамент -  каменный ленточный гл. зал. До 1,0 м., стены каменные, сендвич, чердачные ж/ бетонные плиты, крыша совмещенная рулонная, полы бетонные, оконные 1 - ые створные, дверные пластиковые, внутренняя отделка оштукатурено, Площадь 691,4 м кв.</t>
  </si>
  <si>
    <t>Силосный склад цемента площадь - 1358,4  кв. м с ж/д весами с устройством погрузки цемента навалом в ж/д вагоны - металлоконструкции на бетонной площадке с раположеными в нем помещениями: на отметке 0,00 №1 помещение воздуходувок - ь9,7 кв. м., №2 помещение воздуходувок 12,2 кв. м., №3 помещение воздуходувок 9,7 кв. м., №4 помещение воздуходувок - 9,7 кв. м.,  на отметке 4,00 м №1 помещение оператора - 2,8  кв.м., №2 помещение оператора - 2,8 кв. м., №3 помещение оператора - 2,8 кв. м., №4 помещение оператора 2,02 кв. м; на отметке 10,000 №№1,2,3,4 комната управления - 5,7 кв. м. Силосный склад состоит из 4 - х силосов d =20,0 м, общей H = 54,40 .с грузопассажирским подъемником H = 54,0 м.м,.</t>
  </si>
  <si>
    <t>Бетонное основание,бетонные опоры, стены- металлоконструкции, перекрытия металлоконструкциис расположенным в нем помещением Состоит из двух узлов дозирования цементной шихты(бетонная площадка, железобетонные опоры с расположенными на них металлическими площадками) общая площадь застройки 636,6 м кв., с расположенными в нем помещениями № 1 (электропомещение) - 57,0 м кв., №2 (электропомещение)  -57,0 м кв., Помещение № 1 (контрольная комната) - 7,2 м кв., № 2 (контрольная комната)-7,2 м кв.</t>
  </si>
  <si>
    <t>Фундамент монолитный железобетонный, стены бетонные металлические, крыша металлопрофиль, полы бетонные этажность 5, площадь - 548 м кв.</t>
  </si>
  <si>
    <t>Фундамент железобетонный, стены и их наружная отделка - сендвич панели, колоны монолитные, перекрытия -  межэтажные железобетонные,  чердачные  -металлоконструкции, крыша профнастил, полы  - бетонные, проемы дверные металлические, внутренняя отделка - шпаклевка, окрашено. Площадь - 759,1 м кв.</t>
  </si>
  <si>
    <t>Площадь - 230,5 м кв., строительный объем - 3271,3 м куб., фундамент -  каменный ленточный гл. зал. До 1,0 м., стены каменные, сендвич, чердачные ж/ бетонные плиты, крыша совмещенная рулонная, полы бетонные, оконные 1 - ые створные, дверные пластиковые, внутренняя отделка оштукатурено,</t>
  </si>
  <si>
    <t>Фундамент железобетонный стены- металические колоны, сэндвич панели, бетонные, каркас здания металлический, крыша профнастил, полы бетонные, этаж 1. S - 13621,6 м кв. этажность 2, подземная 1</t>
  </si>
  <si>
    <t>Фундамент ленточный, бетонный, стены металлические бетонные, крыша профнастил по металлическим фермам, полы бетонные лит.С/2   Прирельсовый склад добавок с галереями S 4817,3 м кв, горизонтальная открытая транспортерная галерея подачи гипса и шлака от прирельсового склада  до погрузочной - длина 64,7 м., наклонная открытая транспортерная галерея от перегрузочной к цем мельницам - длина 164,6 м., крыльцо - S 16,3 м кв., пристройка -S 31,3 м кв.</t>
  </si>
  <si>
    <t>Фундамент железобетонный, стены железобетонные, металлический каркас с обшивкой металлопрофилем,  перегородки, чердачные - металлические фермы, междуэтажные железобетонное,крыша профнастил, полы бетонные, оконные 2- й стеклопакет, ворота металлические, внутренняя отделка оштукатурено, окрашено. Строительный объем 47229 м куб., Площадь - 2010,2 м кв.</t>
  </si>
  <si>
    <t>Фундамент железобетонный, стены железобетонные, металлический каркас с обшивкой металлопрофилем,  перегородки, чердачные - металлические фермы, междуэтажные железобетонное,крыша профнастил, полы бетонные, оконные 2- й стеклопакет, ворота металлические, внутренняя отделка оштукатурено, окрашено.  Площадь 864,5 м кв. Этажность 5, подземная этажность 2</t>
  </si>
  <si>
    <t>2100 кв.м., покрытие бетонное,</t>
  </si>
  <si>
    <t>Общая площадь 510 кв.м лит.94. Покрытие бетонное,оснащена  зданием калориферных камер площадью 23,4 кв.м. Здание калориферных камер строительный объем - 77,2 м куб. фундамент - ж/бетонн, стены- кирпичные, перектырие - ж/б плита, кровля - техноэласт ЭКП</t>
  </si>
  <si>
    <t>Протяженность 47,5 м., объем 247 куб. м., Фундамент Основание бетонное (местонахождение Ремонтные боксы)</t>
  </si>
  <si>
    <t>свидетельство 23 АЖ 046839 протяженность 4425 м; изменено название " Подъезд ж\дор пути широкол" на основании приказа 535 от 16.12.09; 3767 п.м. - после первого демонтажа. 31.12.10-произведен второй демонтаж 1293,61 п.м. Фактический остаток протяженности ж/д путей 2473,39 п.м. Рельсы R 65, шпалы деревянные 4575 шт., баласт- щебень.</t>
  </si>
  <si>
    <t>Фундамент баласт Щебень, Конструктивные характеристики: внутриплощадочные железнодорожные пути общей протяженностью 3805 м., состоят извыгрузочный ж/д путь №2 , прояженность 270,3 м., баласт щебень 20-25 мм., количество деревянных шпал 74 шт., количество ж/б шпал 170 шт., количество металлических шпал 132 шт.,тип рельс  Р - 65. 2. погрузочный ж/д путь №3 , прояженность 395,4 м., баласт щебень 20-25 мм., количество деревянных шпал 219 шт., количество ж/б шпал 176 шт., тип рельс  Р - 65., выставочный выгрузочный ж/д путь №4 , прояженность198,2 м., баласт щебень 20-25 мм., количество деревянных шпал 128 шт., количество ж/б шпал156 шт., тип рельс  Р - 65. 2. погрузочный ж/д путь №5 , прояженность 344,6 м., баласт щебень 20-25 мм., количество деревянных шпал 2194 шт., количество ж/б шпал 305 шт., тип рельс  Р - 65., погрузочный ж/д путь №6 , прояженность 274,00 м., баласт щебень 20-25 мм., количество деревянных шпал 114 шт., количество ж/б шпал 313 шт., тип рельс  Р - 65. выставочный ж/д путь №7 , прояженность 421,70 м., баласт щебень 20-25 мм., количество деревянных шпал 137 шт., количество ж/б шпал 468 шт., тип рельс  Р - 65. погрузочный ж/д путь №8 , прояженность 335,50 м., баласт щебень 20-25 мм.,  количество ж/б шпал 323 шт., тип рельс  Р - 65.  погрузочный ж/д путь №9 , прояженность 336,10 м., баласт щебень 20-25 мм.,  количество деревянных шпал 182 шт., количество ж/б шпал 98 шт., тип рельс  Р - 65. выгрузочный ж/д путь №10 , прояженность 346,40 м., баласт щебень 20-25 мм., количество деревянных шпал 362 шт., , тип рельс  Р - 65.  погрузочный ж/д путь №11 , прояженность 675,30 м., баласт щебень 20-25 мм., количество  шпал 375 шт., , тип рельс  Р - 65.  съезд 18/24, прояженность 109,60 м., баласт щебень 20-25 мм., количество  деревянных  шпал 88 шт., , тип рельс  Р - 65,съезд 19/25, прояженность 84,50 м., баласт щебень 20-25 мм., количество  деревянных  шпал 42 шт., , тип рельс  Р - 65,</t>
  </si>
  <si>
    <t>площадь 211,7 кв.м., Фундамент железобетон, пешеходный тонель 99,6 кв. м. , технический тонель 112,.1 кв. м. Пешеходно- технический тонель - железобетонное подземное сооружение</t>
  </si>
  <si>
    <t>Протяженность 57,25 м., объем 290 куб. м. Фундамент Основание бетонное местонахождение Прирельсовый склад добавок</t>
  </si>
  <si>
    <t>Подпорная стена №18 Протяженность 49,2 м.,строительный объем объем 118 куб. м.(свидетельство получено). Подпорная стена № 19 Протяженность 32,8 м, строительный объем  68,25 м куб. Фундамент, основание бетонное местонахождение Узел дозирования сырьевой шихты</t>
  </si>
  <si>
    <t>Протяженность 185,24 м., объем - 16,72 м куб.  Фудамент Подпорная стена - бетон</t>
  </si>
  <si>
    <t>V 751 куб. м  Протяженность 90.,84 м,  Фудамент Подпорная стена - железобетон</t>
  </si>
  <si>
    <t>Металлическая емкость, объем 140 м3</t>
  </si>
  <si>
    <t>Общая протяженность - 336 м., Фундамент (опоры, основание) металлические столбы на железобетонных подушках, линия состоит из 2- х участков: 1 участок - горизонтальная транспортная галлерея от дробильного отделения до перегрузочной башни; 2 участок - открытая часть транспортной галлереи от перегрузочной башни до узла пересыпки возле усредительного склада.</t>
  </si>
  <si>
    <t>Отделения  цементных мельниц (бетонная площадка, железобетонные опоры, расположенными на них площадками), общей площадью застройки 1567,7 м кв., с расположенными на нем помещениями №3(помещение маслостанции) - 10,9 м кв., № 4(помещение маслостанции) - 10,9 м кв., № 5 (помещение системы вспрыска воды) - 6,0 м кв., №6(помещение системы вспрыска воды) - 6,0 м кв., № 7 (помещение маслостанции) - 12,1 м кв., № 8 (помещение маслостанции) - 12,1 м кв., № 9 (комната обогрева) - 8,8 м кв., помещение № 1 (электропомещение) - 4,6 м кв., № 2 (электропомещение) - 4,6 м кв.</t>
  </si>
  <si>
    <t>Металлоконструкции, металические опоры , выполнена из металлоконструкций служит для транспортировки цемента в отделение цементных мельниц к 2м цементным силосам, состоит из 2 - ярусов: 1 й на отметке 6,200 протяженностью 35 м; 2 й на отметке 8,200 протяженностью 45,59 м. Общая протяженность 116,0 м.</t>
  </si>
  <si>
    <t>Протяженность 94.,3 м,  Фудамент Подпорная стена - бетон, Объем - 290,м куб.</t>
  </si>
  <si>
    <t>протяженность 36,3 кв. м Объем 114 куб. м Основание ж/бетонное</t>
  </si>
  <si>
    <t>Каркас метеллический, стойки прогоны:металлические, окрашенные. Ограждение проф.лист- 85,5 м.+ 5,3 м. сетчатое ограждение. 3 автоматические шлагбаума</t>
  </si>
  <si>
    <t>Протяженность 152 м, застроенная площадь 509,1 металлоконструкции, железобетон Галлерея клинкера к цементным мельницам состоит: из галереи (подземная часть железобетонная, наземная металлоконструкции) и подходящих к ней конвейеров (конвеер №1 от шатрового склада некондиционного клинкера, протяженностью 27,4 м.; конвейер №2 и №4 от шатрового склада клинкера, протяженностью по 66,7 м. и конвейер №3 от шатрового склада, протяженностью 76,70 м.)</t>
  </si>
  <si>
    <t>Протяженность 76 м., Объем 62 куб. м. Фудамент Основание ж/бетонное</t>
  </si>
  <si>
    <t>литера Г20 S общ. =1018,2 кв.м; свидетельство 23 АЕ 608029; изменено название"упаковочная с постами погрузки цемента в ж\д и авт на основании приказа № 535 от 16.12.09</t>
  </si>
  <si>
    <t>Площадь 692,8 кв. м.,  основание - бетонная площадка , бетонные и металлические колоны Установка погрузки цемента в автоцементовозы в комплексе с автовесами - металлоконструкции на бетонной площадке с располооженными в нем помещениями: на отм. 3,30 №1 весовая - 8,1 кв. м, №2 весовая  - 4,0 кв. м., на отм. 6,00 №1 электропомещение - 4,8 кв.м. Все помещения оснащены центральным отоплением и электпричеством.                         Установка состоит из трех металлических бункеров, вместимостью по 300 м куб., трех платформ  тензометрических автовесов с наибольшим пределом взвешивания - 60 т., двух рукавных фильтров</t>
  </si>
  <si>
    <t>1450 м, эстакада металлоконструкции. Общая протяженность кабелей - 243024 м., общий вес кабелей- 511070 кг.</t>
  </si>
  <si>
    <t>материал: ж/бетон, толщина стены 30 см, высота 2,4 м, длина стены 24 м.</t>
  </si>
  <si>
    <t>площадь 3936 м кв, основание бетонное, конструкции железобетонные, в комплекс входит резервуар накопитель емкостью 1100 м куб.</t>
  </si>
  <si>
    <t>Насосная 61, счетчик. Высота здания: по лестничной клетке - 4,2м, по зданию-3,3м; стены: в подземной части ж/б, на поверхности кирпичные; перекрытие: ж/б плиты; кровля: пароизоляционная пленка, минераловатные плиты толщина 50 мм, цементно-песчанная стяжка 30-70 мм, техноэласт ЭПП 1 слой, ЭХП 1 слой. Марка счетчика УРСВ-5 22П</t>
  </si>
  <si>
    <t>109,7 кв. м. фундамент  железобетон Очисные сооружения дождевых стоков состоят из: здания участка обеззараживания площадью застройки  22,1 кв. м. (площадь пл внутреннему обмеру 13,3 кв. м) установки очистки дождевых стоков площадью застройки 79,5 кв. м. и насосной станции размерами 3,8* 4,30, площадью застройки 8,1 кв. м. расположен на зем. учаске кадастр. № 23 : 47: 0106026:5</t>
  </si>
  <si>
    <t>Трубопровод  оборотного водоснабжения новой технологической линии с хладоносителем протяженностью 2950,00 м. входит в состав Внутриплощадочные сети водоснабжения (общей протяженностью 16600,00 м.), выполнен из стальных труб, состоят из: Система охлаждения В4(2) , В5(2),  (А) и с В5(А), давление 4-6 Атм.,Д57*3,5 - 628,0 м. прокладка надземная, Д159*4,5 -222,00 м. прокладка надземная, Д159*4,5 -1954,00 м.,прокладка подземная, Д89*4 -146,00 м прокладка подземная.  Итого подземной прокладки 2100м., надземной 850 м.</t>
  </si>
  <si>
    <t>Трубопровод оборотного водоснабжения системы противопожарной безопасности протяженностью 9012,00 м  входит в состав внутриплощадочные сети водоснабжения общей (протяженностью 16600,00 м)., выполнены из стальных труб, состоят из:  1. сеть хозяйственного трубопровода В4Н1 с В5Н1, давление 0- 8,6 Атм., прокладка подземная,  Д219*6 - 3000,00м., Д273 *8 - 1216,00 Д325*8 - 1935 м.;  2. сеть хозяйственного трубопровода ВЗ с ВЗ(1), давление 0 - 8,6 АПтм., прокладка подземная, Д89*4 - 12м., Д114*4 - 1052,00 м., Д159*4,5 -190,00 м.; 3. сеть хозяйственного трубопровода ВЗХ2Ъ, давление 2 - 4 Атм., Д159*4,5 -663,00м., подземная прокладка,Д1594*,5 - 68,00м., наземная прокладка , Д89*4 - 357,00 м., наземная прокладка. 4. сеть хозяйственного самотечного трубопровода В5(1), прокладка подземная, Д325*8 -519,00 м.;  Итого подземной прокладки - 8587 м., надземной - 425 м.</t>
  </si>
  <si>
    <t>Трубопроводводоснабжения технической воды протяженностью 809,00 м. входит в состав Внутриплощадочные сети водоснабжения (общей протяженностью16600,00 м.), выполнены из стальных труб, состоят из:                                                                                                     1. сеть хозяйственного трубопровода В4Н1 с В5Н1, давление 0- 8,6 Атм., прокладка подземная, Д159*4,5 - 416,00 м., Д219*6 - 393,00м.,</t>
  </si>
  <si>
    <t>Панель стальная оцинкованная, столб стальной оцинк., скоба с полимерным покрытием, насадка V-образная, ворота распашные, ограждение АСКЛ-600, ограждение АСКЛ-500, проволока Егоза</t>
  </si>
  <si>
    <t>наружные размеры 35 х 70 м, материал - ж/бетон, назначение - пожарный</t>
  </si>
  <si>
    <t>диаметр 4х3.6х4.118.6 м	производительность 30т\ч. Газовая горелка - ДВГ-2М, холодильник рекуператорный. в 2007 г. проведена реконструкция вращающейся печи: на холодном конце убрали гранулятор ,смонтировали 2 циклона (одноветвевой и циклон-теплообменник),увеличилась среднечасовая производительность печи с 20 до 30тн.в час. В 2009 г произведена установка оснастки рекуператоров печи Испанской фирмы Эстанда</t>
  </si>
  <si>
    <t>протяженность 1400 м. ААБЛ 3*120 6 кВ, АСБ 3*120 6 кВ, прокладка подземная</t>
  </si>
  <si>
    <t>свидетельство 23-АИ 118138 № 23-23-21/142/2010-066 от 16.08.10 Литер XXXII; Высота 65 м., диаметр низ - 8,2 м., верх - 2,4 м., фунд. ж/бетон, ствол - монолитный ж/бетон, кирпич</t>
  </si>
  <si>
    <t>Общий объем 1400 м3, количество 4 штук, емкость - 1120 т., d 6,2х11,  фундамент ж/бетон, стены, перекрытия, пол- монолитный ж/бетон</t>
  </si>
  <si>
    <t>Свидетельство 23-АИ 118136 от 16.08.10  № 23-23-21/142/2010-063 протяженность 1000 м  Литер Д-2. S - 5 700кв.м.; песок - 15 см., бетон-15 см</t>
  </si>
  <si>
    <t>свидетельство 23-АЕ 689976 литера Г 22  S=58кв.м.; изменено название "электрофильтр NEF 3416 Н2" и перемещение из группы "машины и оборудование"  в группу "Сооружения" на основании приказа №535 от 16.12.09.  1. Башня-кондиционер площадь застройки 25 м кв., фундамент- монолит ж/б, стены-кирпич, перектытия-монолит ж/б, покрытие-панели., 2.  Насосная станция площадь 45,36 м кв., строительный объем-214,7 м куб., фундамент-монолитный, стены кирпичные с утеплением минераловатными плитами, покрытие-трехслойные панели, окна и двери деревянные.   3. Электрофильтр установлен на мет. раме  размер (5,9+5,9)*6,42 м. и высотой 7,145 м., площадь 97,5; 24,9 м кв., фундамент под металлическую раму  монолитная ж/б плита размером 9,42*13,8 м, и заглублением -1,6 м, стены- кирпич, покрытие- металич.</t>
  </si>
  <si>
    <t>производственный   подстанция печи; свидетельство 23АЕ 892292, площ. 40,2 кв.м., литер Ъ</t>
  </si>
  <si>
    <t>свидетельство 23 АЕ 692566 площ. 309,2 кв.м литер Ш, строительный объем - 1582,00 м куб. V силосов =5850 м куб., емкость - 8190 т. 
изменено название "Цементные силоса (3шт) "на основании приказа №535 от 16.12.09.</t>
  </si>
  <si>
    <t>высота 45 м, литер XXXI свидетельство 23- АИ 151752  фунд. ж/бетонный, ствол -металл, диаметр 1,2 м</t>
  </si>
  <si>
    <t>свидетельство 23-АИ 118135 №23-23-21/142/2010-064 от 16.08.10
Инв. № 217 изменен на инв.№ 227 в соответствии с планом приватизации по приказу № 87 от 12.03.10
Протяженность 1845 м.  литер Д-3. S - 7 200кв.м., асфальтобетон-10 см.бетон- 680м, асфальт-1165 м. 
Частичный демонтаж 350 м асфальтового покрытия согласно приказа</t>
  </si>
  <si>
    <t>свидетельство 23АИ-118134 от 16.08.10 № 23-23-21/142/2010-065
автодорога внешние покрытые бетоном 
 протяженность 578 м  литер Д-4. S -  4 020 кв.м., ПГС-20 см, асфальтобетон-9 см. Проведена реконструкция  внешних автодорог с расширением съезда с федеральной трассы и полного восстановления моста через реку Баканка, протяжённость 17 м. мост S 200,6 м.кв. опоры железобетонные. Конструкция- железобетонные конструкции с асфальтовым покр.</t>
  </si>
  <si>
    <t>протяженность 570 м  две ветки. ВВГНГ-LS 1*70 7 ниток, прокладка подземная</t>
  </si>
  <si>
    <t>S-46,6 кв.м.,V-121куб.м.,фунд. бетонный,стены-блочные,перекрытия-ж/б,кровля-совмещенная мягкая рулонная.</t>
  </si>
  <si>
    <t>центральная проходная,  V=1 036,0; фунд. бетонный, стены кирпичные, кровля совмещенная мягкая рулонная</t>
  </si>
  <si>
    <t>S - 12,9 кв.м., V - 32 куб.м., фунд. бетонный, стены-шлакоблочные, перекрытия деревянные, кровля шиферная.</t>
  </si>
  <si>
    <t>Площадь - 1762,9 м кв. бетонная площадка, бетонные и металлические колоны. Металлоконструкции на бетонной площадке с  расположенные вней помещениями №1 компрессорная 108,0 кв.м., №2 эл. помещение 78 кв.м.расположенными в нем помещениями, №1 эл. Помещение 30,1 кв.м.,№2,3 станция маслосмазкис эл. Помещениями 273,4 кв.м., №4,5 помещение системы впрыска воды с эл. перемешиванием 62,9 кв. м. на отм. 18,800 №1 эл. помещение 8 кв.м,  м.</t>
  </si>
  <si>
    <t>металлические конструкции на металлических опорах, общая протяженность 212 м.</t>
  </si>
  <si>
    <t>металлические конструкции на металлических опорах в составе прирельсового склада добавок, общая протяженность 370 м</t>
  </si>
  <si>
    <t>Площадь - 314,0  кв. м., Фундамент железобетон, стены железобетон, Этажность - наземная отм. 77,30 м. Силос непрерывной гомогенизации диаметр 20 м., высота 56 м., вместимость 21500 т.</t>
  </si>
  <si>
    <t>Площадь - 805,3 кв.м. ,фундамент - железобетон, сендвич панели, металлическая конструкция,Сооружение оборудовано на отм. 0,000 компрессорной №1 (S =24,0 кв. м.) помещением пробоотборников S = 107,5 кв. м.); на отм. 3,300 помещением пробоотборников (S= 115,7 кв.м.). Одноветьевой 5-ти ступенчатый циклонный теплообменник с линейным реактором-декарбонизатором размещается в этажерке размером 25*23 м., высотой 140 м.. Циклоны  I, II ступеней (размер Ш8800мм), циклоны III, IY, Y ступеней (размер Ш9000мм). Реактор-декарбонизатор Ш8500мм, высота 39 м. работает в диапозане t 830-870 C.</t>
  </si>
  <si>
    <t>Площадь застройки 3000 м кв.. Бетонное основание бетонные стены, состоит из шатрового склада клинкера (бетонное основание, бетонные стены, кровля металлическая) диаметром 60,0 м, общей высотой 47,50 м: шатровогосклада некондиционного клинкера (бетонное основание, бетонные стены), диаметром 10,70 м.; транспортной галлереи (открытая наклонная с навесом) от холодильника клинкера до перегрузочной над шатровым складом клинкера, длиной 65,00 м. и 29,00 м. горизонтальный участок от шатрового склада клинкера до шатрового склада некондиционного клинкера.</t>
  </si>
  <si>
    <t>бетонное основание - бетонная площадка, металлические колонны, состоит из холодильника клинкера (бетонная площадка под металлические опоры) общей площадью застройки 1552,4 кв.м., с расположенными в нем помещениями: на отм. 0,000 помещение №2 (помещение системы впрыска воды23,7 кв.м., на отм. 10,100 помещение №1 (помещение гидропривоов воды 59,3 кв.м.: тоннеля холодильника клинкера (бетонный подземный тоннель установленной в нем галлерей) общей площадью застройки 58.8 кв.м. расположенной в нем помещениями на отм. 4500 помещение №1, №2 (лестничная клетка) по  - 5,8 кв.м.помещение №3 (тоннель) 193,0 кв.м. помещение №4 (лестничная клетка) на отм. 0.00 помещение №1 (лестничная клетка) 11.1 кв. м.установка газоочистки холодильника клинкера (щебеночная площадка под железобетонные опоры) общей площадью застройки 505,5 кв.м</t>
  </si>
  <si>
    <t>Фундамент - бетон, Опорами под вращающуюся печь являются два массивных фундамента из монолитного железобетона на свайном растворке (S = 119,0 кв. м), Сооружение оборудовано металлическими площадками и лестницами на отметке 10.400 и помещением станции маслосмазки (S = 29.3 кв. м) на отметке 0,000 для обслуживания). Размер печи 5,5*6,6 м, производительность 258 т/час, электродвигатель тип - М3ВР450LC8-560, мощность 2*500 кВт., частота вращения 0-750 об/мин., газовая горелка типа Duoflex расход газа 13000 нм3/ч., теплообменное устройство - одноветьевой циклонный с декарбонизатором, 5 ступеней, дымосос печи центробежный, производительность 1022400 м3/ч., охлаждение дымовых газов - башня-кондиционер 8*31 м., холодильник регильный SF 4*6, производительность 6200 т/ч., камер 7, электрофильтр холодильника 1F400/H2P1/3*45-2*72140-144140/1S/1K/L2D.</t>
  </si>
  <si>
    <t>Бетонное основание бетонные стены, состоит из шатрового склада клинкера (бетонное основание, бетонные стены, кровля металлическая) диаметром 60,0 м, общей высотой 47,50 м: шатровогосклада некондиционного клинкера (бетонное основание, бетонные стены), диаметром 10,70 м.; транспортной галлереи (открытая наклонная с навесом) от холодильника клинкера до перегрузочной над шатровым складом клинкера, длиной 65,00 м. и 29,00 м. горизонтальный участок от шатрового склада клинкера до шатрового склада некондиционного клинкера.                                        Диаметр силоса хранения нестандартного клинкера 10,7*36 м., емкость - 4050 т., строительный объем 2890 м. куб.</t>
  </si>
  <si>
    <t>Площадь 419 м кв., высота - 54,3 м. Бетонное основание, стены- металлоконструкции, перекрытия металлоконструкциис расположенным в нем помещением (эл. Помещение 6,8 кв. м.)</t>
  </si>
  <si>
    <t>Площадь - 827,4 кв.м., Бетонное основание,  бетонная площадка, бетонные и металлические колонны, металоконструкции на бетонной площадке с расположенными в ней помещениями: на отметке 0,00 №1 Компрессорная 108,0 кв. м, №2 Электропомещение - 78кв. м.</t>
  </si>
  <si>
    <t>Протяженность 74.91, объем 323 куб. м., Фудамент основание бетонное</t>
  </si>
  <si>
    <t>протяженность 330 м Диаметр трубы 100 мм, пластик, прокладка подземная, глубина 1,2 м</t>
  </si>
  <si>
    <t>левосторонний, на деревянных брусьях, марка крестовины 1/9, тип рельсов Р65. Обеспечивает примыкание жд пути необщ. пользования № 20 к существовавшему жд пути необщ.пользования №1 в районе ст. ТоннельнаяСев-Кав жд -филиала РЖД</t>
  </si>
  <si>
    <t>полная длина пути -260,04 м, полезная длина пути - нет. Нижнее строение жд путей- основание- земляное полотно, расположение полотна- насыпь. Верхнее строение путей тип рельсов- Р65 ГОСТ  51685 длина 12,5 м - 42 шт; шпалы1840 шт/км -478 шт., из них железобетонные - 239 шт., деревянные -239 шт. балласт- щебень толщиной не менее 30 см.</t>
  </si>
  <si>
    <t>полная длина пути -200 м, полезная длина пути - 188 м.В конце пути выполнен типовой рельсовый упор. Нижнее строение жд путей- основание- земляное полотно, расположение полотна- насыпь. Верхнее строение путей тип рельсов- Р65 ГОСТ 51685 длина 12,5 м. - 32 шт.; шпалы1840 шт/км- 368 шт., из них  железобетонные - 184 шт., . деревянные -184 шт. балласт- щебень толщиной не менее 30 см.</t>
  </si>
  <si>
    <t>полная длина пути -37,5 м, полезная длина пути - 25,5 м. В конце пути выполнен типовой рельсовый упор. Нижнее строение жд путей- основание- земляное полотно, расположение полотна- насыпь. Верхнее строение путей тип рельсов- Р65 ГОСТ 51685 длина 12,5 м - 6 шт., шпалы 1840 шт/км.- 69 шт., из них железобетонные - 35 шт. деревянные -34 шт. балласт- щебень толщиной не менее 30 см.</t>
  </si>
  <si>
    <t>полная длина пути -208,29 м, полезная длина пути - 106,95 м.Нижнее строение жд путей- основание- земляное полотно, расположение полотна- насыпь. Верхнее строение путей тип рельсов- Р65 ГОСТ 51685 длина 12,5 м - 33 шт., шпалы 1840 шт/км- 383 шт., из них  железобетонные-192 шт., деревянные -191 шт. балласт- щебень толщиной не менее 30 см.</t>
  </si>
  <si>
    <t>полная длина пути -255,52 м, полезная длина пути - 107,15 м.Нижнее строение жд путей- основание- земляное полотно, расположение полотна- насыпь. Верхнее строение путей тип рельсов- Р65 ГОСТ 51685 длина 12,5 м. - 41 шт., шпалы1840 шт/км- 470 шт., из них железобетонные - 235 шт. деревянные -235 шт. балласт- щебень толщиной не менее 30 см.</t>
  </si>
  <si>
    <t>полная длина пути -368,69 м, полезная длина пути - 230,10 м.Нижнее строение жд путей- основание- земляное полотно, расположение полотна- насыпь. Верхнее строение путей тип рельсов- Р65 ГОСТ 51685 длина 12,5 м - 59 шт., шпалы 1840 шт/км.- 678 шт., из них  железобетонные-339 шт. деревянные - 339 шт. балласт- щебень толщиной не менее 30 см.</t>
  </si>
  <si>
    <t>полная длина пути -510,04 м, полезная длина пути - 408,70 м.Нижнее строение жд путей- основание- земляное полотно, расположение полотна- насыпь. Верхнее строение путей тип рельсов- Р65 ГОСТ 51685 длина 12,5 м - 82 шт., шпалы 1840 шт/км-938 шт., из них  железобетонные -469 шт. деревянные -469 шт. балласт- щебень толщиной не менее 30 см.</t>
  </si>
  <si>
    <t>полная длина пути -605,34 м, полезная длина пути - 466,75 м.Нижнее строение жд путей- основание- земляное полотно, расположение полотна- насыпь. Верхнее строение путей тип рельсов- Р65 ГОСТ 51685 длина 12,5 м - 97 шт.,шпалы1840 шт/км-1114 шт., из них  железобетонные - 557 шт., деревянные -557 шт. балласт- щебень толщиной не менее 30 см.</t>
  </si>
  <si>
    <t>полная длина пути -619,14 м, полезная длина пути - 517,80 м.Нижнее строение жд путей- основание- земляное полотно, расположение полотна- насыпь. Верхнее строение путей тип рельсов- Р65 ГОСТ 51685 длина 12,5 м - 99 шт.,  шпалы 1840 шт/км-  1139 шт., из них железобетонные-570 шт. деревянные -569 шт. балласт- щебень толщиной не менее 30 см.</t>
  </si>
  <si>
    <t>полная длина пути -664,46 м, полезная длина пути - 316,00 м.Нижнее строение жд путей- основание- земляное полотно, расположение полотна- насыпь. Верхнее строение путей тип рельсов- Р65 ГОСТ 51685 длина 12,5 м - 106 шт.,  шпалы1840 шт/км.-1222 шт., из них железобетонные - 611 шт., деревянные -611шт., балласт- щебень толщиной не менее 30 см.</t>
  </si>
  <si>
    <t>кабель СИП 25*4, количество ниток 4, на опорах бетонных (80 шт), высота опор 9 м., протяженность 1500 м.</t>
  </si>
  <si>
    <t>левосторонний, на деревянных брусьях, марка крестовины 1/9, тип рельсов Р65. Обеспечивает примыкание жд пути необщ. пользования № 25 к  жд пути необщ.пользования №26  (входит в состав пути №25)</t>
  </si>
  <si>
    <t>правосторонний, на деревянных брусьях, марка крестовины 1/9, тип рельсов Р65. Обеспечивает примыкание жд пути необщ. пользования № 25 к  жд пути необщ.пользования №26  (входит в состав пути №25)</t>
  </si>
  <si>
    <t>левосторонний, на деревянных брусьях, марка крестовины 1/9, тип рельсов Р65. Обеспечивает примыкание жд пути необщ. пользования № 25 к  жд пути необщ.пользования №29  (входит в состав пути №28)</t>
  </si>
  <si>
    <t>правосторонний, на деревянных брусьях, марка крестовины 1/9, тип рельсов Р65. Обеспечивает примыкание жд пути необщ. пользования № 24 к  жд пути необщ.пользования №25  (входит в состав пути №24)</t>
  </si>
  <si>
    <t>правосторонний, на деревянных брусьях, марка крестовины 1/9, тип рельсов Р65. Обеспечивает примыкание жд пути необщ. пользования № 24 к  жд пути необщ.пользования №29  (входит в состав пути №29)</t>
  </si>
  <si>
    <t>правосторонний, на железо-бетонных брусьях, марка крестовины 1/9, тип рельсов Р65. Обеспечивает примыкание жд пути необщ. пользования № 20 к  жд пути необщ.пользования №24   (входит в состав пути №20)</t>
  </si>
  <si>
    <t>правосторонний, на деревянных брусьях, марка крестовины 1/9, тип рельсов Р65. Обеспечивает примыкание жд пути необщ. пользования № 20 к  жд пути необщ.пользования №29   (входит в состав пути №29)</t>
  </si>
  <si>
    <t>левосторонний, на деревянных брусьях, марка крестовины 1/9, тип рельсов Р65. Обеспечивает примыкание жд пути необщ. пользования № 20 к  жд пути необщ.пользования №23   (входит в состав пути №20)</t>
  </si>
  <si>
    <t>правосторонний, на деревянных брусьях, марка крестовины 1/9, тип рельсов Р65. Обеспечивает примыкание жд пути необщ. пользования № 23 к  жд пути необщ.пользования №29   (входит в состав пути №29)</t>
  </si>
  <si>
    <t>левосторонний, на деревянных брусьях, марка крестовины 1/9, тип рельсов Р65. Обеспечивает примыкание жд пути необщ. пользования № 21 к  жд пути необщ.пользования №22   (входит в состав пути №22)</t>
  </si>
  <si>
    <t>правосторонний, на деревянных брусьях, марка крестовины 1/9, тип рельсов Р65. Обеспечивает примыкание жд пути необщ. пользования № 22 к  жд пути необщ.пользования №29   (входит в состав пути №29)</t>
  </si>
  <si>
    <t>левосторонний, на деревянных брусьях, марка крестовины 1/9, тип рельсов Р65. Обеспечивает примыкание жд пути необщ. пользования № 20 к  жд пути необщ.пользования №22   (входит в состав пути №20)</t>
  </si>
  <si>
    <t>левосторонний, на деревянных брусьях, марка крестовины 1/9, тип рельсов Р65. Обеспечивает примыкание жд пути необщ. пользования № 21 к  жд пути необщ.пользования №27  к жд пути необщ.пользования №29 (входит в состав пути №21)</t>
  </si>
  <si>
    <t>Площадь 49  м куб. Фундамент железобетон,стены железобетон,перекрытие железобетон, взаимосвязан водоводами с узлом учёта площадью застройки 7,6 кв.м. лит.98</t>
  </si>
  <si>
    <t>Две монолитные железобетонные ёмкости  размером в плане 6,3*6,6 лит.96</t>
  </si>
  <si>
    <t>Внутриплощадочные сети канализации общей протяженностью 1780,00м, состоят из: 1. Сеть бытовой канализацииК1(DH160 SN16) -1198.00м., DN 110SN8 -117 м.; 2. Сеть напорной канализации К1Н, Д114*4, материал сталь -102,00 м., DN200SN8- 302 м., СБПТ 297*5,5 -61,00м.</t>
  </si>
  <si>
    <t>протяженность 1400 м.  ААБЛ 3*120 6 кВ</t>
  </si>
  <si>
    <t>10298,00м., фундамент основание песок, щебень фракционный, пленка полиэтиленовая, конструктивные характеристики: автодорога №1, S =4072,0 кв. м., автодорога №2, S = 5070,0 кв. м., автодорога №3, S = 1165,0 кв. м.автодорога №4, S = 1252,0 кв. м. автодорога №5, S = 7015,0 кв. м. автодорога №6, S = 1534,0 кв. м. автодорога №8, S = 1301,0 кв. м. автодорога №9, S = 2235,0 кв. м. 
автодорога №10, S = 770,0 кв. м. 
проезд №1 S = 5500кв. м., проезд №2 S = 1698,0 кв. м., , проезд №4 S = 730,0 кв. м., проезд №5 S = 270,0 кв. м., 
проезд №6 S = 490,0 кв. м., проезд №8 S = 155 кв. м.
проезд №9 S = 350,0 кв. м.
проезд №10 S = 300,0 кв. м.
проезд №11 S = 4550 кв. м.
проезд №12 S = 320 кв. м.
проезд №13 S = 150,0 кв. м.
пподъезд №1 S = 1230,0 кв. м.
подъезд №2 S =1135,0 кв. м.
подъезд №3 S = 230,0 кв. м.
подъезд №4 S = 435,0 кв. м.
подъезд №5 S = 145,0 кв. м.
подъезд №6 S = 285,0 кв. м.
подъезд №7 S = 180,0 кв. м.
подъезд №8 S =60,0 кв. м.
подъезд №9 S = 190,0 кв. м.
подъезд №10 S = 275,0 кв. м.
подъезд №11 S =485,0 кв. м.
подъезд №12 S = 575,0 кв. м.
подъезд №13 S =330,0 кв. м.
подъезд №14 S = 195,0 кв. м.подъезд №15  S = 180,0 кв. м. подъезд №16  S = 735,0 кв. м.,  подъезд №17  S = 700,0 кв. м., подъезд №18  S = 245,0 кв. м., подъезд №19  S = 375,0 кв. м., подъезд №20  S = 196,0 кв. м.,  подъезд №22  S = 116,0 кв. м., подъезд №24  S = 50,0 кв. м., подъезд №25  S = 570,0 кв. м., №26  S = 270,0 кв. м.,  подъезд  №27  S = 225,0 кв. м.,  подъезд  №28  S = 635,0 кв. м.,  подъезд  №29  S = 570,0 кв. м., подъезд  №30  S = 560,0 кв. м.,  площадка №1  S = 1430,0 кв. м., площадка №2  S = 3775,0 кв. м., площадка №3  S = 625,0 кв. м., площадка №4  S = 3600,0 кв. м.,  площадка №6  S =740,0 кв. м.,  площадка №7  S =950,0 кв. м., площадка №8  S =1370,0 кв. м., площадка №9  S =1402,0 кв. м.,  площадка №10  S =2185,0 кв. м., площадка №11  S =1675,0 кв. м.,  площадка №13  S =4950,0 кв. м., площадка №14  S =1270,0 кв. м., площадка №15  S =1057,0 кв. м., площадка №16  S =990,0 кв. м., площадка №17  S =123,0 кв. м., площадка №18  S =205,0 кв. м.,  площадка №19  S =320,0 кв. м., площадка №20  S =240,0 кв. м., площадка №21  S =470,0 кв. м., площадка №22  S =2220,0 кв. м., площадка №23  S =760,0 кв. м.,</t>
  </si>
  <si>
    <t>Насосная станция в плане по осям  18,4*13,4м; фундамент: ж/б; 1,2 этаж: монолитный ж/б каркас, высота 1 этажа 4,6 м, 2 этажа 4,2м; кровля: металлический каркас; стены: сендвич-панели; кровля: кровельные сендвич-панели.</t>
  </si>
  <si>
    <t>протяженность  промплощадки Наружных сетей освещения 10599,00 м, Опоры металлические, эстакады металлические, промплощадка марка кабеля ВВГ - нг количество жил 5*6, протяженностью надземной прокладки (на опорах, эстакадах и по сооружениям) 399,00 м., подземная 5277,00 м.  2. НСО территории промплощадки марка кабеля ВВГ - нг, к/во жил 3*2,5, протяженность наземной прокладки (наопорах эстакадах и по сооружениям)1438,00м.  3. НСО территории промплощадки марка кабеля ВВГ - нг, количество жил 5*4, протяженность наземной прокладки (на опорах, эстакадах и по сооружениям) 374,00 м., подземной 3111,00 м.Общее количество столбов 134 шт., общее количество светильников и прожекторов 180 шт.</t>
  </si>
  <si>
    <t>протяж. трубопроводов - 1 000м., открытый резервуар с системой трубопроводов. Днище, стены - монолитный ж/бетон. Размер резервуара в плане 20,0*7,5м (всего 2 шт); объем резервуара 639 м3</t>
  </si>
  <si>
    <t>Общая протяженность 5200,00 м., и давлением 0- 4 Атм., подразделены на 2 участка ( от 2- х котельных) и состоят из сети падающего трубопровода отопления Т(1), сети обратного трубопровода отопления (Т2), сети падающего трубопровода горячего водоснабжения (Т3) и сети обратного трубопровода горячего водоснабжения (Т4). участок 1 (от Котельной №1)  
Трубопровод Д114*4 прокладка надземная -98,00 м,;  
Трубопровод Д114*4 прокладка поддземная -172,00 м,;  
Трубопровод Д89,4*4 прокладка надземная  - 366,00 м. 
Трубопровод Д89,4*4 прокладка подземная -172,00 м,;   
Трубопровод Д76*3,5 прокладка надземная  -596,00 м. 
Трубопровод Д57*3,5 - 446,00 м. 
Итого по участку №1 надземного трубопровода -1506,00 м., подземного -344,00 м. Всего по участку 1- 1850,00 м. 
Участок 2 ( от котельной)№2) 
 Трубопровод Д57*3,5, прокладка подземная -96,00 м,;    
Трубопровод Д114*4 прокладка надземная  -358,00 м. 
 Трубопровод Д57*3,5, прокладка подземная -686,00 м,;  
Трубопровод Д133*4 прокладка надземная  -746,00 м.  
Трубопровод Д76*3,5 прокладка надземная  -667,00 м.  
Трубопровод Д57*3,5 прокладка надземная  -1334,00 м.   
Трубопровод Д57*3,5 прокладка надземная  -80,,00 м.   
Итого по участку 2 надземного трубопровода 3105,00 м., подземного -244,00 м., Всего по участку 2- 3349,00 м.</t>
  </si>
  <si>
    <t>Водопровод питьевой воды протяженностью 3829,00 м. входит в состав  Внутриплощадочные сети водоснабжения( общей протяженностью 16600,00 м.), выполнены из стальных труб, состоят из: 
5. сеть питьевого трубопровода В1, давление 1,5 -8,3,Атм., Д159*4,5 -2749,00м. прокладка подземная, Д114*4 -508,0 м., прокладка надземная, Д57*3,5 - 522,00 м. прокладка надземная, Д40 *3 - 50,00 м. прокладка подземная;  Итого подземной прокладки 2799 м., надземной 1030,00 м.</t>
  </si>
  <si>
    <t>Внутриплощадочные сети канализации общей протяженностью 1719,00м, состоят из: 
1. Сеть ливневой канализации К2, ПЭ100d900- 43,00 м., DN800SN8 -172 м., DN700 SN 8 -217,00 м, DN 600 SN-8 -76.00 м., DN500 SN8 -127.00м., DN400 SN15- 309.00 м., DN200 SN16 -337.00м., DN160 SN16 - 121.00 м., СБПТ297-5,5 - 141,00 м.; 
2. сеть напорной канализации К2Н, Д219*6 -146,00 м., Д114*4 - 30,00 м.</t>
  </si>
  <si>
    <t>фундамент (опоры основание) бетонное основание, железобетонные конструкции. Площадь 21,4 м кв. Оснащена насосами фирмы JUNG Multistream тип UAK 300/2 B6, мощностью 27 кВт кол-во 2 шт.</t>
  </si>
  <si>
    <t>протяженность 2000 м. ВОПС 8 кн, 16 кн, 32 кн, витая пара категория 5е экранированая, неэкранированая; 20/30/50/100 парный медийный телефонный кабель в бронированной оплетке</t>
  </si>
  <si>
    <t>Протяженность 900 ,0 м., 810,00 м воздушная прокладка, 90,00м подземная прокладка(D377)  разбит по участкам. Трубы D377-319,5м, D60 - 105,7 м., D120 - 1м., D220 - 106,6 м, D159-112,2м., D200-17 м, D110-71,5 м., D320-166,5м., материал-сталь.</t>
  </si>
  <si>
    <t>Протяженность 131 м., объем 366,8 м куб. Литер 1/9 Фундамент - железобетон.</t>
  </si>
  <si>
    <t>Подключение ВБЦЗ к газотранспортной системе ОАО "Газпром", протяженностью 30262м. .месторасположение: г.Новороссийск и Крымский район</t>
  </si>
  <si>
    <t>Литер Л3, назначение производственное, Протяженность 234 м., труба D-150, марка 159*4,5, прокладка воздушная.</t>
  </si>
  <si>
    <t>Площадь: 15,7 кв.м., размер 5*3, высота - 2,9 м., строительный объем - 46 м куб., Инвентарный номер 3000. Литер Г29, Этажность 1. Фундамент-ж/бетон, стены, перектытия- профлист на металл. каркасе.</t>
  </si>
  <si>
    <t>модульное изготовление включает в себя узел учета газа СВГ.М2500,  Площадь 7,1 м кв. В состав входит кран шаровый КШ100-3 шт., кран шаровый КШ20-1 шт., кран шаровый КШ-15-9 шт., фильтр типа ФГ-1 шт., манометр МТ16-1 шт., газовый счетчик СВГ.М2500-1 шт., датчик давления-1 шт., датчик температуры - 1 шт.</t>
  </si>
  <si>
    <t>Подключение ВБЦЗ к газотранспортной системе ОАО"Газпром".Площадь 27071м Литер Л-5.Месторасположение г.Новороссийск и Крымский р-он. В состав входит: Красновый узел Ду400 Ру5,4Мпа с двусторонней продувкой, Крановый узел Ду300 Ру5,4мПа с одност.продувкой, Узел запуска очистного устройства Ду400, Узел приема очистного устройстваДу400, Крановый узел Ду250 Ру10мПа</t>
  </si>
  <si>
    <t>Панель стальная оцинкованная, столб стальной оцинк., скоба с полимерным покрытием, насадка V-образная, ограждение АСКЛ-600, ограждение АСКЛ-500, проволока Егоза Протяженность-295,5 мп, высота-2,5 м, материал- секционное ограждение "Рубеж" (сетка с полимерным покрытием), ворота распашные, размер 8,0*2,8 м</t>
  </si>
  <si>
    <t>В состав входит: ограждение ГРС, молниеотвод МЖ27,1. Забетонированная площадка- общая площадь 1452 м2, ограждение -железобетон, высота-2,2 м, площадь ограждения 387,2 м2, протяженность 176 м. Молниеотвод-металлическая стойка, переменного по высоте сечения, высотой 24,3 м.</t>
  </si>
  <si>
    <t>в стоимость входит: фундамент под ГПС, фундамент под мачту МОСК-22, фундамент под дымовую трубу. Забетонированная площадка - общая площадь 2455,03 м2, объем ж/б 1289,8 м3</t>
  </si>
  <si>
    <t>Литер Л2, назначение производственное, протяженность 280 м., труба D-200, прокладка воздушная.</t>
  </si>
  <si>
    <t>Емкость для слива теплоносителя V=8,0м.куб. Котел марки MIniRAC 35 2шт., Система отопления, расширенный бак, теплоноситель тепло люкс 200л</t>
  </si>
  <si>
    <t>ВЛ 0,4кВ, узел запуска</t>
  </si>
  <si>
    <t>Литер :Л-4,назначение: коммуникационное,  оснащен газораспред.пунктом (ГРПБ-У-2000-80Г-4В) и станцией катодной защиты. Протяженность 3355м., труба D - 300 м. прокладка - подземная. Месторасположение: на участках Новороссийского и Верхнебаканского участкового лесничества и на территории цем. завода</t>
  </si>
  <si>
    <t>Площадь - 1072 м2, Асфальтобетонное покрытие двухслойное (нижний слой Н-4см крупнозернистое, верхний слой-4см мелкозернистое)</t>
  </si>
  <si>
    <t>КПП1 до ГПЭС -850 м., ГПЭС-302 м. КПП1-КПП2 -392 м. Шумопоглощающие панели -185,91 м.Панель стальная оцинкованная, столб стальной оцинк., скоба с полимерным покрытием, насадка V-образная, ворота распашные, ограждение АСКЛ-600, ограждение АСКЛ-500, проволока Егоза</t>
  </si>
  <si>
    <t>Внутриплощадочные сети телефонизации общей протяженностью 1900,00м. состоят из: 
1. Участок 1 - марка кабеля ТППэп, количество жил 320*2*05,5, протяженность надземной прокладки по (эстакадам) 650,0 м.; 
2. Участок 2 -марка кабеля ТППэпБбШп, количество жил 100*2*0,5, протяженность надземной прокладки (по эстакадам) 470,00 м.; 
3. Участок 3 - марка кабеля ТППэпЗБбШп, количество жил 100*2*0,5, протяженность подземной прокладки 210,00 м.; 
4. Участок 4 марка кабеля ТППэп, количество жил 320*2*0,5, протяженность надземной прокладки (по эстакадам) 570,00 м.</t>
  </si>
  <si>
    <t>материал: ж/бетонн толщиной 20 см.,  площадь - 476 м2</t>
  </si>
  <si>
    <t>Протяженность 69,16 м., Объем 68 куб. м.  Фундамент -железобетон</t>
  </si>
  <si>
    <t>Протяженность 460,87 м., объем 1919 куб. м. Фудамент -железобетон</t>
  </si>
  <si>
    <t>материал: ж/бетон толщиной - 20 см., площадь - 480,2 м2</t>
  </si>
  <si>
    <t>Площадь 24 кв. м. Фундамент Покрытие - бетон</t>
  </si>
  <si>
    <t>Протяженность 241,31 м.,объем 1761 куб. м.  Фудамент  - железобетон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</si>
</sst>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;[Red]\-#,##0.00"/>
    <numFmt numFmtId="165" formatCode="0.00;[Red]\-0.00"/>
    <numFmt numFmtId="166" formatCode="_-* #,##0_р_._-;\-* #,##0_р_._-;_-* &quot;-&quot;??_р_._-;_-@_-"/>
    <numFmt numFmtId="167" formatCode="#,##0.00_ ;[Red]\-#,##0.00\ "/>
  </numFmts>
  <fonts count="9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sz val="8"/>
      <name val="Times New Roman"/>
      <family val="1"/>
      <charset val="204"/>
    </font>
    <font>
      <b/>
      <sz val="8"/>
      <color rgb="FF59430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6" fontId="6" fillId="6" borderId="2" xfId="1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6" fontId="5" fillId="6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6" fontId="4" fillId="7" borderId="2" xfId="1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88;&#1093;&#1080;&#1074;%202018\_&#1054;&#1058;&#1044;&#1045;&#1051;%20&#1054;&#1062;&#1045;&#1053;&#1050;&#1048;%20&#1050;&#1054;&#1052;&#1052;&#1045;&#1056;&#1063;&#1045;&#1057;&#1050;&#1054;&#1049;%20&#1053;&#1045;&#1044;&#1042;&#1048;&#1046;&#1048;&#1052;&#1054;&#1057;&#1058;&#1048;\037-18%20&#1087;&#1077;&#1088;&#1077;&#1086;&#1094;&#1077;&#1085;&#1082;&#1072;%20&#1041;&#1072;&#1082;&#1072;&#1085;&#1082;&#1072;\&#1088;&#1072;&#1089;&#1095;&#1077;&#1090;%20&#1085;&#1072;%2031.12.2017%20&#1074;2.xls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ые результаты"/>
      <sheetName val="расчет"/>
      <sheetName val="кор"/>
      <sheetName val="Индексы"/>
      <sheetName val="промежут результаты"/>
      <sheetName val="текущая стоимость"/>
      <sheetName val="переход"/>
      <sheetName val="2018"/>
    </sheetNames>
    <sheetDataSet>
      <sheetData sheetId="0"/>
      <sheetData sheetId="1">
        <row r="95">
          <cell r="B95" t="str">
            <v>Блочно-модульное здание РУ 10 кВ</v>
          </cell>
          <cell r="AV95">
            <v>4553986</v>
          </cell>
        </row>
        <row r="96">
          <cell r="B96" t="str">
            <v>Блочно-модульное здание РУ 6 кВ</v>
          </cell>
          <cell r="AV96">
            <v>11798555</v>
          </cell>
        </row>
      </sheetData>
      <sheetData sheetId="2"/>
      <sheetData sheetId="3"/>
      <sheetData sheetId="4">
        <row r="10">
          <cell r="K10">
            <v>127572643</v>
          </cell>
        </row>
        <row r="11">
          <cell r="K11">
            <v>51356106</v>
          </cell>
        </row>
        <row r="12">
          <cell r="K12">
            <v>13644802</v>
          </cell>
        </row>
        <row r="17">
          <cell r="K17">
            <v>1345652</v>
          </cell>
        </row>
        <row r="18">
          <cell r="K18">
            <v>13514444</v>
          </cell>
        </row>
        <row r="19">
          <cell r="K19">
            <v>8521765</v>
          </cell>
        </row>
        <row r="20">
          <cell r="K20">
            <v>101709112</v>
          </cell>
        </row>
        <row r="23">
          <cell r="K23">
            <v>209106</v>
          </cell>
        </row>
        <row r="24">
          <cell r="K24">
            <v>40551185</v>
          </cell>
        </row>
        <row r="25">
          <cell r="K25">
            <v>22177736</v>
          </cell>
        </row>
        <row r="26">
          <cell r="K26">
            <v>171200</v>
          </cell>
        </row>
        <row r="27">
          <cell r="K27">
            <v>244447652</v>
          </cell>
        </row>
        <row r="28">
          <cell r="K28">
            <v>3515294</v>
          </cell>
        </row>
        <row r="29">
          <cell r="K29">
            <v>31416124</v>
          </cell>
        </row>
        <row r="31">
          <cell r="K31">
            <v>11079308</v>
          </cell>
        </row>
        <row r="32">
          <cell r="K32">
            <v>17615058</v>
          </cell>
        </row>
        <row r="35">
          <cell r="K35">
            <v>39626547</v>
          </cell>
        </row>
        <row r="37">
          <cell r="K37">
            <v>30024566</v>
          </cell>
        </row>
        <row r="38">
          <cell r="K38">
            <v>24974246</v>
          </cell>
        </row>
        <row r="40">
          <cell r="K40">
            <v>115944536</v>
          </cell>
        </row>
        <row r="41">
          <cell r="K41">
            <v>16999002</v>
          </cell>
        </row>
        <row r="42">
          <cell r="K42">
            <v>16957853</v>
          </cell>
        </row>
        <row r="43">
          <cell r="K43">
            <v>160637800</v>
          </cell>
        </row>
        <row r="44">
          <cell r="K44">
            <v>1126889</v>
          </cell>
        </row>
        <row r="45">
          <cell r="K45">
            <v>4657155</v>
          </cell>
        </row>
        <row r="48">
          <cell r="K48">
            <v>216683</v>
          </cell>
        </row>
        <row r="49">
          <cell r="K49">
            <v>20288580</v>
          </cell>
        </row>
        <row r="50">
          <cell r="K50">
            <v>16387847</v>
          </cell>
        </row>
        <row r="56">
          <cell r="K56">
            <v>2190769</v>
          </cell>
        </row>
        <row r="57">
          <cell r="K57">
            <v>2764205</v>
          </cell>
        </row>
        <row r="58">
          <cell r="K58">
            <v>1457705</v>
          </cell>
        </row>
        <row r="59">
          <cell r="K59">
            <v>4160263</v>
          </cell>
        </row>
        <row r="60">
          <cell r="K60">
            <v>41407665</v>
          </cell>
        </row>
        <row r="61">
          <cell r="K61">
            <v>186690197</v>
          </cell>
        </row>
        <row r="62">
          <cell r="K62">
            <v>11928103</v>
          </cell>
        </row>
        <row r="63">
          <cell r="K63">
            <v>12733954</v>
          </cell>
        </row>
        <row r="65">
          <cell r="K65">
            <v>58898705</v>
          </cell>
        </row>
        <row r="66">
          <cell r="K66">
            <v>183387</v>
          </cell>
        </row>
        <row r="67">
          <cell r="K67">
            <v>56012976</v>
          </cell>
        </row>
        <row r="68">
          <cell r="K68">
            <v>81362474</v>
          </cell>
        </row>
        <row r="69">
          <cell r="K69">
            <v>4267684</v>
          </cell>
        </row>
        <row r="70">
          <cell r="K70">
            <v>38321472</v>
          </cell>
        </row>
        <row r="71">
          <cell r="K71">
            <v>948277421</v>
          </cell>
        </row>
        <row r="72">
          <cell r="K72">
            <v>15242810</v>
          </cell>
        </row>
        <row r="75">
          <cell r="K75">
            <v>115232934</v>
          </cell>
        </row>
        <row r="82">
          <cell r="K82">
            <v>86228470</v>
          </cell>
        </row>
        <row r="83">
          <cell r="K83">
            <v>89663065</v>
          </cell>
        </row>
        <row r="84">
          <cell r="K84">
            <v>9115950</v>
          </cell>
        </row>
        <row r="85">
          <cell r="K85">
            <v>82572853</v>
          </cell>
        </row>
        <row r="86">
          <cell r="K86">
            <v>398194267</v>
          </cell>
        </row>
        <row r="87">
          <cell r="K87">
            <v>18889042</v>
          </cell>
        </row>
        <row r="88">
          <cell r="K88">
            <v>281915347</v>
          </cell>
        </row>
        <row r="92">
          <cell r="K92">
            <v>179035384</v>
          </cell>
        </row>
        <row r="93">
          <cell r="K93">
            <v>30712724</v>
          </cell>
        </row>
        <row r="94">
          <cell r="K94">
            <v>225359994</v>
          </cell>
        </row>
        <row r="95">
          <cell r="K95">
            <v>160500</v>
          </cell>
        </row>
        <row r="96">
          <cell r="K96">
            <v>561616</v>
          </cell>
        </row>
        <row r="99">
          <cell r="K99">
            <v>39090086</v>
          </cell>
        </row>
        <row r="100">
          <cell r="K100">
            <v>15562352</v>
          </cell>
        </row>
        <row r="103">
          <cell r="K103">
            <v>7439278</v>
          </cell>
        </row>
        <row r="104">
          <cell r="K104">
            <v>299086</v>
          </cell>
        </row>
        <row r="105">
          <cell r="K105">
            <v>983454</v>
          </cell>
        </row>
        <row r="106">
          <cell r="K106">
            <v>631477</v>
          </cell>
        </row>
        <row r="107">
          <cell r="K107">
            <v>78519555</v>
          </cell>
        </row>
        <row r="109">
          <cell r="K109">
            <v>3442287</v>
          </cell>
        </row>
        <row r="110">
          <cell r="K110">
            <v>37603320</v>
          </cell>
        </row>
        <row r="111">
          <cell r="K111">
            <v>9802912</v>
          </cell>
        </row>
        <row r="112">
          <cell r="K112">
            <v>148461910</v>
          </cell>
        </row>
        <row r="115">
          <cell r="K115">
            <v>110036</v>
          </cell>
        </row>
        <row r="116">
          <cell r="K116">
            <v>80802</v>
          </cell>
        </row>
        <row r="117">
          <cell r="K117">
            <v>80802</v>
          </cell>
        </row>
        <row r="118">
          <cell r="K118">
            <v>80802</v>
          </cell>
        </row>
        <row r="119">
          <cell r="K119">
            <v>374599284</v>
          </cell>
        </row>
        <row r="120">
          <cell r="K120">
            <v>583391013</v>
          </cell>
        </row>
        <row r="121">
          <cell r="K121">
            <v>547808667</v>
          </cell>
        </row>
        <row r="122">
          <cell r="K122">
            <v>82898699</v>
          </cell>
        </row>
        <row r="123">
          <cell r="K123">
            <v>113742339</v>
          </cell>
        </row>
        <row r="124">
          <cell r="K124">
            <v>63943598</v>
          </cell>
        </row>
        <row r="125">
          <cell r="K125">
            <v>25203899</v>
          </cell>
        </row>
        <row r="126">
          <cell r="K126">
            <v>313827499</v>
          </cell>
        </row>
        <row r="127">
          <cell r="K127">
            <v>7133736</v>
          </cell>
        </row>
        <row r="128">
          <cell r="K128">
            <v>33709217</v>
          </cell>
        </row>
        <row r="129">
          <cell r="K129">
            <v>3344422</v>
          </cell>
        </row>
        <row r="130">
          <cell r="K130">
            <v>143331034</v>
          </cell>
        </row>
        <row r="131">
          <cell r="K131">
            <v>27719119</v>
          </cell>
        </row>
        <row r="132">
          <cell r="K132">
            <v>51409537</v>
          </cell>
        </row>
        <row r="133">
          <cell r="K133">
            <v>27352735</v>
          </cell>
        </row>
        <row r="134">
          <cell r="K134">
            <v>23665433</v>
          </cell>
        </row>
        <row r="135">
          <cell r="K135">
            <v>2081605</v>
          </cell>
        </row>
        <row r="136">
          <cell r="K136">
            <v>1108413</v>
          </cell>
        </row>
        <row r="137">
          <cell r="K137">
            <v>1108413</v>
          </cell>
        </row>
        <row r="138">
          <cell r="K138">
            <v>1108413</v>
          </cell>
        </row>
        <row r="139">
          <cell r="K139">
            <v>1108413</v>
          </cell>
        </row>
        <row r="140">
          <cell r="K140">
            <v>1108413</v>
          </cell>
        </row>
        <row r="141">
          <cell r="K141">
            <v>1108413</v>
          </cell>
        </row>
        <row r="142">
          <cell r="K142">
            <v>1108413</v>
          </cell>
        </row>
        <row r="143">
          <cell r="K143">
            <v>1108413</v>
          </cell>
        </row>
        <row r="144">
          <cell r="K144">
            <v>1108413</v>
          </cell>
        </row>
        <row r="145">
          <cell r="K145">
            <v>1108413</v>
          </cell>
        </row>
        <row r="146">
          <cell r="K146">
            <v>1108413</v>
          </cell>
        </row>
        <row r="147">
          <cell r="K147">
            <v>1108413</v>
          </cell>
        </row>
        <row r="148">
          <cell r="K148">
            <v>1108413</v>
          </cell>
        </row>
        <row r="149">
          <cell r="K149">
            <v>1108413</v>
          </cell>
        </row>
        <row r="150">
          <cell r="K150">
            <v>4351862</v>
          </cell>
        </row>
        <row r="151">
          <cell r="K151">
            <v>3347071</v>
          </cell>
        </row>
        <row r="152">
          <cell r="K152">
            <v>627576</v>
          </cell>
        </row>
        <row r="153">
          <cell r="K153">
            <v>3485807</v>
          </cell>
        </row>
        <row r="154">
          <cell r="K154">
            <v>4276218</v>
          </cell>
        </row>
        <row r="155">
          <cell r="K155">
            <v>6170158</v>
          </cell>
        </row>
        <row r="156">
          <cell r="K156">
            <v>8535701</v>
          </cell>
        </row>
        <row r="157">
          <cell r="K157">
            <v>10130580</v>
          </cell>
        </row>
        <row r="158">
          <cell r="K158">
            <v>10361528</v>
          </cell>
        </row>
        <row r="159">
          <cell r="K159">
            <v>11119974</v>
          </cell>
        </row>
        <row r="160">
          <cell r="K160">
            <v>8494152</v>
          </cell>
        </row>
        <row r="161">
          <cell r="K161">
            <v>3442287</v>
          </cell>
        </row>
        <row r="162">
          <cell r="K162">
            <v>954061</v>
          </cell>
        </row>
        <row r="164">
          <cell r="K164">
            <v>22657785</v>
          </cell>
        </row>
        <row r="166">
          <cell r="K166">
            <v>47779869</v>
          </cell>
        </row>
        <row r="167">
          <cell r="K167">
            <v>1826731</v>
          </cell>
        </row>
        <row r="168">
          <cell r="K168">
            <v>6232627</v>
          </cell>
        </row>
        <row r="169">
          <cell r="K169">
            <v>28009292</v>
          </cell>
        </row>
        <row r="170">
          <cell r="K170">
            <v>3012998</v>
          </cell>
        </row>
        <row r="171">
          <cell r="K171">
            <v>39494490</v>
          </cell>
        </row>
        <row r="172">
          <cell r="K172">
            <v>2291386</v>
          </cell>
        </row>
        <row r="173">
          <cell r="K173">
            <v>22408200</v>
          </cell>
        </row>
        <row r="174">
          <cell r="K174">
            <v>229649026</v>
          </cell>
        </row>
        <row r="175">
          <cell r="K175">
            <v>1174847</v>
          </cell>
        </row>
        <row r="176">
          <cell r="K176">
            <v>503354</v>
          </cell>
        </row>
        <row r="178">
          <cell r="K178">
            <v>261472306</v>
          </cell>
        </row>
        <row r="179">
          <cell r="K179">
            <v>1420817</v>
          </cell>
        </row>
        <row r="180">
          <cell r="K180">
            <v>10823060</v>
          </cell>
        </row>
        <row r="181">
          <cell r="K181">
            <v>50138341</v>
          </cell>
        </row>
        <row r="182">
          <cell r="K182">
            <v>1899550</v>
          </cell>
        </row>
        <row r="183">
          <cell r="K183">
            <v>14073808</v>
          </cell>
        </row>
        <row r="184">
          <cell r="K184">
            <v>14286008</v>
          </cell>
        </row>
        <row r="185">
          <cell r="K185">
            <v>3380414</v>
          </cell>
        </row>
        <row r="186">
          <cell r="K186">
            <v>1436289</v>
          </cell>
        </row>
        <row r="187">
          <cell r="K187">
            <v>4413428</v>
          </cell>
        </row>
        <row r="188">
          <cell r="K188">
            <v>242098092</v>
          </cell>
        </row>
        <row r="189">
          <cell r="K189">
            <v>13921442</v>
          </cell>
        </row>
        <row r="190">
          <cell r="K190">
            <v>2910349</v>
          </cell>
        </row>
        <row r="191">
          <cell r="K191">
            <v>489559156</v>
          </cell>
        </row>
        <row r="192">
          <cell r="K192">
            <v>1698258</v>
          </cell>
        </row>
        <row r="193">
          <cell r="K193">
            <v>10316360</v>
          </cell>
        </row>
        <row r="194">
          <cell r="K194">
            <v>4641144</v>
          </cell>
        </row>
        <row r="195">
          <cell r="K195">
            <v>492755</v>
          </cell>
        </row>
        <row r="196">
          <cell r="K196">
            <v>1052287</v>
          </cell>
        </row>
        <row r="197">
          <cell r="K197">
            <v>1317834659</v>
          </cell>
        </row>
        <row r="198">
          <cell r="K198">
            <v>1488830</v>
          </cell>
        </row>
        <row r="199">
          <cell r="K199">
            <v>50468714</v>
          </cell>
        </row>
        <row r="200">
          <cell r="K200">
            <v>285103210</v>
          </cell>
        </row>
        <row r="201">
          <cell r="K201">
            <v>103305662</v>
          </cell>
        </row>
        <row r="202">
          <cell r="K202">
            <v>127147671</v>
          </cell>
        </row>
        <row r="203">
          <cell r="K203">
            <v>19577006</v>
          </cell>
        </row>
        <row r="205">
          <cell r="K205">
            <v>46157170</v>
          </cell>
        </row>
        <row r="206">
          <cell r="K206">
            <v>2306809</v>
          </cell>
        </row>
        <row r="207">
          <cell r="K207">
            <v>39313176</v>
          </cell>
        </row>
        <row r="208">
          <cell r="K208">
            <v>2746571</v>
          </cell>
        </row>
        <row r="209">
          <cell r="K209">
            <v>11309409</v>
          </cell>
        </row>
        <row r="210">
          <cell r="K210">
            <v>4999390</v>
          </cell>
        </row>
        <row r="211">
          <cell r="K211">
            <v>9868085</v>
          </cell>
        </row>
        <row r="212">
          <cell r="K212">
            <v>25030636</v>
          </cell>
        </row>
        <row r="213">
          <cell r="K213">
            <v>141279031</v>
          </cell>
        </row>
        <row r="214">
          <cell r="K214">
            <v>55487284</v>
          </cell>
        </row>
        <row r="217">
          <cell r="K217">
            <v>47494043</v>
          </cell>
        </row>
        <row r="219">
          <cell r="K219">
            <v>79699324</v>
          </cell>
        </row>
        <row r="220">
          <cell r="K220">
            <v>9104058</v>
          </cell>
        </row>
        <row r="221">
          <cell r="K221">
            <v>21085185</v>
          </cell>
        </row>
        <row r="222">
          <cell r="K222">
            <v>4056045</v>
          </cell>
        </row>
        <row r="223">
          <cell r="K223">
            <v>21007680</v>
          </cell>
        </row>
        <row r="224">
          <cell r="K224">
            <v>154260263</v>
          </cell>
        </row>
        <row r="225">
          <cell r="K225">
            <v>14845791</v>
          </cell>
        </row>
        <row r="226">
          <cell r="K226">
            <v>7736319</v>
          </cell>
        </row>
        <row r="227">
          <cell r="K227">
            <v>9397040</v>
          </cell>
        </row>
        <row r="228">
          <cell r="K228">
            <v>11051172</v>
          </cell>
        </row>
        <row r="229">
          <cell r="K229">
            <v>27476387</v>
          </cell>
        </row>
        <row r="230">
          <cell r="K230">
            <v>10050831</v>
          </cell>
        </row>
        <row r="231">
          <cell r="K231">
            <v>9978341</v>
          </cell>
        </row>
        <row r="232">
          <cell r="K232">
            <v>3571806</v>
          </cell>
        </row>
        <row r="233">
          <cell r="K233">
            <v>503141</v>
          </cell>
        </row>
        <row r="234">
          <cell r="K234">
            <v>971584681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topLeftCell="C1" workbookViewId="0">
      <selection activeCell="I20" sqref="I20"/>
    </sheetView>
  </sheetViews>
  <sheetFormatPr defaultColWidth="10.5" defaultRowHeight="12.75" outlineLevelRow="1" x14ac:dyDescent="0.2"/>
  <cols>
    <col min="1" max="1" width="6.83203125" style="1" customWidth="1"/>
    <col min="2" max="2" width="59.5" style="1" customWidth="1"/>
    <col min="3" max="3" width="23.33203125" style="1" customWidth="1"/>
    <col min="4" max="4" width="17.5" style="1" customWidth="1"/>
    <col min="5" max="5" width="19.83203125" style="1" customWidth="1"/>
    <col min="6" max="6" width="21" style="1" customWidth="1"/>
    <col min="7" max="7" width="17.5" style="1" customWidth="1"/>
    <col min="8" max="8" width="21" style="1" customWidth="1"/>
    <col min="9" max="10" width="19.83203125" style="1" customWidth="1"/>
    <col min="11" max="11" width="17.5" style="1" customWidth="1"/>
    <col min="12" max="12" width="19.83203125" style="1" customWidth="1"/>
    <col min="13" max="13" width="23.83203125" customWidth="1"/>
  </cols>
  <sheetData>
    <row r="1" spans="1:13" ht="11.1" customHeight="1" x14ac:dyDescent="0.2">
      <c r="B1" s="2" t="s">
        <v>0</v>
      </c>
      <c r="C1" s="3"/>
      <c r="D1" s="3"/>
      <c r="E1" s="32" t="s">
        <v>1</v>
      </c>
      <c r="F1" s="32"/>
      <c r="G1" s="32"/>
      <c r="H1" s="32"/>
      <c r="I1" s="32"/>
      <c r="J1" s="32" t="s">
        <v>2</v>
      </c>
      <c r="K1" s="32"/>
      <c r="L1" s="32"/>
    </row>
    <row r="2" spans="1:13" ht="32.25" customHeight="1" x14ac:dyDescent="0.2">
      <c r="B2" s="2" t="s">
        <v>3</v>
      </c>
      <c r="C2" s="2" t="s">
        <v>4</v>
      </c>
      <c r="D2" s="2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7</v>
      </c>
      <c r="K2" s="4" t="s">
        <v>11</v>
      </c>
      <c r="L2" s="4" t="s">
        <v>9</v>
      </c>
      <c r="M2" s="31" t="str">
        <f>'взять от сюда'!J2</f>
        <v>Текущая востановительная стоимость, руб.</v>
      </c>
    </row>
    <row r="3" spans="1:13" s="1" customFormat="1" ht="5.0999999999999996" customHeight="1" x14ac:dyDescent="0.2"/>
    <row r="4" spans="1:13" ht="11.1" customHeight="1" x14ac:dyDescent="0.2">
      <c r="B4" s="2" t="s">
        <v>12</v>
      </c>
      <c r="C4" s="2"/>
      <c r="D4" s="2"/>
      <c r="E4" s="5">
        <v>2830272157.4099998</v>
      </c>
      <c r="F4" s="5">
        <v>3971719095.5100002</v>
      </c>
      <c r="G4" s="5">
        <v>4317074.78</v>
      </c>
      <c r="H4" s="5">
        <v>3976036170.29</v>
      </c>
      <c r="I4" s="5">
        <v>3346724552.8800001</v>
      </c>
      <c r="J4" s="5">
        <v>625827565.00999999</v>
      </c>
      <c r="K4" s="5">
        <v>3484052.4</v>
      </c>
      <c r="L4" s="5">
        <v>629311617.40999997</v>
      </c>
    </row>
    <row r="5" spans="1:13" ht="11.1" customHeight="1" outlineLevel="1" x14ac:dyDescent="0.2">
      <c r="A5" s="1">
        <v>1</v>
      </c>
      <c r="B5" s="6" t="s">
        <v>13</v>
      </c>
      <c r="C5" s="7" t="s">
        <v>14</v>
      </c>
      <c r="D5" s="7" t="s">
        <v>15</v>
      </c>
      <c r="E5" s="8">
        <v>12482269.460000001</v>
      </c>
      <c r="F5" s="8">
        <v>15238355</v>
      </c>
      <c r="G5" s="9"/>
      <c r="H5" s="8">
        <v>15238355</v>
      </c>
      <c r="I5" s="8">
        <v>14028711.57</v>
      </c>
      <c r="J5" s="8">
        <v>1197337.54</v>
      </c>
      <c r="K5" s="8">
        <v>12305.89</v>
      </c>
      <c r="L5" s="8">
        <v>1209643.43</v>
      </c>
      <c r="M5" s="8">
        <f>VLOOKUP(B5,'взять от сюда'!$B$4:$J$198,9,)</f>
        <v>16387847</v>
      </c>
    </row>
    <row r="6" spans="1:13" ht="11.1" customHeight="1" outlineLevel="1" x14ac:dyDescent="0.2">
      <c r="A6" s="1">
        <v>2</v>
      </c>
      <c r="B6" s="6" t="s">
        <v>16</v>
      </c>
      <c r="C6" s="7" t="s">
        <v>14</v>
      </c>
      <c r="D6" s="7" t="s">
        <v>17</v>
      </c>
      <c r="E6" s="8">
        <v>10392951.189999999</v>
      </c>
      <c r="F6" s="8">
        <v>12687715</v>
      </c>
      <c r="G6" s="9"/>
      <c r="H6" s="8">
        <v>12687715</v>
      </c>
      <c r="I6" s="8">
        <v>9804141.8100000005</v>
      </c>
      <c r="J6" s="8">
        <v>2842722.6</v>
      </c>
      <c r="K6" s="8">
        <v>40850.589999999997</v>
      </c>
      <c r="L6" s="8">
        <v>2883573.19</v>
      </c>
      <c r="M6" s="8">
        <f>VLOOKUP(B6,'взять от сюда'!$B$4:$J$198,9,)</f>
        <v>13644802</v>
      </c>
    </row>
    <row r="7" spans="1:13" ht="21.95" customHeight="1" outlineLevel="1" x14ac:dyDescent="0.2">
      <c r="A7" s="1">
        <v>3</v>
      </c>
      <c r="B7" s="6" t="s">
        <v>18</v>
      </c>
      <c r="C7" s="7" t="s">
        <v>19</v>
      </c>
      <c r="D7" s="7" t="s">
        <v>20</v>
      </c>
      <c r="E7" s="8">
        <v>33874165.329999998</v>
      </c>
      <c r="F7" s="8">
        <v>42317076</v>
      </c>
      <c r="G7" s="9"/>
      <c r="H7" s="8">
        <v>42317076</v>
      </c>
      <c r="I7" s="8">
        <v>34352706.030000001</v>
      </c>
      <c r="J7" s="8">
        <v>7940058.0800000001</v>
      </c>
      <c r="K7" s="8">
        <v>24311.89</v>
      </c>
      <c r="L7" s="8">
        <v>7964369.9699999997</v>
      </c>
      <c r="M7" s="8">
        <f>VLOOKUP(B7,'взять от сюда'!$B$4:$J$198,9,)</f>
        <v>58898705</v>
      </c>
    </row>
    <row r="8" spans="1:13" ht="11.1" customHeight="1" outlineLevel="1" x14ac:dyDescent="0.2">
      <c r="A8" s="1">
        <v>4</v>
      </c>
      <c r="B8" s="6" t="s">
        <v>21</v>
      </c>
      <c r="C8" s="7" t="s">
        <v>22</v>
      </c>
      <c r="D8" s="7" t="s">
        <v>23</v>
      </c>
      <c r="E8" s="8">
        <v>4057255.75</v>
      </c>
      <c r="F8" s="8">
        <v>4057255.75</v>
      </c>
      <c r="G8" s="9"/>
      <c r="H8" s="8">
        <v>4057255.75</v>
      </c>
      <c r="I8" s="8">
        <v>3978364.7</v>
      </c>
      <c r="J8" s="8">
        <v>67620.899999999994</v>
      </c>
      <c r="K8" s="8">
        <v>11270.15</v>
      </c>
      <c r="L8" s="8">
        <v>78891.05</v>
      </c>
      <c r="M8" s="8">
        <f>VLOOKUP(B8,'взять от сюда'!$B$4:$J$198,9,)</f>
        <v>4553986</v>
      </c>
    </row>
    <row r="9" spans="1:13" ht="11.1" customHeight="1" outlineLevel="1" x14ac:dyDescent="0.2">
      <c r="A9" s="1">
        <v>5</v>
      </c>
      <c r="B9" s="6" t="s">
        <v>24</v>
      </c>
      <c r="C9" s="7" t="s">
        <v>25</v>
      </c>
      <c r="D9" s="7" t="s">
        <v>26</v>
      </c>
      <c r="E9" s="8">
        <v>10511617.359999999</v>
      </c>
      <c r="F9" s="8">
        <v>10511617.359999999</v>
      </c>
      <c r="G9" s="9"/>
      <c r="H9" s="8">
        <v>10511617.359999999</v>
      </c>
      <c r="I9" s="8">
        <v>10307224.779999999</v>
      </c>
      <c r="J9" s="8">
        <v>175193.64</v>
      </c>
      <c r="K9" s="8">
        <v>29198.94</v>
      </c>
      <c r="L9" s="8">
        <v>204392.58</v>
      </c>
      <c r="M9" s="8">
        <f>VLOOKUP(B9,'взять от сюда'!$B$4:$J$198,9,)</f>
        <v>11798555</v>
      </c>
    </row>
    <row r="10" spans="1:13" ht="11.1" customHeight="1" outlineLevel="1" x14ac:dyDescent="0.2">
      <c r="A10" s="1">
        <v>6</v>
      </c>
      <c r="B10" s="6" t="s">
        <v>27</v>
      </c>
      <c r="C10" s="7" t="s">
        <v>19</v>
      </c>
      <c r="D10" s="7" t="s">
        <v>28</v>
      </c>
      <c r="E10" s="8">
        <v>46793658.710000001</v>
      </c>
      <c r="F10" s="8">
        <v>57635749</v>
      </c>
      <c r="G10" s="9"/>
      <c r="H10" s="8">
        <v>57635749</v>
      </c>
      <c r="I10" s="8">
        <v>46786590</v>
      </c>
      <c r="J10" s="8">
        <v>10816047.470000001</v>
      </c>
      <c r="K10" s="8">
        <v>33111.53</v>
      </c>
      <c r="L10" s="8">
        <v>10849159</v>
      </c>
      <c r="M10" s="8">
        <f>VLOOKUP(B10,'взять от сюда'!$B$4:$J$198,9,)</f>
        <v>81362474</v>
      </c>
    </row>
    <row r="11" spans="1:13" ht="11.1" customHeight="1" outlineLevel="1" x14ac:dyDescent="0.2">
      <c r="A11" s="1">
        <v>7</v>
      </c>
      <c r="B11" s="6" t="s">
        <v>29</v>
      </c>
      <c r="C11" s="7" t="s">
        <v>30</v>
      </c>
      <c r="D11" s="10">
        <v>187</v>
      </c>
      <c r="E11" s="8">
        <v>594013</v>
      </c>
      <c r="F11" s="8">
        <v>5827284</v>
      </c>
      <c r="G11" s="9"/>
      <c r="H11" s="8">
        <v>5827284</v>
      </c>
      <c r="I11" s="8">
        <v>680381.06</v>
      </c>
      <c r="J11" s="8">
        <v>5146902.9400000004</v>
      </c>
      <c r="K11" s="9"/>
      <c r="L11" s="8">
        <v>5146902.9400000004</v>
      </c>
      <c r="M11" s="8">
        <f>VLOOKUP(B11,'взять от сюда'!$B$4:$J$198,9,)</f>
        <v>4160263</v>
      </c>
    </row>
    <row r="12" spans="1:13" ht="11.1" customHeight="1" outlineLevel="1" x14ac:dyDescent="0.2">
      <c r="A12" s="1">
        <v>8</v>
      </c>
      <c r="B12" s="6" t="s">
        <v>31</v>
      </c>
      <c r="C12" s="7" t="s">
        <v>14</v>
      </c>
      <c r="D12" s="7" t="s">
        <v>32</v>
      </c>
      <c r="E12" s="8">
        <v>8438869.8000000007</v>
      </c>
      <c r="F12" s="8">
        <v>10302172</v>
      </c>
      <c r="G12" s="9"/>
      <c r="H12" s="8">
        <v>10302172</v>
      </c>
      <c r="I12" s="8">
        <v>9484370.3000000007</v>
      </c>
      <c r="J12" s="8">
        <v>809482.08</v>
      </c>
      <c r="K12" s="8">
        <v>8319.6200000000008</v>
      </c>
      <c r="L12" s="8">
        <v>817801.7</v>
      </c>
      <c r="M12" s="8">
        <f>VLOOKUP(B12,'взять от сюда'!$B$4:$J$198,9,)</f>
        <v>11079308</v>
      </c>
    </row>
    <row r="13" spans="1:13" ht="11.1" customHeight="1" outlineLevel="1" x14ac:dyDescent="0.2">
      <c r="A13" s="1">
        <v>9</v>
      </c>
      <c r="B13" s="6" t="s">
        <v>33</v>
      </c>
      <c r="C13" s="7" t="s">
        <v>34</v>
      </c>
      <c r="D13" s="10">
        <v>106</v>
      </c>
      <c r="E13" s="8">
        <v>414741</v>
      </c>
      <c r="F13" s="8">
        <v>44715981</v>
      </c>
      <c r="G13" s="9"/>
      <c r="H13" s="8">
        <v>44715981</v>
      </c>
      <c r="I13" s="8">
        <v>17939084.149999999</v>
      </c>
      <c r="J13" s="8">
        <v>26730180.48</v>
      </c>
      <c r="K13" s="8">
        <v>46716.37</v>
      </c>
      <c r="L13" s="8">
        <v>26776896.850000001</v>
      </c>
      <c r="M13" s="8">
        <f>VLOOKUP(B13,'взять от сюда'!$B$4:$J$198,9,)</f>
        <v>38321472</v>
      </c>
    </row>
    <row r="14" spans="1:13" ht="11.1" customHeight="1" outlineLevel="1" x14ac:dyDescent="0.2">
      <c r="A14" s="1">
        <v>10</v>
      </c>
      <c r="B14" s="6" t="s">
        <v>35</v>
      </c>
      <c r="C14" s="7" t="s">
        <v>36</v>
      </c>
      <c r="D14" s="10">
        <v>119</v>
      </c>
      <c r="E14" s="8">
        <v>6560</v>
      </c>
      <c r="F14" s="8">
        <v>2556162</v>
      </c>
      <c r="G14" s="9"/>
      <c r="H14" s="8">
        <v>2556162</v>
      </c>
      <c r="I14" s="8">
        <v>20116.95</v>
      </c>
      <c r="J14" s="8">
        <v>2535916.1</v>
      </c>
      <c r="K14" s="11">
        <v>128.94999999999999</v>
      </c>
      <c r="L14" s="8">
        <v>2536045.0499999998</v>
      </c>
      <c r="M14" s="8">
        <f>VLOOKUP(B14,'взять от сюда'!$B$4:$J$198,9,)</f>
        <v>2190769</v>
      </c>
    </row>
    <row r="15" spans="1:13" ht="11.1" customHeight="1" outlineLevel="1" x14ac:dyDescent="0.2">
      <c r="A15" s="1">
        <v>11</v>
      </c>
      <c r="B15" s="6" t="s">
        <v>37</v>
      </c>
      <c r="C15" s="7" t="s">
        <v>38</v>
      </c>
      <c r="D15" s="10">
        <v>162</v>
      </c>
      <c r="E15" s="8">
        <v>2042607.79</v>
      </c>
      <c r="F15" s="8">
        <v>15768485</v>
      </c>
      <c r="G15" s="9"/>
      <c r="H15" s="8">
        <v>15768485</v>
      </c>
      <c r="I15" s="8">
        <v>5268979.8600000003</v>
      </c>
      <c r="J15" s="8">
        <v>10465729.630000001</v>
      </c>
      <c r="K15" s="8">
        <v>33775.51</v>
      </c>
      <c r="L15" s="8">
        <v>10499505.140000001</v>
      </c>
      <c r="M15" s="8">
        <f>VLOOKUP(B15,'взять от сюда'!$B$4:$J$198,9,)</f>
        <v>13514444</v>
      </c>
    </row>
    <row r="16" spans="1:13" ht="11.1" customHeight="1" outlineLevel="1" x14ac:dyDescent="0.2">
      <c r="A16" s="1">
        <v>12</v>
      </c>
      <c r="B16" s="6" t="s">
        <v>39</v>
      </c>
      <c r="C16" s="7" t="s">
        <v>40</v>
      </c>
      <c r="D16" s="10">
        <v>101</v>
      </c>
      <c r="E16" s="8">
        <v>1127279</v>
      </c>
      <c r="F16" s="8">
        <v>48316683</v>
      </c>
      <c r="G16" s="9"/>
      <c r="H16" s="8">
        <v>48316683</v>
      </c>
      <c r="I16" s="8">
        <v>10751186.73</v>
      </c>
      <c r="J16" s="8">
        <v>37411907.890000001</v>
      </c>
      <c r="K16" s="8">
        <v>153588.38</v>
      </c>
      <c r="L16" s="8">
        <v>37565496.270000003</v>
      </c>
      <c r="M16" s="8">
        <f>VLOOKUP(B16,'взять от сюда'!$B$4:$J$198,9,)</f>
        <v>41407665</v>
      </c>
    </row>
    <row r="17" spans="1:13" ht="11.1" customHeight="1" outlineLevel="1" x14ac:dyDescent="0.2">
      <c r="A17" s="1">
        <v>13</v>
      </c>
      <c r="B17" s="6" t="s">
        <v>41</v>
      </c>
      <c r="C17" s="7" t="s">
        <v>42</v>
      </c>
      <c r="D17" s="10">
        <v>105</v>
      </c>
      <c r="E17" s="8">
        <v>2148135.58</v>
      </c>
      <c r="F17" s="8">
        <v>20556710</v>
      </c>
      <c r="G17" s="9"/>
      <c r="H17" s="8">
        <v>20556710</v>
      </c>
      <c r="I17" s="9"/>
      <c r="J17" s="8">
        <v>20556710</v>
      </c>
      <c r="K17" s="9"/>
      <c r="L17" s="8">
        <v>20556710</v>
      </c>
      <c r="M17" s="8">
        <f>VLOOKUP(B17,'взять от сюда'!$B$4:$J$198,9,)</f>
        <v>17615058</v>
      </c>
    </row>
    <row r="18" spans="1:13" ht="11.1" customHeight="1" outlineLevel="1" x14ac:dyDescent="0.2">
      <c r="A18" s="1">
        <v>14</v>
      </c>
      <c r="B18" s="6" t="s">
        <v>43</v>
      </c>
      <c r="C18" s="7" t="s">
        <v>44</v>
      </c>
      <c r="D18" s="10">
        <v>193</v>
      </c>
      <c r="E18" s="8">
        <v>10240149.99</v>
      </c>
      <c r="F18" s="8">
        <v>65358672</v>
      </c>
      <c r="G18" s="9"/>
      <c r="H18" s="8">
        <v>65358672</v>
      </c>
      <c r="I18" s="8">
        <v>34605928.770000003</v>
      </c>
      <c r="J18" s="8">
        <v>30614319.510000002</v>
      </c>
      <c r="K18" s="8">
        <v>138423.72</v>
      </c>
      <c r="L18" s="8">
        <v>30752743.23</v>
      </c>
      <c r="M18" s="8">
        <f>VLOOKUP(B18,'взять от сюда'!$B$4:$J$198,9,)</f>
        <v>56012976</v>
      </c>
    </row>
    <row r="19" spans="1:13" ht="11.1" customHeight="1" outlineLevel="1" x14ac:dyDescent="0.2">
      <c r="A19" s="1">
        <v>15</v>
      </c>
      <c r="B19" s="6" t="s">
        <v>45</v>
      </c>
      <c r="C19" s="7" t="s">
        <v>40</v>
      </c>
      <c r="D19" s="10">
        <v>104</v>
      </c>
      <c r="E19" s="8">
        <v>13371787.26</v>
      </c>
      <c r="F19" s="8">
        <v>47317022</v>
      </c>
      <c r="G19" s="9"/>
      <c r="H19" s="8">
        <v>47317022</v>
      </c>
      <c r="I19" s="8">
        <v>40774603.07</v>
      </c>
      <c r="J19" s="8">
        <v>6421065.9400000004</v>
      </c>
      <c r="K19" s="8">
        <v>121352.99</v>
      </c>
      <c r="L19" s="8">
        <v>6542418.9299999997</v>
      </c>
      <c r="M19" s="8">
        <f>VLOOKUP(B19,'взять от сюда'!$B$4:$J$198,9,)</f>
        <v>40551185</v>
      </c>
    </row>
    <row r="20" spans="1:13" ht="11.1" customHeight="1" outlineLevel="1" x14ac:dyDescent="0.2">
      <c r="A20" s="1">
        <v>16</v>
      </c>
      <c r="B20" s="6" t="s">
        <v>46</v>
      </c>
      <c r="C20" s="7" t="s">
        <v>40</v>
      </c>
      <c r="D20" s="10">
        <v>103</v>
      </c>
      <c r="E20" s="8">
        <v>1561741</v>
      </c>
      <c r="F20" s="8">
        <v>13919213</v>
      </c>
      <c r="G20" s="9"/>
      <c r="H20" s="8">
        <v>13919213</v>
      </c>
      <c r="I20" s="8">
        <v>4294988.0999999996</v>
      </c>
      <c r="J20" s="8">
        <v>9624224.9000000004</v>
      </c>
      <c r="K20" s="9"/>
      <c r="L20" s="8">
        <v>9624224.9000000004</v>
      </c>
      <c r="M20" s="8">
        <f>VLOOKUP(B20,'взять от сюда'!$B$4:$J$198,9,)</f>
        <v>11928103</v>
      </c>
    </row>
    <row r="21" spans="1:13" ht="11.1" customHeight="1" outlineLevel="1" x14ac:dyDescent="0.2">
      <c r="A21" s="1">
        <v>17</v>
      </c>
      <c r="B21" s="6" t="s">
        <v>47</v>
      </c>
      <c r="C21" s="7" t="s">
        <v>40</v>
      </c>
      <c r="D21" s="10">
        <v>102</v>
      </c>
      <c r="E21" s="8">
        <v>5338899</v>
      </c>
      <c r="F21" s="8">
        <v>217826586</v>
      </c>
      <c r="G21" s="9"/>
      <c r="H21" s="8">
        <v>217826586</v>
      </c>
      <c r="I21" s="8">
        <v>60864236.299999997</v>
      </c>
      <c r="J21" s="8">
        <v>156781206.13999999</v>
      </c>
      <c r="K21" s="8">
        <v>181143.56</v>
      </c>
      <c r="L21" s="8">
        <v>156962349.69999999</v>
      </c>
      <c r="M21" s="8">
        <f>VLOOKUP(B21,'взять от сюда'!$B$4:$J$198,9,)</f>
        <v>186690197</v>
      </c>
    </row>
    <row r="22" spans="1:13" ht="11.1" customHeight="1" outlineLevel="1" x14ac:dyDescent="0.2">
      <c r="A22" s="1">
        <v>18</v>
      </c>
      <c r="B22" s="6" t="s">
        <v>48</v>
      </c>
      <c r="C22" s="7" t="s">
        <v>44</v>
      </c>
      <c r="D22" s="10">
        <v>192</v>
      </c>
      <c r="E22" s="8">
        <v>84777</v>
      </c>
      <c r="F22" s="8">
        <v>1570090</v>
      </c>
      <c r="G22" s="9"/>
      <c r="H22" s="8">
        <v>1570090</v>
      </c>
      <c r="I22" s="8">
        <v>374935.3</v>
      </c>
      <c r="J22" s="8">
        <v>1184739.83</v>
      </c>
      <c r="K22" s="8">
        <v>10414.870000000001</v>
      </c>
      <c r="L22" s="8">
        <v>1195154.7</v>
      </c>
      <c r="M22" s="8">
        <f>VLOOKUP(B22,'взять от сюда'!$B$4:$J$198,9,)</f>
        <v>1345652</v>
      </c>
    </row>
    <row r="23" spans="1:13" ht="11.1" customHeight="1" outlineLevel="1" x14ac:dyDescent="0.2">
      <c r="A23" s="1">
        <v>19</v>
      </c>
      <c r="B23" s="6" t="s">
        <v>49</v>
      </c>
      <c r="C23" s="7" t="s">
        <v>50</v>
      </c>
      <c r="D23" s="10">
        <v>118</v>
      </c>
      <c r="E23" s="8">
        <v>49334</v>
      </c>
      <c r="F23" s="8">
        <v>1700779</v>
      </c>
      <c r="G23" s="9"/>
      <c r="H23" s="8">
        <v>1700779</v>
      </c>
      <c r="I23" s="8">
        <v>22263.19</v>
      </c>
      <c r="J23" s="8">
        <v>1677897.39</v>
      </c>
      <c r="K23" s="11">
        <v>618.41999999999996</v>
      </c>
      <c r="L23" s="8">
        <v>1678515.81</v>
      </c>
      <c r="M23" s="8">
        <f>VLOOKUP(B23,'взять от сюда'!$B$4:$J$198,9,)</f>
        <v>1457705</v>
      </c>
    </row>
    <row r="24" spans="1:13" ht="11.1" customHeight="1" outlineLevel="1" x14ac:dyDescent="0.2">
      <c r="A24" s="1">
        <v>20</v>
      </c>
      <c r="B24" s="6" t="s">
        <v>51</v>
      </c>
      <c r="C24" s="7" t="s">
        <v>52</v>
      </c>
      <c r="D24" s="10">
        <v>140</v>
      </c>
      <c r="E24" s="8">
        <v>72925</v>
      </c>
      <c r="F24" s="8">
        <v>3225322</v>
      </c>
      <c r="G24" s="9"/>
      <c r="H24" s="8">
        <v>3225322</v>
      </c>
      <c r="I24" s="8">
        <v>559584.71</v>
      </c>
      <c r="J24" s="8">
        <v>2650193.27</v>
      </c>
      <c r="K24" s="8">
        <v>15544.02</v>
      </c>
      <c r="L24" s="8">
        <v>2665737.29</v>
      </c>
      <c r="M24" s="8">
        <f>VLOOKUP(B24,'взять от сюда'!$B$4:$J$198,9,)</f>
        <v>2764205</v>
      </c>
    </row>
    <row r="25" spans="1:13" ht="11.1" customHeight="1" outlineLevel="1" x14ac:dyDescent="0.2">
      <c r="A25" s="1">
        <v>21</v>
      </c>
      <c r="B25" s="6" t="s">
        <v>53</v>
      </c>
      <c r="C25" s="7" t="s">
        <v>14</v>
      </c>
      <c r="D25" s="7" t="s">
        <v>54</v>
      </c>
      <c r="E25" s="8">
        <v>2677523.41</v>
      </c>
      <c r="F25" s="8">
        <v>3268721</v>
      </c>
      <c r="G25" s="9"/>
      <c r="H25" s="8">
        <v>3268721</v>
      </c>
      <c r="I25" s="8">
        <v>3009244.95</v>
      </c>
      <c r="J25" s="8">
        <v>256836.36</v>
      </c>
      <c r="K25" s="8">
        <v>2639.69</v>
      </c>
      <c r="L25" s="8">
        <v>259476.05</v>
      </c>
      <c r="M25" s="8">
        <f>VLOOKUP(B25,'взять от сюда'!$B$4:$J$198,9,)</f>
        <v>3515294</v>
      </c>
    </row>
    <row r="26" spans="1:13" ht="11.1" customHeight="1" outlineLevel="1" x14ac:dyDescent="0.2">
      <c r="A26" s="1">
        <v>22</v>
      </c>
      <c r="B26" s="6" t="s">
        <v>55</v>
      </c>
      <c r="C26" s="7" t="s">
        <v>14</v>
      </c>
      <c r="D26" s="7" t="s">
        <v>56</v>
      </c>
      <c r="E26" s="8">
        <v>6943422.1500000004</v>
      </c>
      <c r="F26" s="8">
        <v>8476530</v>
      </c>
      <c r="G26" s="9"/>
      <c r="H26" s="8">
        <v>8476530</v>
      </c>
      <c r="I26" s="8">
        <v>7803650.3399999999</v>
      </c>
      <c r="J26" s="8">
        <v>666034.35</v>
      </c>
      <c r="K26" s="8">
        <v>6845.31</v>
      </c>
      <c r="L26" s="8">
        <v>672879.66</v>
      </c>
      <c r="M26" s="8">
        <f>VLOOKUP(B26,'взять от сюда'!$B$4:$J$198,9,)</f>
        <v>9115950</v>
      </c>
    </row>
    <row r="27" spans="1:13" ht="11.1" customHeight="1" outlineLevel="1" x14ac:dyDescent="0.2">
      <c r="A27" s="1">
        <v>23</v>
      </c>
      <c r="B27" s="6" t="s">
        <v>57</v>
      </c>
      <c r="C27" s="7" t="s">
        <v>14</v>
      </c>
      <c r="D27" s="7" t="s">
        <v>58</v>
      </c>
      <c r="E27" s="8">
        <v>11610119.970000001</v>
      </c>
      <c r="F27" s="8">
        <v>14173634</v>
      </c>
      <c r="G27" s="9"/>
      <c r="H27" s="8">
        <v>14173634</v>
      </c>
      <c r="I27" s="8">
        <v>13048509.689999999</v>
      </c>
      <c r="J27" s="8">
        <v>1113678.25</v>
      </c>
      <c r="K27" s="8">
        <v>11446.06</v>
      </c>
      <c r="L27" s="8">
        <v>1125124.31</v>
      </c>
      <c r="M27" s="8">
        <f>VLOOKUP(B27,'взять от сюда'!$B$4:$J$198,9,)</f>
        <v>15242810</v>
      </c>
    </row>
    <row r="28" spans="1:13" ht="11.1" customHeight="1" outlineLevel="1" x14ac:dyDescent="0.2">
      <c r="A28" s="1">
        <v>24</v>
      </c>
      <c r="B28" s="6" t="s">
        <v>59</v>
      </c>
      <c r="C28" s="7" t="s">
        <v>60</v>
      </c>
      <c r="D28" s="7" t="s">
        <v>61</v>
      </c>
      <c r="E28" s="8">
        <v>100640</v>
      </c>
      <c r="F28" s="8">
        <v>123958</v>
      </c>
      <c r="G28" s="9"/>
      <c r="H28" s="8">
        <v>123958</v>
      </c>
      <c r="I28" s="9"/>
      <c r="J28" s="8">
        <v>123958</v>
      </c>
      <c r="K28" s="9"/>
      <c r="L28" s="8">
        <v>123958</v>
      </c>
      <c r="M28" s="8">
        <f>VLOOKUP(B28,'взять от сюда'!$B$4:$J$198,9,)</f>
        <v>183387</v>
      </c>
    </row>
    <row r="29" spans="1:13" ht="11.1" customHeight="1" outlineLevel="1" x14ac:dyDescent="0.2">
      <c r="A29" s="1">
        <v>25</v>
      </c>
      <c r="B29" s="6" t="s">
        <v>62</v>
      </c>
      <c r="C29" s="7" t="s">
        <v>14</v>
      </c>
      <c r="D29" s="7" t="s">
        <v>63</v>
      </c>
      <c r="E29" s="8">
        <v>12916431.289999999</v>
      </c>
      <c r="F29" s="8">
        <v>15768379</v>
      </c>
      <c r="G29" s="9"/>
      <c r="H29" s="8">
        <v>15768379</v>
      </c>
      <c r="I29" s="8">
        <v>14516661.41</v>
      </c>
      <c r="J29" s="8">
        <v>1238983.6799999999</v>
      </c>
      <c r="K29" s="8">
        <v>12733.91</v>
      </c>
      <c r="L29" s="8">
        <v>1251717.5900000001</v>
      </c>
      <c r="M29" s="8">
        <f>VLOOKUP(B29,'взять от сюда'!$B$4:$J$198,9,)</f>
        <v>16957853</v>
      </c>
    </row>
    <row r="30" spans="1:13" ht="11.1" customHeight="1" outlineLevel="1" x14ac:dyDescent="0.2">
      <c r="A30" s="1">
        <v>26</v>
      </c>
      <c r="B30" s="6" t="s">
        <v>64</v>
      </c>
      <c r="C30" s="7" t="s">
        <v>14</v>
      </c>
      <c r="D30" s="7" t="s">
        <v>65</v>
      </c>
      <c r="E30" s="8">
        <v>12947773.439999999</v>
      </c>
      <c r="F30" s="8">
        <v>15806642</v>
      </c>
      <c r="G30" s="9"/>
      <c r="H30" s="8">
        <v>15806642</v>
      </c>
      <c r="I30" s="8">
        <v>14551887.16</v>
      </c>
      <c r="J30" s="8">
        <v>1241990.03</v>
      </c>
      <c r="K30" s="8">
        <v>12764.81</v>
      </c>
      <c r="L30" s="8">
        <v>1254754.8400000001</v>
      </c>
      <c r="M30" s="8">
        <f>VLOOKUP(B30,'взять от сюда'!$B$4:$J$198,9,)</f>
        <v>16999002</v>
      </c>
    </row>
    <row r="31" spans="1:13" ht="11.1" customHeight="1" outlineLevel="1" x14ac:dyDescent="0.2">
      <c r="A31" s="1">
        <v>27</v>
      </c>
      <c r="B31" s="6" t="s">
        <v>66</v>
      </c>
      <c r="C31" s="7" t="s">
        <v>14</v>
      </c>
      <c r="D31" s="7" t="s">
        <v>67</v>
      </c>
      <c r="E31" s="8">
        <v>6490844.6699999999</v>
      </c>
      <c r="F31" s="8">
        <v>7924023</v>
      </c>
      <c r="G31" s="9"/>
      <c r="H31" s="8">
        <v>7924023</v>
      </c>
      <c r="I31" s="8">
        <v>7326473.3200000003</v>
      </c>
      <c r="J31" s="8">
        <v>592461.85</v>
      </c>
      <c r="K31" s="8">
        <v>5087.83</v>
      </c>
      <c r="L31" s="8">
        <v>597549.68000000005</v>
      </c>
      <c r="M31" s="8">
        <f>VLOOKUP(B31,'взять от сюда'!$B$4:$J$198,9,)</f>
        <v>8521765</v>
      </c>
    </row>
    <row r="32" spans="1:13" ht="11.1" customHeight="1" outlineLevel="1" x14ac:dyDescent="0.2">
      <c r="A32" s="1">
        <v>28</v>
      </c>
      <c r="B32" s="6" t="s">
        <v>68</v>
      </c>
      <c r="C32" s="7" t="s">
        <v>14</v>
      </c>
      <c r="D32" s="7" t="s">
        <v>69</v>
      </c>
      <c r="E32" s="8">
        <v>165043.04</v>
      </c>
      <c r="F32" s="8">
        <v>201485</v>
      </c>
      <c r="G32" s="9"/>
      <c r="H32" s="8">
        <v>201485</v>
      </c>
      <c r="I32" s="8">
        <v>181336.55</v>
      </c>
      <c r="J32" s="8">
        <v>19812.64</v>
      </c>
      <c r="K32" s="11">
        <v>335.81</v>
      </c>
      <c r="L32" s="8">
        <v>20148.45</v>
      </c>
      <c r="M32" s="8">
        <f>VLOOKUP(B32,'взять от сюда'!$B$4:$J$198,9,)</f>
        <v>216683</v>
      </c>
    </row>
    <row r="33" spans="1:13" ht="11.1" customHeight="1" outlineLevel="1" x14ac:dyDescent="0.2">
      <c r="A33" s="1">
        <v>29</v>
      </c>
      <c r="B33" s="6" t="s">
        <v>70</v>
      </c>
      <c r="C33" s="7" t="s">
        <v>14</v>
      </c>
      <c r="D33" s="7" t="s">
        <v>71</v>
      </c>
      <c r="E33" s="8">
        <v>858327.07</v>
      </c>
      <c r="F33" s="8">
        <v>1047846</v>
      </c>
      <c r="G33" s="9"/>
      <c r="H33" s="8">
        <v>1047846</v>
      </c>
      <c r="I33" s="8">
        <v>964666.24</v>
      </c>
      <c r="J33" s="8">
        <v>82333.56</v>
      </c>
      <c r="K33" s="11">
        <v>846.2</v>
      </c>
      <c r="L33" s="8">
        <v>83179.759999999995</v>
      </c>
      <c r="M33" s="8">
        <f>VLOOKUP(B33,'взять от сюда'!$B$4:$J$198,9,)</f>
        <v>1126889</v>
      </c>
    </row>
    <row r="34" spans="1:13" ht="11.1" customHeight="1" outlineLevel="1" x14ac:dyDescent="0.2">
      <c r="A34" s="1">
        <v>30</v>
      </c>
      <c r="B34" s="6" t="s">
        <v>72</v>
      </c>
      <c r="C34" s="7" t="s">
        <v>14</v>
      </c>
      <c r="D34" s="7" t="s">
        <v>73</v>
      </c>
      <c r="E34" s="8">
        <v>3547254.57</v>
      </c>
      <c r="F34" s="8">
        <v>19933463</v>
      </c>
      <c r="G34" s="9"/>
      <c r="H34" s="8">
        <v>19933463</v>
      </c>
      <c r="I34" s="8">
        <v>18852489.489999998</v>
      </c>
      <c r="J34" s="8">
        <v>1067881.5</v>
      </c>
      <c r="K34" s="8">
        <v>13092.01</v>
      </c>
      <c r="L34" s="8">
        <v>1080973.51</v>
      </c>
      <c r="M34" s="8">
        <f>VLOOKUP(B34,'взять от сюда'!$B$4:$J$198,9,)</f>
        <v>4657155</v>
      </c>
    </row>
    <row r="35" spans="1:13" ht="11.1" customHeight="1" outlineLevel="1" x14ac:dyDescent="0.2">
      <c r="A35" s="1">
        <v>31</v>
      </c>
      <c r="B35" s="6" t="s">
        <v>74</v>
      </c>
      <c r="C35" s="7" t="s">
        <v>75</v>
      </c>
      <c r="D35" s="7" t="s">
        <v>76</v>
      </c>
      <c r="E35" s="8">
        <v>112727.66</v>
      </c>
      <c r="F35" s="8">
        <v>163756</v>
      </c>
      <c r="G35" s="9"/>
      <c r="H35" s="8">
        <v>163756</v>
      </c>
      <c r="I35" s="9"/>
      <c r="J35" s="8">
        <v>163756</v>
      </c>
      <c r="K35" s="9"/>
      <c r="L35" s="8">
        <v>163756</v>
      </c>
      <c r="M35" s="8">
        <f>VLOOKUP(B35,'взять от сюда'!$B$4:$J$198,9,)</f>
        <v>171200</v>
      </c>
    </row>
    <row r="36" spans="1:13" ht="11.1" customHeight="1" outlineLevel="1" x14ac:dyDescent="0.2">
      <c r="A36" s="1">
        <v>32</v>
      </c>
      <c r="B36" s="6" t="s">
        <v>77</v>
      </c>
      <c r="C36" s="7" t="s">
        <v>42</v>
      </c>
      <c r="D36" s="7" t="s">
        <v>78</v>
      </c>
      <c r="E36" s="8">
        <v>118202.74</v>
      </c>
      <c r="F36" s="8">
        <v>161320</v>
      </c>
      <c r="G36" s="9"/>
      <c r="H36" s="8">
        <v>161320</v>
      </c>
      <c r="I36" s="9"/>
      <c r="J36" s="8">
        <v>161320</v>
      </c>
      <c r="K36" s="9"/>
      <c r="L36" s="8">
        <v>161320</v>
      </c>
      <c r="M36" s="8">
        <f>VLOOKUP(B36,'взять от сюда'!$B$4:$J$198,9,)</f>
        <v>160500</v>
      </c>
    </row>
    <row r="37" spans="1:13" ht="11.1" customHeight="1" outlineLevel="1" x14ac:dyDescent="0.2">
      <c r="A37" s="1">
        <v>33</v>
      </c>
      <c r="B37" s="6" t="s">
        <v>79</v>
      </c>
      <c r="C37" s="7" t="s">
        <v>80</v>
      </c>
      <c r="D37" s="7" t="s">
        <v>81</v>
      </c>
      <c r="E37" s="8">
        <v>212141.41</v>
      </c>
      <c r="F37" s="8">
        <v>266208.13</v>
      </c>
      <c r="G37" s="9"/>
      <c r="H37" s="8">
        <v>266208.13</v>
      </c>
      <c r="I37" s="8">
        <v>22288.13</v>
      </c>
      <c r="J37" s="8">
        <v>243920</v>
      </c>
      <c r="K37" s="9"/>
      <c r="L37" s="8">
        <v>243920</v>
      </c>
      <c r="M37" s="8">
        <f>VLOOKUP(B37,'взять от сюда'!$B$4:$J$198,9,)</f>
        <v>209106</v>
      </c>
    </row>
    <row r="38" spans="1:13" ht="11.1" customHeight="1" outlineLevel="1" x14ac:dyDescent="0.2">
      <c r="A38" s="1">
        <v>34</v>
      </c>
      <c r="B38" s="6" t="s">
        <v>82</v>
      </c>
      <c r="C38" s="7" t="s">
        <v>83</v>
      </c>
      <c r="D38" s="7" t="s">
        <v>84</v>
      </c>
      <c r="E38" s="8">
        <v>323000</v>
      </c>
      <c r="F38" s="8">
        <v>397839</v>
      </c>
      <c r="G38" s="9"/>
      <c r="H38" s="8">
        <v>397839</v>
      </c>
      <c r="I38" s="9"/>
      <c r="J38" s="8">
        <v>397839</v>
      </c>
      <c r="K38" s="9"/>
      <c r="L38" s="8">
        <v>397839</v>
      </c>
      <c r="M38" s="8">
        <f>VLOOKUP(B38,'взять от сюда'!$B$4:$J$198,9,)</f>
        <v>561616</v>
      </c>
    </row>
    <row r="39" spans="1:13" ht="11.1" customHeight="1" outlineLevel="1" x14ac:dyDescent="0.2">
      <c r="A39" s="1">
        <v>35</v>
      </c>
      <c r="B39" s="6" t="s">
        <v>85</v>
      </c>
      <c r="C39" s="7" t="s">
        <v>86</v>
      </c>
      <c r="D39" s="7" t="s">
        <v>87</v>
      </c>
      <c r="E39" s="8">
        <v>10773459.949999999</v>
      </c>
      <c r="F39" s="8">
        <v>13387101</v>
      </c>
      <c r="G39" s="9"/>
      <c r="H39" s="8">
        <v>13387101</v>
      </c>
      <c r="I39" s="9"/>
      <c r="J39" s="8">
        <v>13387101</v>
      </c>
      <c r="K39" s="9"/>
      <c r="L39" s="8">
        <v>13387101</v>
      </c>
      <c r="M39" s="8">
        <f>VLOOKUP(B39,'взять от сюда'!$B$4:$J$198,9,)</f>
        <v>20288580</v>
      </c>
    </row>
    <row r="40" spans="1:13" ht="11.1" customHeight="1" outlineLevel="1" x14ac:dyDescent="0.2">
      <c r="A40" s="1">
        <v>36</v>
      </c>
      <c r="B40" s="6" t="s">
        <v>88</v>
      </c>
      <c r="C40" s="7" t="s">
        <v>14</v>
      </c>
      <c r="D40" s="7" t="s">
        <v>89</v>
      </c>
      <c r="E40" s="8">
        <v>88312452.629999995</v>
      </c>
      <c r="F40" s="8">
        <v>107811842</v>
      </c>
      <c r="G40" s="9"/>
      <c r="H40" s="8">
        <v>107811842</v>
      </c>
      <c r="I40" s="8">
        <v>99253576.189999998</v>
      </c>
      <c r="J40" s="8">
        <v>8471201.2699999996</v>
      </c>
      <c r="K40" s="8">
        <v>87064.54</v>
      </c>
      <c r="L40" s="8">
        <v>8558265.8100000005</v>
      </c>
      <c r="M40" s="8">
        <f>VLOOKUP(B40,'взять от сюда'!$B$4:$J$198,9,)</f>
        <v>115944536</v>
      </c>
    </row>
    <row r="41" spans="1:13" ht="11.1" customHeight="1" outlineLevel="1" x14ac:dyDescent="0.2">
      <c r="A41" s="1">
        <v>37</v>
      </c>
      <c r="B41" s="6" t="s">
        <v>90</v>
      </c>
      <c r="C41" s="7" t="s">
        <v>14</v>
      </c>
      <c r="D41" s="7" t="s">
        <v>91</v>
      </c>
      <c r="E41" s="8">
        <v>171651847.81</v>
      </c>
      <c r="F41" s="8">
        <v>209974544</v>
      </c>
      <c r="G41" s="9"/>
      <c r="H41" s="8">
        <v>209974544</v>
      </c>
      <c r="I41" s="8">
        <v>194140220.19999999</v>
      </c>
      <c r="J41" s="8">
        <v>15699504.199999999</v>
      </c>
      <c r="K41" s="8">
        <v>134819.6</v>
      </c>
      <c r="L41" s="8">
        <v>15834323.800000001</v>
      </c>
      <c r="M41" s="8">
        <f>VLOOKUP(B41,'взять от сюда'!$B$4:$J$198,9,)</f>
        <v>225359994</v>
      </c>
    </row>
    <row r="42" spans="1:13" ht="21.95" customHeight="1" outlineLevel="1" x14ac:dyDescent="0.2">
      <c r="A42" s="1">
        <v>38</v>
      </c>
      <c r="B42" s="6" t="s">
        <v>92</v>
      </c>
      <c r="C42" s="7" t="s">
        <v>14</v>
      </c>
      <c r="D42" s="7" t="s">
        <v>93</v>
      </c>
      <c r="E42" s="8">
        <v>19022344.699999999</v>
      </c>
      <c r="F42" s="8">
        <v>23222478</v>
      </c>
      <c r="G42" s="9"/>
      <c r="H42" s="8">
        <v>23222478</v>
      </c>
      <c r="I42" s="8">
        <v>21379042.68</v>
      </c>
      <c r="J42" s="8">
        <v>1824681.77</v>
      </c>
      <c r="K42" s="8">
        <v>18753.55</v>
      </c>
      <c r="L42" s="8">
        <v>1843435.32</v>
      </c>
      <c r="M42" s="8">
        <f>VLOOKUP(B42,'взять от сюда'!$B$4:$J$198,9,)</f>
        <v>24974246</v>
      </c>
    </row>
    <row r="43" spans="1:13" ht="21.95" customHeight="1" outlineLevel="1" x14ac:dyDescent="0.2">
      <c r="A43" s="1">
        <v>39</v>
      </c>
      <c r="B43" s="6" t="s">
        <v>94</v>
      </c>
      <c r="C43" s="7" t="s">
        <v>14</v>
      </c>
      <c r="D43" s="7" t="s">
        <v>95</v>
      </c>
      <c r="E43" s="8">
        <v>30182685.969999999</v>
      </c>
      <c r="F43" s="8">
        <v>36847023</v>
      </c>
      <c r="G43" s="9"/>
      <c r="H43" s="8">
        <v>36847023</v>
      </c>
      <c r="I43" s="8">
        <v>33922050.990000002</v>
      </c>
      <c r="J43" s="8">
        <v>2895215.83</v>
      </c>
      <c r="K43" s="8">
        <v>29756.18</v>
      </c>
      <c r="L43" s="8">
        <v>2924972.01</v>
      </c>
      <c r="M43" s="8">
        <f>VLOOKUP(B43,'взять от сюда'!$B$4:$J$198,9,)</f>
        <v>39626547</v>
      </c>
    </row>
    <row r="44" spans="1:13" ht="11.1" customHeight="1" outlineLevel="1" x14ac:dyDescent="0.2">
      <c r="A44" s="1">
        <v>40</v>
      </c>
      <c r="B44" s="6" t="s">
        <v>96</v>
      </c>
      <c r="C44" s="7" t="s">
        <v>14</v>
      </c>
      <c r="D44" s="7" t="s">
        <v>97</v>
      </c>
      <c r="E44" s="8">
        <v>87770440.579999998</v>
      </c>
      <c r="F44" s="8">
        <v>107373906</v>
      </c>
      <c r="G44" s="9"/>
      <c r="H44" s="8">
        <v>107373906</v>
      </c>
      <c r="I44" s="8">
        <v>98852835.730000004</v>
      </c>
      <c r="J44" s="8">
        <v>8434357.2599999998</v>
      </c>
      <c r="K44" s="8">
        <v>86713.01</v>
      </c>
      <c r="L44" s="8">
        <v>8521070.2699999996</v>
      </c>
      <c r="M44" s="8">
        <f>VLOOKUP(B44,'взять от сюда'!$B$4:$J$198,9,)</f>
        <v>115232934</v>
      </c>
    </row>
    <row r="45" spans="1:13" ht="11.1" customHeight="1" outlineLevel="1" x14ac:dyDescent="0.2">
      <c r="A45" s="1">
        <v>41</v>
      </c>
      <c r="B45" s="6" t="s">
        <v>98</v>
      </c>
      <c r="C45" s="7" t="s">
        <v>14</v>
      </c>
      <c r="D45" s="7" t="s">
        <v>99</v>
      </c>
      <c r="E45" s="8">
        <v>214728840.50999999</v>
      </c>
      <c r="F45" s="8">
        <v>262140968</v>
      </c>
      <c r="G45" s="9"/>
      <c r="H45" s="8">
        <v>262140968</v>
      </c>
      <c r="I45" s="8">
        <v>241331824.55000001</v>
      </c>
      <c r="J45" s="8">
        <v>20597448.870000001</v>
      </c>
      <c r="K45" s="8">
        <v>211694.58</v>
      </c>
      <c r="L45" s="8">
        <v>20809143.449999999</v>
      </c>
      <c r="M45" s="8">
        <f>VLOOKUP(B45,'взять от сюда'!$B$4:$J$198,9,)</f>
        <v>281915347</v>
      </c>
    </row>
    <row r="46" spans="1:13" ht="11.1" customHeight="1" outlineLevel="1" x14ac:dyDescent="0.2">
      <c r="A46" s="1">
        <v>42</v>
      </c>
      <c r="B46" s="6" t="s">
        <v>100</v>
      </c>
      <c r="C46" s="7" t="s">
        <v>14</v>
      </c>
      <c r="D46" s="7" t="s">
        <v>101</v>
      </c>
      <c r="E46" s="8">
        <v>122354347.84</v>
      </c>
      <c r="F46" s="8">
        <v>149370188</v>
      </c>
      <c r="G46" s="9"/>
      <c r="H46" s="8">
        <v>149370188</v>
      </c>
      <c r="I46" s="8">
        <v>137512958.44</v>
      </c>
      <c r="J46" s="8">
        <v>11736604.16</v>
      </c>
      <c r="K46" s="8">
        <v>120625.4</v>
      </c>
      <c r="L46" s="8">
        <v>11857229.560000001</v>
      </c>
      <c r="M46" s="8">
        <f>VLOOKUP(B46,'взять от сюда'!$B$4:$J$198,9,)</f>
        <v>160637800</v>
      </c>
    </row>
    <row r="47" spans="1:13" ht="11.1" customHeight="1" outlineLevel="1" x14ac:dyDescent="0.2">
      <c r="A47" s="1">
        <v>43</v>
      </c>
      <c r="B47" s="6" t="s">
        <v>102</v>
      </c>
      <c r="C47" s="7" t="s">
        <v>14</v>
      </c>
      <c r="D47" s="7" t="s">
        <v>103</v>
      </c>
      <c r="E47" s="8">
        <v>77469637.5</v>
      </c>
      <c r="F47" s="8">
        <v>94574933</v>
      </c>
      <c r="G47" s="9"/>
      <c r="H47" s="8">
        <v>94574933</v>
      </c>
      <c r="I47" s="8">
        <v>87067432.900000006</v>
      </c>
      <c r="J47" s="8">
        <v>7431125.1600000001</v>
      </c>
      <c r="K47" s="8">
        <v>76374.94</v>
      </c>
      <c r="L47" s="8">
        <v>7507500.0999999996</v>
      </c>
      <c r="M47" s="8">
        <f>VLOOKUP(B47,'взять от сюда'!$B$4:$J$198,9,)</f>
        <v>101709112</v>
      </c>
    </row>
    <row r="48" spans="1:13" ht="11.1" customHeight="1" outlineLevel="1" x14ac:dyDescent="0.2">
      <c r="A48" s="1">
        <v>44</v>
      </c>
      <c r="B48" s="6" t="s">
        <v>104</v>
      </c>
      <c r="C48" s="7" t="s">
        <v>105</v>
      </c>
      <c r="D48" s="10">
        <v>235</v>
      </c>
      <c r="E48" s="8">
        <v>2058313.38</v>
      </c>
      <c r="F48" s="8">
        <v>17452445</v>
      </c>
      <c r="G48" s="9"/>
      <c r="H48" s="8">
        <v>17452445</v>
      </c>
      <c r="I48" s="8">
        <v>2311114.52</v>
      </c>
      <c r="J48" s="8">
        <v>15141330.48</v>
      </c>
      <c r="K48" s="9"/>
      <c r="L48" s="8">
        <v>15141330.48</v>
      </c>
      <c r="M48" s="8">
        <f>VLOOKUP(B48,'взять от сюда'!$B$4:$J$198,9,)</f>
        <v>12733954</v>
      </c>
    </row>
    <row r="49" spans="1:13" ht="21.95" customHeight="1" outlineLevel="1" x14ac:dyDescent="0.2">
      <c r="A49" s="1">
        <v>45</v>
      </c>
      <c r="B49" s="6" t="s">
        <v>106</v>
      </c>
      <c r="C49" s="7" t="s">
        <v>14</v>
      </c>
      <c r="D49" s="7" t="s">
        <v>107</v>
      </c>
      <c r="E49" s="8">
        <v>722282461.63999999</v>
      </c>
      <c r="F49" s="8">
        <v>906118799.26999998</v>
      </c>
      <c r="G49" s="8">
        <v>4317074.78</v>
      </c>
      <c r="H49" s="8">
        <v>910435874.04999995</v>
      </c>
      <c r="I49" s="8">
        <v>839865724.69000006</v>
      </c>
      <c r="J49" s="8">
        <v>69836583.480000004</v>
      </c>
      <c r="K49" s="8">
        <v>733565.88</v>
      </c>
      <c r="L49" s="8">
        <v>70570149.359999999</v>
      </c>
      <c r="M49" s="8">
        <f>VLOOKUP(B49,'взять от сюда'!$B$4:$J$198,9,)</f>
        <v>948277421</v>
      </c>
    </row>
    <row r="50" spans="1:13" ht="11.1" customHeight="1" outlineLevel="1" x14ac:dyDescent="0.2">
      <c r="A50" s="1">
        <v>46</v>
      </c>
      <c r="B50" s="6" t="s">
        <v>108</v>
      </c>
      <c r="C50" s="7" t="s">
        <v>109</v>
      </c>
      <c r="D50" s="7" t="s">
        <v>110</v>
      </c>
      <c r="E50" s="8">
        <v>560388.16</v>
      </c>
      <c r="F50" s="8">
        <v>4979591</v>
      </c>
      <c r="G50" s="9"/>
      <c r="H50" s="8">
        <v>4979591</v>
      </c>
      <c r="I50" s="9"/>
      <c r="J50" s="8">
        <v>4979591</v>
      </c>
      <c r="K50" s="9"/>
      <c r="L50" s="8">
        <v>4979591</v>
      </c>
      <c r="M50" s="8">
        <f>VLOOKUP(B50,'взять от сюда'!$B$4:$J$198,9,)</f>
        <v>4267684</v>
      </c>
    </row>
    <row r="51" spans="1:13" ht="11.1" customHeight="1" outlineLevel="1" x14ac:dyDescent="0.2">
      <c r="A51" s="1">
        <v>47</v>
      </c>
      <c r="B51" s="6" t="s">
        <v>111</v>
      </c>
      <c r="C51" s="7" t="s">
        <v>14</v>
      </c>
      <c r="D51" s="7" t="s">
        <v>112</v>
      </c>
      <c r="E51" s="8">
        <v>136367390.94999999</v>
      </c>
      <c r="F51" s="8">
        <v>170767325</v>
      </c>
      <c r="G51" s="9"/>
      <c r="H51" s="8">
        <v>170767325</v>
      </c>
      <c r="I51" s="8">
        <v>157396801.18000001</v>
      </c>
      <c r="J51" s="8">
        <v>13232456.449999999</v>
      </c>
      <c r="K51" s="8">
        <v>138067.37</v>
      </c>
      <c r="L51" s="8">
        <v>13370523.82</v>
      </c>
      <c r="M51" s="8">
        <f>VLOOKUP(B51,'взять от сюда'!$B$4:$J$198,9,)</f>
        <v>179035384</v>
      </c>
    </row>
    <row r="52" spans="1:13" ht="11.1" customHeight="1" outlineLevel="1" x14ac:dyDescent="0.2">
      <c r="A52" s="1">
        <v>48</v>
      </c>
      <c r="B52" s="6" t="s">
        <v>113</v>
      </c>
      <c r="C52" s="7" t="s">
        <v>14</v>
      </c>
      <c r="D52" s="7" t="s">
        <v>114</v>
      </c>
      <c r="E52" s="8">
        <v>68294422.689999998</v>
      </c>
      <c r="F52" s="8">
        <v>91908742</v>
      </c>
      <c r="G52" s="9"/>
      <c r="H52" s="8">
        <v>91908742</v>
      </c>
      <c r="I52" s="8">
        <v>84890785.939999998</v>
      </c>
      <c r="J52" s="8">
        <v>6943490.46</v>
      </c>
      <c r="K52" s="8">
        <v>74465.600000000006</v>
      </c>
      <c r="L52" s="8">
        <v>7017956.0599999996</v>
      </c>
      <c r="M52" s="8">
        <f>VLOOKUP(B52,'взять от сюда'!$B$4:$J$198,9,)</f>
        <v>89663065</v>
      </c>
    </row>
    <row r="53" spans="1:13" ht="21.95" customHeight="1" outlineLevel="1" x14ac:dyDescent="0.2">
      <c r="A53" s="1">
        <v>49</v>
      </c>
      <c r="B53" s="6" t="s">
        <v>115</v>
      </c>
      <c r="C53" s="7" t="s">
        <v>14</v>
      </c>
      <c r="D53" s="7" t="s">
        <v>116</v>
      </c>
      <c r="E53" s="8">
        <v>22869064.09</v>
      </c>
      <c r="F53" s="8">
        <v>27918553</v>
      </c>
      <c r="G53" s="9"/>
      <c r="H53" s="8">
        <v>27918553</v>
      </c>
      <c r="I53" s="8">
        <v>25702336.239999998</v>
      </c>
      <c r="J53" s="8">
        <v>2193670.85</v>
      </c>
      <c r="K53" s="8">
        <v>22545.91</v>
      </c>
      <c r="L53" s="8">
        <v>2216216.7599999998</v>
      </c>
      <c r="M53" s="8">
        <f>VLOOKUP(B53,'взять от сюда'!$B$4:$J$198,9,)</f>
        <v>30024566</v>
      </c>
    </row>
    <row r="54" spans="1:13" ht="21.95" customHeight="1" outlineLevel="1" x14ac:dyDescent="0.2">
      <c r="A54" s="1">
        <v>50</v>
      </c>
      <c r="B54" s="6" t="s">
        <v>117</v>
      </c>
      <c r="C54" s="7" t="s">
        <v>14</v>
      </c>
      <c r="D54" s="7" t="s">
        <v>118</v>
      </c>
      <c r="E54" s="8">
        <v>186190504.81999999</v>
      </c>
      <c r="F54" s="8">
        <v>227473368</v>
      </c>
      <c r="G54" s="9"/>
      <c r="H54" s="8">
        <v>227473368</v>
      </c>
      <c r="I54" s="8">
        <v>209429693.50999999</v>
      </c>
      <c r="J54" s="8">
        <v>17859964.23</v>
      </c>
      <c r="K54" s="8">
        <v>183710.26</v>
      </c>
      <c r="L54" s="8">
        <v>18043674.489999998</v>
      </c>
      <c r="M54" s="8">
        <f>VLOOKUP(B54,'взять от сюда'!$B$4:$J$198,9,)</f>
        <v>244447652</v>
      </c>
    </row>
    <row r="55" spans="1:13" ht="11.1" customHeight="1" outlineLevel="1" x14ac:dyDescent="0.2">
      <c r="A55" s="1">
        <v>51</v>
      </c>
      <c r="B55" s="6" t="s">
        <v>119</v>
      </c>
      <c r="C55" s="7" t="s">
        <v>14</v>
      </c>
      <c r="D55" s="7" t="s">
        <v>120</v>
      </c>
      <c r="E55" s="8">
        <v>303295986.12</v>
      </c>
      <c r="F55" s="8">
        <v>371830267</v>
      </c>
      <c r="G55" s="9"/>
      <c r="H55" s="8">
        <v>371830267</v>
      </c>
      <c r="I55" s="8">
        <v>342343254.44</v>
      </c>
      <c r="J55" s="8">
        <v>29186711.460000001</v>
      </c>
      <c r="K55" s="8">
        <v>300301.09999999998</v>
      </c>
      <c r="L55" s="8">
        <v>29487012.559999999</v>
      </c>
      <c r="M55" s="8">
        <f>VLOOKUP(B55,'взять от сюда'!$B$4:$J$198,9,)</f>
        <v>398194267</v>
      </c>
    </row>
    <row r="56" spans="1:13" ht="11.1" customHeight="1" outlineLevel="1" x14ac:dyDescent="0.2">
      <c r="A56" s="1">
        <v>52</v>
      </c>
      <c r="B56" s="6" t="s">
        <v>121</v>
      </c>
      <c r="C56" s="7" t="s">
        <v>14</v>
      </c>
      <c r="D56" s="7" t="s">
        <v>122</v>
      </c>
      <c r="E56" s="8">
        <v>97169331.049999997</v>
      </c>
      <c r="F56" s="8">
        <v>118772178</v>
      </c>
      <c r="G56" s="9"/>
      <c r="H56" s="8">
        <v>118772178</v>
      </c>
      <c r="I56" s="8">
        <v>109344988.39</v>
      </c>
      <c r="J56" s="8">
        <v>9331272.9499999993</v>
      </c>
      <c r="K56" s="8">
        <v>95916.66</v>
      </c>
      <c r="L56" s="8">
        <v>9427189.6099999994</v>
      </c>
      <c r="M56" s="8">
        <f>VLOOKUP(B56,'взять от сюда'!$B$4:$J$198,9,)</f>
        <v>127572643</v>
      </c>
    </row>
    <row r="57" spans="1:13" ht="11.1" customHeight="1" outlineLevel="1" x14ac:dyDescent="0.2">
      <c r="A57" s="1">
        <v>53</v>
      </c>
      <c r="B57" s="6" t="s">
        <v>123</v>
      </c>
      <c r="C57" s="7" t="s">
        <v>14</v>
      </c>
      <c r="D57" s="7" t="s">
        <v>124</v>
      </c>
      <c r="E57" s="8">
        <v>39116838.520000003</v>
      </c>
      <c r="F57" s="8">
        <v>47753836</v>
      </c>
      <c r="G57" s="9"/>
      <c r="H57" s="8">
        <v>47753836</v>
      </c>
      <c r="I57" s="8">
        <v>43963064.890000001</v>
      </c>
      <c r="J57" s="8">
        <v>3752207.02</v>
      </c>
      <c r="K57" s="8">
        <v>38564.089999999997</v>
      </c>
      <c r="L57" s="8">
        <v>3790771.11</v>
      </c>
      <c r="M57" s="8">
        <f>VLOOKUP(B57,'взять от сюда'!$B$4:$J$198,9,)</f>
        <v>51356106</v>
      </c>
    </row>
    <row r="58" spans="1:13" ht="11.1" customHeight="1" outlineLevel="1" x14ac:dyDescent="0.2">
      <c r="A58" s="1">
        <v>54</v>
      </c>
      <c r="B58" s="6" t="s">
        <v>125</v>
      </c>
      <c r="C58" s="7" t="s">
        <v>14</v>
      </c>
      <c r="D58" s="7" t="s">
        <v>126</v>
      </c>
      <c r="E58" s="8">
        <v>16892302.989999998</v>
      </c>
      <c r="F58" s="8">
        <v>20622123</v>
      </c>
      <c r="G58" s="9"/>
      <c r="H58" s="8">
        <v>20622123</v>
      </c>
      <c r="I58" s="8">
        <v>18985107.969999999</v>
      </c>
      <c r="J58" s="8">
        <v>1620361.43</v>
      </c>
      <c r="K58" s="8">
        <v>16653.599999999999</v>
      </c>
      <c r="L58" s="8">
        <v>1637015.03</v>
      </c>
      <c r="M58" s="8">
        <f>VLOOKUP(B58,'взять от сюда'!$B$4:$J$198,9,)</f>
        <v>22177736</v>
      </c>
    </row>
    <row r="59" spans="1:13" ht="11.1" customHeight="1" outlineLevel="1" x14ac:dyDescent="0.2">
      <c r="A59" s="1">
        <v>55</v>
      </c>
      <c r="B59" s="6" t="s">
        <v>127</v>
      </c>
      <c r="C59" s="7" t="s">
        <v>14</v>
      </c>
      <c r="D59" s="7" t="s">
        <v>128</v>
      </c>
      <c r="E59" s="8">
        <v>65678366.020000003</v>
      </c>
      <c r="F59" s="8">
        <v>80180149</v>
      </c>
      <c r="G59" s="9"/>
      <c r="H59" s="8">
        <v>80180149</v>
      </c>
      <c r="I59" s="8">
        <v>73815328.400000006</v>
      </c>
      <c r="J59" s="8">
        <v>6300070.3099999996</v>
      </c>
      <c r="K59" s="8">
        <v>64750.29</v>
      </c>
      <c r="L59" s="8">
        <v>6364820.5999999996</v>
      </c>
      <c r="M59" s="8">
        <f>VLOOKUP(B59,'взять от сюда'!$B$4:$J$198,9,)</f>
        <v>86228470</v>
      </c>
    </row>
    <row r="60" spans="1:13" ht="11.1" customHeight="1" outlineLevel="1" x14ac:dyDescent="0.2">
      <c r="A60" s="1">
        <v>56</v>
      </c>
      <c r="B60" s="6" t="s">
        <v>129</v>
      </c>
      <c r="C60" s="7" t="s">
        <v>14</v>
      </c>
      <c r="D60" s="7" t="s">
        <v>130</v>
      </c>
      <c r="E60" s="8">
        <v>62893961.310000002</v>
      </c>
      <c r="F60" s="8">
        <v>76780948</v>
      </c>
      <c r="G60" s="9"/>
      <c r="H60" s="8">
        <v>76780948</v>
      </c>
      <c r="I60" s="8">
        <v>70685961</v>
      </c>
      <c r="J60" s="8">
        <v>6032981.7699999996</v>
      </c>
      <c r="K60" s="8">
        <v>62005.23</v>
      </c>
      <c r="L60" s="8">
        <v>6094987</v>
      </c>
      <c r="M60" s="8">
        <f>VLOOKUP(B60,'взять от сюда'!$B$4:$J$198,9,)</f>
        <v>82572853</v>
      </c>
    </row>
    <row r="61" spans="1:13" ht="11.1" customHeight="1" outlineLevel="1" x14ac:dyDescent="0.2">
      <c r="A61" s="1">
        <v>57</v>
      </c>
      <c r="B61" s="6" t="s">
        <v>131</v>
      </c>
      <c r="C61" s="7" t="s">
        <v>14</v>
      </c>
      <c r="D61" s="7" t="s">
        <v>132</v>
      </c>
      <c r="E61" s="8">
        <v>14387375.699999999</v>
      </c>
      <c r="F61" s="8">
        <v>17564108</v>
      </c>
      <c r="G61" s="9"/>
      <c r="H61" s="8">
        <v>17564108</v>
      </c>
      <c r="I61" s="8">
        <v>16169842.779999999</v>
      </c>
      <c r="J61" s="8">
        <v>1380081.15</v>
      </c>
      <c r="K61" s="8">
        <v>14184.07</v>
      </c>
      <c r="L61" s="8">
        <v>1394265.22</v>
      </c>
      <c r="M61" s="8">
        <f>VLOOKUP(B61,'взять от сюда'!$B$4:$J$198,9,)</f>
        <v>18889042</v>
      </c>
    </row>
    <row r="62" spans="1:13" ht="11.1" customHeight="1" outlineLevel="1" x14ac:dyDescent="0.2">
      <c r="A62" s="1">
        <v>58</v>
      </c>
      <c r="B62" s="6" t="s">
        <v>133</v>
      </c>
      <c r="C62" s="7" t="s">
        <v>14</v>
      </c>
      <c r="D62" s="7" t="s">
        <v>134</v>
      </c>
      <c r="E62" s="8">
        <v>23393219.899999999</v>
      </c>
      <c r="F62" s="8">
        <v>28558443</v>
      </c>
      <c r="G62" s="9"/>
      <c r="H62" s="8">
        <v>28558443</v>
      </c>
      <c r="I62" s="8">
        <v>26291430.879999999</v>
      </c>
      <c r="J62" s="8">
        <v>2243949.46</v>
      </c>
      <c r="K62" s="8">
        <v>23062.66</v>
      </c>
      <c r="L62" s="8">
        <v>2267012.12</v>
      </c>
      <c r="M62" s="8">
        <f>VLOOKUP(B62,'взять от сюда'!$B$4:$J$198,9,)</f>
        <v>30712724</v>
      </c>
    </row>
    <row r="63" spans="1:13" ht="11.1" customHeight="1" outlineLevel="1" x14ac:dyDescent="0.2">
      <c r="A63" s="1">
        <v>59</v>
      </c>
      <c r="B63" s="6" t="s">
        <v>135</v>
      </c>
      <c r="C63" s="7" t="s">
        <v>14</v>
      </c>
      <c r="D63" s="7" t="s">
        <v>136</v>
      </c>
      <c r="E63" s="8">
        <v>23928983.940000001</v>
      </c>
      <c r="F63" s="8">
        <v>29212504</v>
      </c>
      <c r="G63" s="9"/>
      <c r="H63" s="8">
        <v>29212504</v>
      </c>
      <c r="I63" s="8">
        <v>26893571.710000001</v>
      </c>
      <c r="J63" s="8">
        <v>2295341.44</v>
      </c>
      <c r="K63" s="8">
        <v>23590.85</v>
      </c>
      <c r="L63" s="8">
        <v>2318932.29</v>
      </c>
      <c r="M63" s="8">
        <f>VLOOKUP(B63,'взять от сюда'!$B$4:$J$198,9,)</f>
        <v>31416124</v>
      </c>
    </row>
    <row r="64" spans="1:13" s="1" customFormat="1" ht="5.0999999999999996" customHeight="1" x14ac:dyDescent="0.2">
      <c r="M64" s="8" t="e">
        <f>VLOOKUP(B64,'взять от сюда'!$B$4:$J$198,9,)</f>
        <v>#N/A</v>
      </c>
    </row>
    <row r="65" spans="1:13" ht="11.1" customHeight="1" x14ac:dyDescent="0.2">
      <c r="B65" s="2" t="s">
        <v>137</v>
      </c>
      <c r="C65" s="2"/>
      <c r="D65" s="2"/>
      <c r="E65" s="5">
        <v>5868965775.5100002</v>
      </c>
      <c r="F65" s="5">
        <v>8028141514.6700001</v>
      </c>
      <c r="G65" s="5">
        <v>3919825.64</v>
      </c>
      <c r="H65" s="5">
        <v>8032061340.3100004</v>
      </c>
      <c r="I65" s="5">
        <v>6610369370.6800003</v>
      </c>
      <c r="J65" s="5">
        <v>1412691077.3299999</v>
      </c>
      <c r="K65" s="5">
        <v>9000892.3000000007</v>
      </c>
      <c r="L65" s="5">
        <v>1421691969.6300001</v>
      </c>
      <c r="M65" s="8">
        <f>VLOOKUP(B65,'взять от сюда'!$B$4:$J$198,9,)</f>
        <v>4136583368</v>
      </c>
    </row>
    <row r="66" spans="1:13" ht="11.1" customHeight="1" outlineLevel="1" x14ac:dyDescent="0.2">
      <c r="A66" s="1">
        <v>1</v>
      </c>
      <c r="B66" s="6" t="s">
        <v>138</v>
      </c>
      <c r="C66" s="7" t="s">
        <v>139</v>
      </c>
      <c r="D66" s="10">
        <v>326</v>
      </c>
      <c r="E66" s="8">
        <v>1881513</v>
      </c>
      <c r="F66" s="8">
        <v>27616785</v>
      </c>
      <c r="G66" s="9"/>
      <c r="H66" s="8">
        <v>27616785</v>
      </c>
      <c r="I66" s="9"/>
      <c r="J66" s="8">
        <v>27616785</v>
      </c>
      <c r="K66" s="9"/>
      <c r="L66" s="8">
        <v>27616785</v>
      </c>
      <c r="M66" s="8">
        <f>VLOOKUP(B66,'взять от сюда'!$B$4:$J$198,9,)</f>
        <v>22657785</v>
      </c>
    </row>
    <row r="67" spans="1:13" ht="11.1" customHeight="1" outlineLevel="1" x14ac:dyDescent="0.2">
      <c r="A67" s="1">
        <v>2</v>
      </c>
      <c r="B67" s="6" t="s">
        <v>140</v>
      </c>
      <c r="C67" s="7" t="s">
        <v>40</v>
      </c>
      <c r="D67" s="10">
        <v>224</v>
      </c>
      <c r="E67" s="8">
        <v>59806651.439999998</v>
      </c>
      <c r="F67" s="8">
        <v>72752551</v>
      </c>
      <c r="G67" s="8">
        <v>1367286.73</v>
      </c>
      <c r="H67" s="8">
        <v>74119837.730000004</v>
      </c>
      <c r="I67" s="8">
        <v>45646628.659999996</v>
      </c>
      <c r="J67" s="8">
        <v>28011965.920000002</v>
      </c>
      <c r="K67" s="8">
        <v>461243.15</v>
      </c>
      <c r="L67" s="8">
        <v>28473209.07</v>
      </c>
      <c r="M67" s="8">
        <f>VLOOKUP(B67,'взять от сюда'!$B$4:$J$198,9,)</f>
        <v>78519555</v>
      </c>
    </row>
    <row r="68" spans="1:13" ht="11.1" customHeight="1" outlineLevel="1" x14ac:dyDescent="0.2">
      <c r="A68" s="1">
        <v>3</v>
      </c>
      <c r="B68" s="6" t="s">
        <v>141</v>
      </c>
      <c r="C68" s="7" t="s">
        <v>40</v>
      </c>
      <c r="D68" s="10">
        <v>227</v>
      </c>
      <c r="E68" s="8">
        <v>458913</v>
      </c>
      <c r="F68" s="8">
        <v>18968264</v>
      </c>
      <c r="G68" s="9"/>
      <c r="H68" s="8">
        <v>18968264</v>
      </c>
      <c r="I68" s="9"/>
      <c r="J68" s="8">
        <v>18968264</v>
      </c>
      <c r="K68" s="9"/>
      <c r="L68" s="8">
        <v>18968264</v>
      </c>
      <c r="M68" s="8">
        <f>VLOOKUP(B68,'взять от сюда'!$B$4:$J$198,9,)</f>
        <v>15562352</v>
      </c>
    </row>
    <row r="69" spans="1:13" ht="11.1" customHeight="1" outlineLevel="1" x14ac:dyDescent="0.2">
      <c r="A69" s="1">
        <v>4</v>
      </c>
      <c r="B69" s="6" t="s">
        <v>142</v>
      </c>
      <c r="C69" s="7" t="s">
        <v>14</v>
      </c>
      <c r="D69" s="7" t="s">
        <v>143</v>
      </c>
      <c r="E69" s="8">
        <v>8417439.1099999994</v>
      </c>
      <c r="F69" s="8">
        <v>10276010</v>
      </c>
      <c r="G69" s="9"/>
      <c r="H69" s="8">
        <v>10276010</v>
      </c>
      <c r="I69" s="8">
        <v>9248408.3699999992</v>
      </c>
      <c r="J69" s="8">
        <v>1010474.95</v>
      </c>
      <c r="K69" s="8">
        <v>17126.68</v>
      </c>
      <c r="L69" s="8">
        <v>1027601.63</v>
      </c>
      <c r="M69" s="8">
        <f>VLOOKUP(B69,'взять от сюда'!$B$4:$J$198,9,)</f>
        <v>11051172</v>
      </c>
    </row>
    <row r="70" spans="1:13" ht="11.1" customHeight="1" outlineLevel="1" x14ac:dyDescent="0.2">
      <c r="A70" s="1">
        <v>5</v>
      </c>
      <c r="B70" s="6" t="s">
        <v>144</v>
      </c>
      <c r="C70" s="7" t="s">
        <v>14</v>
      </c>
      <c r="D70" s="7" t="s">
        <v>145</v>
      </c>
      <c r="E70" s="8">
        <v>372886651.63999999</v>
      </c>
      <c r="F70" s="8">
        <v>456097268</v>
      </c>
      <c r="G70" s="9"/>
      <c r="H70" s="8">
        <v>456097268</v>
      </c>
      <c r="I70" s="8">
        <v>308102242.30000001</v>
      </c>
      <c r="J70" s="8">
        <v>147528204.12</v>
      </c>
      <c r="K70" s="8">
        <v>466821.58</v>
      </c>
      <c r="L70" s="8">
        <v>147995025.69999999</v>
      </c>
      <c r="M70" s="8">
        <f>VLOOKUP(B70,'взять от сюда'!$B$4:$J$198,9,)</f>
        <v>489559156</v>
      </c>
    </row>
    <row r="71" spans="1:13" ht="11.1" customHeight="1" outlineLevel="1" x14ac:dyDescent="0.2">
      <c r="A71" s="1">
        <v>6</v>
      </c>
      <c r="B71" s="6" t="s">
        <v>146</v>
      </c>
      <c r="C71" s="7" t="s">
        <v>14</v>
      </c>
      <c r="D71" s="7" t="s">
        <v>147</v>
      </c>
      <c r="E71" s="8">
        <v>107609191.40000001</v>
      </c>
      <c r="F71" s="8">
        <v>131369301</v>
      </c>
      <c r="G71" s="9"/>
      <c r="H71" s="8">
        <v>131369301</v>
      </c>
      <c r="I71" s="8">
        <v>102928499.15000001</v>
      </c>
      <c r="J71" s="8">
        <v>28350513.690000001</v>
      </c>
      <c r="K71" s="8">
        <v>90288.16</v>
      </c>
      <c r="L71" s="8">
        <v>28440801.850000001</v>
      </c>
      <c r="M71" s="8">
        <f>VLOOKUP(B71,'взять от сюда'!$B$4:$J$198,9,)</f>
        <v>141279031</v>
      </c>
    </row>
    <row r="72" spans="1:13" ht="11.1" customHeight="1" outlineLevel="1" x14ac:dyDescent="0.2">
      <c r="A72" s="1">
        <v>7</v>
      </c>
      <c r="B72" s="6" t="s">
        <v>148</v>
      </c>
      <c r="C72" s="7" t="s">
        <v>14</v>
      </c>
      <c r="D72" s="7" t="s">
        <v>149</v>
      </c>
      <c r="E72" s="8">
        <v>2216750.2999999998</v>
      </c>
      <c r="F72" s="8">
        <v>2706209</v>
      </c>
      <c r="G72" s="9"/>
      <c r="H72" s="8">
        <v>2706209</v>
      </c>
      <c r="I72" s="8">
        <v>1472766.07</v>
      </c>
      <c r="J72" s="8">
        <v>1230374.67</v>
      </c>
      <c r="K72" s="8">
        <v>3068.26</v>
      </c>
      <c r="L72" s="8">
        <v>1233442.93</v>
      </c>
      <c r="M72" s="8">
        <f>VLOOKUP(B72,'взять от сюда'!$B$4:$J$198,9,)</f>
        <v>2910349</v>
      </c>
    </row>
    <row r="73" spans="1:13" ht="21.95" customHeight="1" outlineLevel="1" x14ac:dyDescent="0.2">
      <c r="A73" s="1">
        <v>8</v>
      </c>
      <c r="B73" s="6" t="s">
        <v>150</v>
      </c>
      <c r="C73" s="7" t="s">
        <v>14</v>
      </c>
      <c r="D73" s="7" t="s">
        <v>151</v>
      </c>
      <c r="E73" s="8">
        <v>740035099.16999996</v>
      </c>
      <c r="F73" s="8">
        <v>903434849</v>
      </c>
      <c r="G73" s="9"/>
      <c r="H73" s="8">
        <v>903434849</v>
      </c>
      <c r="I73" s="8">
        <v>813091313.25999999</v>
      </c>
      <c r="J73" s="8">
        <v>88837811.090000004</v>
      </c>
      <c r="K73" s="8">
        <v>1505724.65</v>
      </c>
      <c r="L73" s="8">
        <v>90343535.739999995</v>
      </c>
      <c r="M73" s="8">
        <f>VLOOKUP(B73,'взять от сюда'!$B$4:$J$198,9,)</f>
        <v>971584681</v>
      </c>
    </row>
    <row r="74" spans="1:13" ht="11.1" customHeight="1" outlineLevel="1" x14ac:dyDescent="0.2">
      <c r="A74" s="1">
        <v>9</v>
      </c>
      <c r="B74" s="6" t="s">
        <v>152</v>
      </c>
      <c r="C74" s="7" t="s">
        <v>14</v>
      </c>
      <c r="D74" s="7" t="s">
        <v>153</v>
      </c>
      <c r="E74" s="8">
        <v>20928171.699999999</v>
      </c>
      <c r="F74" s="8">
        <v>25549112</v>
      </c>
      <c r="G74" s="9"/>
      <c r="H74" s="8">
        <v>25549112</v>
      </c>
      <c r="I74" s="8">
        <v>22717992.57</v>
      </c>
      <c r="J74" s="8">
        <v>2777028.97</v>
      </c>
      <c r="K74" s="8">
        <v>54090.46</v>
      </c>
      <c r="L74" s="8">
        <v>2831119.43</v>
      </c>
      <c r="M74" s="8">
        <f>VLOOKUP(B74,'взять от сюда'!$B$4:$J$198,9,)</f>
        <v>27476387</v>
      </c>
    </row>
    <row r="75" spans="1:13" ht="11.1" customHeight="1" outlineLevel="1" x14ac:dyDescent="0.2">
      <c r="A75" s="1">
        <v>10</v>
      </c>
      <c r="B75" s="6" t="s">
        <v>154</v>
      </c>
      <c r="C75" s="7" t="s">
        <v>14</v>
      </c>
      <c r="D75" s="7" t="s">
        <v>155</v>
      </c>
      <c r="E75" s="8">
        <v>38189293.460000001</v>
      </c>
      <c r="F75" s="8">
        <v>46621489</v>
      </c>
      <c r="G75" s="9"/>
      <c r="H75" s="8">
        <v>46621489</v>
      </c>
      <c r="I75" s="8">
        <v>35988509.009999998</v>
      </c>
      <c r="J75" s="8">
        <v>10578451.949999999</v>
      </c>
      <c r="K75" s="8">
        <v>54528.04</v>
      </c>
      <c r="L75" s="8">
        <v>10632979.99</v>
      </c>
      <c r="M75" s="8">
        <f>VLOOKUP(B75,'взять от сюда'!$B$4:$J$198,9,)</f>
        <v>50138341</v>
      </c>
    </row>
    <row r="76" spans="1:13" ht="11.1" customHeight="1" outlineLevel="1" x14ac:dyDescent="0.2">
      <c r="A76" s="1">
        <v>11</v>
      </c>
      <c r="B76" s="6" t="s">
        <v>156</v>
      </c>
      <c r="C76" s="7" t="s">
        <v>157</v>
      </c>
      <c r="D76" s="7" t="s">
        <v>158</v>
      </c>
      <c r="E76" s="8">
        <v>2120000</v>
      </c>
      <c r="F76" s="8">
        <v>14078876</v>
      </c>
      <c r="G76" s="9"/>
      <c r="H76" s="8">
        <v>14078876</v>
      </c>
      <c r="I76" s="8">
        <v>3993564.13</v>
      </c>
      <c r="J76" s="8">
        <v>10077178.34</v>
      </c>
      <c r="K76" s="8">
        <v>8133.53</v>
      </c>
      <c r="L76" s="8">
        <v>10085311.869999999</v>
      </c>
      <c r="M76" s="8">
        <f>VLOOKUP(B76,'взять от сюда'!$B$4:$J$198,9,)</f>
        <v>10050831</v>
      </c>
    </row>
    <row r="77" spans="1:13" ht="11.1" customHeight="1" outlineLevel="1" x14ac:dyDescent="0.2">
      <c r="A77" s="1">
        <v>12</v>
      </c>
      <c r="B77" s="6" t="s">
        <v>159</v>
      </c>
      <c r="C77" s="7" t="s">
        <v>14</v>
      </c>
      <c r="D77" s="7" t="s">
        <v>160</v>
      </c>
      <c r="E77" s="8">
        <v>21334074.059999999</v>
      </c>
      <c r="F77" s="8">
        <v>26044638</v>
      </c>
      <c r="G77" s="9"/>
      <c r="H77" s="8">
        <v>26044638</v>
      </c>
      <c r="I77" s="8">
        <v>23751153.399999999</v>
      </c>
      <c r="J77" s="8">
        <v>2263034.4</v>
      </c>
      <c r="K77" s="8">
        <v>30450.2</v>
      </c>
      <c r="L77" s="8">
        <v>2293484.6</v>
      </c>
      <c r="M77" s="8">
        <f>VLOOKUP(B77,'взять от сюда'!$B$4:$J$198,9,)</f>
        <v>28009292</v>
      </c>
    </row>
    <row r="78" spans="1:13" ht="11.1" customHeight="1" outlineLevel="1" x14ac:dyDescent="0.2">
      <c r="A78" s="1">
        <v>13</v>
      </c>
      <c r="B78" s="6" t="s">
        <v>161</v>
      </c>
      <c r="C78" s="7" t="s">
        <v>34</v>
      </c>
      <c r="D78" s="10">
        <v>4021</v>
      </c>
      <c r="E78" s="8">
        <v>92443504.989999995</v>
      </c>
      <c r="F78" s="8">
        <v>119809255</v>
      </c>
      <c r="G78" s="9"/>
      <c r="H78" s="8">
        <v>119809255</v>
      </c>
      <c r="I78" s="8">
        <v>42881318.780000001</v>
      </c>
      <c r="J78" s="8">
        <v>76927936.219999999</v>
      </c>
      <c r="K78" s="9"/>
      <c r="L78" s="8">
        <v>76927936.219999999</v>
      </c>
      <c r="M78" s="8">
        <f>VLOOKUP(B78,'взять от сюда'!$B$4:$J$198,9,)</f>
        <v>148461910</v>
      </c>
    </row>
    <row r="79" spans="1:13" ht="11.1" customHeight="1" outlineLevel="1" x14ac:dyDescent="0.2">
      <c r="A79" s="1">
        <v>14</v>
      </c>
      <c r="B79" s="6" t="s">
        <v>161</v>
      </c>
      <c r="C79" s="7" t="s">
        <v>14</v>
      </c>
      <c r="D79" s="7" t="s">
        <v>162</v>
      </c>
      <c r="E79" s="8">
        <v>63142151.049999997</v>
      </c>
      <c r="F79" s="8">
        <v>77490441</v>
      </c>
      <c r="G79" s="9"/>
      <c r="H79" s="8">
        <v>77490441</v>
      </c>
      <c r="I79" s="8">
        <v>71343551.129999995</v>
      </c>
      <c r="J79" s="8">
        <v>6084307.8099999996</v>
      </c>
      <c r="K79" s="8">
        <v>62582.06</v>
      </c>
      <c r="L79" s="8">
        <v>6146889.8700000001</v>
      </c>
      <c r="M79" s="8">
        <f>VLOOKUP(B79,'взять от сюда'!$B$4:$J$198,9,)</f>
        <v>148461910</v>
      </c>
    </row>
    <row r="80" spans="1:13" ht="11.1" customHeight="1" outlineLevel="1" x14ac:dyDescent="0.2">
      <c r="A80" s="1">
        <v>15</v>
      </c>
      <c r="B80" s="6" t="s">
        <v>163</v>
      </c>
      <c r="C80" s="7" t="s">
        <v>164</v>
      </c>
      <c r="D80" s="7" t="s">
        <v>165</v>
      </c>
      <c r="E80" s="8">
        <v>888615567.54999995</v>
      </c>
      <c r="F80" s="8">
        <v>1045208058</v>
      </c>
      <c r="G80" s="9"/>
      <c r="H80" s="8">
        <v>1045208058</v>
      </c>
      <c r="I80" s="8">
        <v>867508329.37</v>
      </c>
      <c r="J80" s="8">
        <v>176373263.28999999</v>
      </c>
      <c r="K80" s="8">
        <v>1326465.3400000001</v>
      </c>
      <c r="L80" s="8">
        <v>177699728.63</v>
      </c>
      <c r="M80" s="8">
        <f>VLOOKUP(B80,'взять от сюда'!$B$4:$J$198,9,)</f>
        <v>1317834659</v>
      </c>
    </row>
    <row r="81" spans="1:13" ht="11.1" customHeight="1" outlineLevel="1" x14ac:dyDescent="0.2">
      <c r="A81" s="1">
        <v>16</v>
      </c>
      <c r="B81" s="6" t="s">
        <v>166</v>
      </c>
      <c r="C81" s="7" t="s">
        <v>167</v>
      </c>
      <c r="D81" s="7" t="s">
        <v>168</v>
      </c>
      <c r="E81" s="8">
        <v>147882287.19999999</v>
      </c>
      <c r="F81" s="8">
        <v>174087028</v>
      </c>
      <c r="G81" s="9"/>
      <c r="H81" s="8">
        <v>174087028</v>
      </c>
      <c r="I81" s="8">
        <v>128055477.52</v>
      </c>
      <c r="J81" s="8">
        <v>45833322.189999998</v>
      </c>
      <c r="K81" s="8">
        <v>198228.29</v>
      </c>
      <c r="L81" s="8">
        <v>46031550.479999997</v>
      </c>
      <c r="M81" s="8">
        <f>VLOOKUP(B81,'взять от сюда'!$B$4:$J$198,9,)</f>
        <v>242098092</v>
      </c>
    </row>
    <row r="82" spans="1:13" ht="11.1" customHeight="1" outlineLevel="1" x14ac:dyDescent="0.2">
      <c r="A82" s="1">
        <v>17</v>
      </c>
      <c r="B82" s="6" t="s">
        <v>169</v>
      </c>
      <c r="C82" s="7" t="s">
        <v>170</v>
      </c>
      <c r="D82" s="7" t="s">
        <v>171</v>
      </c>
      <c r="E82" s="8">
        <v>1093989.99</v>
      </c>
      <c r="F82" s="8">
        <v>1335543</v>
      </c>
      <c r="G82" s="9"/>
      <c r="H82" s="8">
        <v>1335543</v>
      </c>
      <c r="I82" s="8">
        <v>1023731.49</v>
      </c>
      <c r="J82" s="8">
        <v>310258.05</v>
      </c>
      <c r="K82" s="8">
        <v>1553.46</v>
      </c>
      <c r="L82" s="8">
        <v>311811.51</v>
      </c>
      <c r="M82" s="8">
        <f>VLOOKUP(B82,'взять от сюда'!$B$4:$J$198,9,)</f>
        <v>1436289</v>
      </c>
    </row>
    <row r="83" spans="1:13" ht="11.1" customHeight="1" outlineLevel="1" x14ac:dyDescent="0.2">
      <c r="A83" s="1">
        <v>18</v>
      </c>
      <c r="B83" s="6" t="s">
        <v>172</v>
      </c>
      <c r="C83" s="7" t="s">
        <v>170</v>
      </c>
      <c r="D83" s="7" t="s">
        <v>173</v>
      </c>
      <c r="E83" s="8">
        <v>3535059.51</v>
      </c>
      <c r="F83" s="8">
        <v>4315601</v>
      </c>
      <c r="G83" s="9"/>
      <c r="H83" s="8">
        <v>4315601</v>
      </c>
      <c r="I83" s="8">
        <v>3308029.96</v>
      </c>
      <c r="J83" s="8">
        <v>1002551.27</v>
      </c>
      <c r="K83" s="8">
        <v>5019.7700000000004</v>
      </c>
      <c r="L83" s="8">
        <v>1007571.04</v>
      </c>
      <c r="M83" s="8">
        <f>VLOOKUP(B83,'взять от сюда'!$B$4:$J$198,9,)</f>
        <v>4641144</v>
      </c>
    </row>
    <row r="84" spans="1:13" ht="11.1" customHeight="1" outlineLevel="1" x14ac:dyDescent="0.2">
      <c r="A84" s="1">
        <v>19</v>
      </c>
      <c r="B84" s="6" t="s">
        <v>174</v>
      </c>
      <c r="C84" s="7" t="s">
        <v>14</v>
      </c>
      <c r="D84" s="7" t="s">
        <v>175</v>
      </c>
      <c r="E84" s="8">
        <v>21113054.84</v>
      </c>
      <c r="F84" s="8">
        <v>25774817</v>
      </c>
      <c r="G84" s="9"/>
      <c r="H84" s="8">
        <v>25774817</v>
      </c>
      <c r="I84" s="8">
        <v>23728773.57</v>
      </c>
      <c r="J84" s="8">
        <v>2025228.72</v>
      </c>
      <c r="K84" s="8">
        <v>20814.71</v>
      </c>
      <c r="L84" s="8">
        <v>2046043.43</v>
      </c>
      <c r="M84" s="8">
        <f>VLOOKUP(B84,'взять от сюда'!$B$4:$J$198,9,)</f>
        <v>27719119</v>
      </c>
    </row>
    <row r="85" spans="1:13" ht="11.1" customHeight="1" outlineLevel="1" x14ac:dyDescent="0.2">
      <c r="A85" s="1">
        <v>20</v>
      </c>
      <c r="B85" s="6" t="s">
        <v>176</v>
      </c>
      <c r="C85" s="7" t="s">
        <v>14</v>
      </c>
      <c r="D85" s="7" t="s">
        <v>177</v>
      </c>
      <c r="E85" s="8">
        <v>18025449.640000001</v>
      </c>
      <c r="F85" s="8">
        <v>27923113</v>
      </c>
      <c r="G85" s="9"/>
      <c r="H85" s="8">
        <v>27923113</v>
      </c>
      <c r="I85" s="8">
        <v>25782978.309999999</v>
      </c>
      <c r="J85" s="8">
        <v>2117518.04</v>
      </c>
      <c r="K85" s="8">
        <v>22616.65</v>
      </c>
      <c r="L85" s="8">
        <v>2140134.69</v>
      </c>
      <c r="M85" s="8">
        <f>VLOOKUP(B85,'взять от сюда'!$B$4:$J$198,9,)</f>
        <v>23665433</v>
      </c>
    </row>
    <row r="86" spans="1:13" ht="11.1" customHeight="1" outlineLevel="1" x14ac:dyDescent="0.2">
      <c r="A86" s="1">
        <v>21</v>
      </c>
      <c r="B86" s="6" t="s">
        <v>178</v>
      </c>
      <c r="C86" s="7" t="s">
        <v>14</v>
      </c>
      <c r="D86" s="7" t="s">
        <v>179</v>
      </c>
      <c r="E86" s="8">
        <v>48704459.960000001</v>
      </c>
      <c r="F86" s="8">
        <v>59458405</v>
      </c>
      <c r="G86" s="9"/>
      <c r="H86" s="8">
        <v>59458405</v>
      </c>
      <c r="I86" s="8">
        <v>54738507.670000002</v>
      </c>
      <c r="J86" s="8">
        <v>4671881.0999999996</v>
      </c>
      <c r="K86" s="8">
        <v>48016.23</v>
      </c>
      <c r="L86" s="8">
        <v>4719897.33</v>
      </c>
      <c r="M86" s="8">
        <f>VLOOKUP(B86,'взять от сюда'!$B$4:$J$198,9,)</f>
        <v>63943598</v>
      </c>
    </row>
    <row r="87" spans="1:13" ht="11.1" customHeight="1" outlineLevel="1" x14ac:dyDescent="0.2">
      <c r="A87" s="1">
        <v>22</v>
      </c>
      <c r="B87" s="6" t="s">
        <v>180</v>
      </c>
      <c r="C87" s="7" t="s">
        <v>14</v>
      </c>
      <c r="D87" s="7" t="s">
        <v>181</v>
      </c>
      <c r="E87" s="8">
        <v>19197266.420000002</v>
      </c>
      <c r="F87" s="8">
        <v>23436023</v>
      </c>
      <c r="G87" s="9"/>
      <c r="H87" s="8">
        <v>23436023</v>
      </c>
      <c r="I87" s="8">
        <v>21575636.350000001</v>
      </c>
      <c r="J87" s="8">
        <v>1841460.65</v>
      </c>
      <c r="K87" s="8">
        <v>18926</v>
      </c>
      <c r="L87" s="8">
        <v>1860386.65</v>
      </c>
      <c r="M87" s="8">
        <f>VLOOKUP(B87,'взять от сюда'!$B$4:$J$198,9,)</f>
        <v>25203899</v>
      </c>
    </row>
    <row r="88" spans="1:13" ht="21.95" customHeight="1" outlineLevel="1" x14ac:dyDescent="0.2">
      <c r="A88" s="1">
        <v>23</v>
      </c>
      <c r="B88" s="6" t="s">
        <v>182</v>
      </c>
      <c r="C88" s="12" t="s">
        <v>183</v>
      </c>
      <c r="D88" s="7" t="s">
        <v>184</v>
      </c>
      <c r="E88" s="8">
        <v>6048029.5300000003</v>
      </c>
      <c r="F88" s="8">
        <v>6048029.5300000003</v>
      </c>
      <c r="G88" s="9"/>
      <c r="H88" s="8">
        <v>6048029.5300000003</v>
      </c>
      <c r="I88" s="8">
        <v>5930428.9699999997</v>
      </c>
      <c r="J88" s="8">
        <v>100800.48</v>
      </c>
      <c r="K88" s="8">
        <v>16800.080000000002</v>
      </c>
      <c r="L88" s="8">
        <v>117600.56</v>
      </c>
      <c r="M88" s="8">
        <f>VLOOKUP(B88,'взять от сюда'!$B$4:$J$198,9,)</f>
        <v>6788490</v>
      </c>
    </row>
    <row r="89" spans="1:13" ht="21.95" customHeight="1" outlineLevel="1" x14ac:dyDescent="0.2">
      <c r="A89" s="1">
        <v>24</v>
      </c>
      <c r="B89" s="6" t="s">
        <v>185</v>
      </c>
      <c r="C89" s="12" t="s">
        <v>186</v>
      </c>
      <c r="D89" s="7" t="s">
        <v>187</v>
      </c>
      <c r="E89" s="8">
        <v>6048029.5300000003</v>
      </c>
      <c r="F89" s="8">
        <v>6048029.5300000003</v>
      </c>
      <c r="G89" s="9"/>
      <c r="H89" s="8">
        <v>6048029.5300000003</v>
      </c>
      <c r="I89" s="8">
        <v>5930428.9699999997</v>
      </c>
      <c r="J89" s="8">
        <v>100800.48</v>
      </c>
      <c r="K89" s="8">
        <v>16800.080000000002</v>
      </c>
      <c r="L89" s="8">
        <v>117600.56</v>
      </c>
      <c r="M89" s="8">
        <f>VLOOKUP(B89,'взять от сюда'!$B$4:$J$198,9,)</f>
        <v>6788490</v>
      </c>
    </row>
    <row r="90" spans="1:13" ht="21.95" customHeight="1" outlineLevel="1" x14ac:dyDescent="0.2">
      <c r="A90" s="1">
        <v>25</v>
      </c>
      <c r="B90" s="6" t="s">
        <v>188</v>
      </c>
      <c r="C90" s="12" t="s">
        <v>189</v>
      </c>
      <c r="D90" s="7" t="s">
        <v>190</v>
      </c>
      <c r="E90" s="8">
        <v>7814214.8899999997</v>
      </c>
      <c r="F90" s="8">
        <v>7814214.8899999997</v>
      </c>
      <c r="G90" s="9"/>
      <c r="H90" s="8">
        <v>7814214.8899999997</v>
      </c>
      <c r="I90" s="8">
        <v>7662271.8399999999</v>
      </c>
      <c r="J90" s="8">
        <v>130236.9</v>
      </c>
      <c r="K90" s="8">
        <v>21706.15</v>
      </c>
      <c r="L90" s="8">
        <v>151943.04999999999</v>
      </c>
      <c r="M90" s="8">
        <f>VLOOKUP(B90,'взять от сюда'!$B$4:$J$198,9,)</f>
        <v>8770909</v>
      </c>
    </row>
    <row r="91" spans="1:13" ht="21.95" customHeight="1" outlineLevel="1" x14ac:dyDescent="0.2">
      <c r="A91" s="1">
        <v>26</v>
      </c>
      <c r="B91" s="6" t="s">
        <v>191</v>
      </c>
      <c r="C91" s="12" t="s">
        <v>192</v>
      </c>
      <c r="D91" s="7" t="s">
        <v>193</v>
      </c>
      <c r="E91" s="8">
        <v>7814214.5999999996</v>
      </c>
      <c r="F91" s="8">
        <v>7814214.5999999996</v>
      </c>
      <c r="G91" s="9"/>
      <c r="H91" s="8">
        <v>7814214.5999999996</v>
      </c>
      <c r="I91" s="8">
        <v>7662271.5499999998</v>
      </c>
      <c r="J91" s="8">
        <v>130236.9</v>
      </c>
      <c r="K91" s="8">
        <v>21706.15</v>
      </c>
      <c r="L91" s="8">
        <v>151943.04999999999</v>
      </c>
      <c r="M91" s="8">
        <f>VLOOKUP(B91,'взять от сюда'!$B$4:$J$198,9,)</f>
        <v>8770909</v>
      </c>
    </row>
    <row r="92" spans="1:13" ht="11.1" customHeight="1" outlineLevel="1" x14ac:dyDescent="0.2">
      <c r="A92" s="1">
        <v>27</v>
      </c>
      <c r="B92" s="6" t="s">
        <v>194</v>
      </c>
      <c r="C92" s="12" t="s">
        <v>195</v>
      </c>
      <c r="D92" s="7" t="s">
        <v>196</v>
      </c>
      <c r="E92" s="8">
        <v>4874306.83</v>
      </c>
      <c r="F92" s="8">
        <v>4874306.83</v>
      </c>
      <c r="G92" s="9"/>
      <c r="H92" s="8">
        <v>4874306.83</v>
      </c>
      <c r="I92" s="8">
        <v>4779528.6500000004</v>
      </c>
      <c r="J92" s="8">
        <v>81238.44</v>
      </c>
      <c r="K92" s="8">
        <v>13539.74</v>
      </c>
      <c r="L92" s="8">
        <v>94778.18</v>
      </c>
      <c r="M92" s="8">
        <f>VLOOKUP(B92,'взять от сюда'!$B$4:$J$198,9,)</f>
        <v>5471068</v>
      </c>
    </row>
    <row r="93" spans="1:13" ht="11.1" customHeight="1" outlineLevel="1" x14ac:dyDescent="0.2">
      <c r="A93" s="1">
        <v>28</v>
      </c>
      <c r="B93" s="6" t="s">
        <v>197</v>
      </c>
      <c r="C93" s="12" t="s">
        <v>198</v>
      </c>
      <c r="D93" s="7" t="s">
        <v>199</v>
      </c>
      <c r="E93" s="8">
        <v>4874306.82</v>
      </c>
      <c r="F93" s="8">
        <v>4874306.82</v>
      </c>
      <c r="G93" s="9"/>
      <c r="H93" s="8">
        <v>4874306.82</v>
      </c>
      <c r="I93" s="8">
        <v>4779528.6399999997</v>
      </c>
      <c r="J93" s="8">
        <v>81238.44</v>
      </c>
      <c r="K93" s="8">
        <v>13539.74</v>
      </c>
      <c r="L93" s="8">
        <v>94778.18</v>
      </c>
      <c r="M93" s="8">
        <f>VLOOKUP(B93,'взять от сюда'!$B$4:$J$198,9,)</f>
        <v>5471068</v>
      </c>
    </row>
    <row r="94" spans="1:13" ht="11.1" customHeight="1" outlineLevel="1" x14ac:dyDescent="0.2">
      <c r="A94" s="1">
        <v>29</v>
      </c>
      <c r="B94" s="6" t="s">
        <v>200</v>
      </c>
      <c r="C94" s="7" t="s">
        <v>14</v>
      </c>
      <c r="D94" s="7" t="s">
        <v>201</v>
      </c>
      <c r="E94" s="8">
        <v>239035638.28999999</v>
      </c>
      <c r="F94" s="8">
        <v>292634188</v>
      </c>
      <c r="G94" s="9"/>
      <c r="H94" s="8">
        <v>292634188</v>
      </c>
      <c r="I94" s="8">
        <v>270572291.98000002</v>
      </c>
      <c r="J94" s="8">
        <v>21873998.600000001</v>
      </c>
      <c r="K94" s="8">
        <v>187897.42</v>
      </c>
      <c r="L94" s="8">
        <v>22061896.02</v>
      </c>
      <c r="M94" s="8">
        <f>VLOOKUP(B94,'взять от сюда'!$B$4:$J$198,9,)</f>
        <v>313827499</v>
      </c>
    </row>
    <row r="95" spans="1:13" ht="11.1" customHeight="1" outlineLevel="1" x14ac:dyDescent="0.2">
      <c r="A95" s="1">
        <v>30</v>
      </c>
      <c r="B95" s="6" t="s">
        <v>202</v>
      </c>
      <c r="C95" s="7" t="s">
        <v>203</v>
      </c>
      <c r="D95" s="10">
        <v>212</v>
      </c>
      <c r="E95" s="8">
        <v>69952</v>
      </c>
      <c r="F95" s="8">
        <v>11898447</v>
      </c>
      <c r="G95" s="9"/>
      <c r="H95" s="8">
        <v>11898447</v>
      </c>
      <c r="I95" s="9"/>
      <c r="J95" s="8">
        <v>11898447</v>
      </c>
      <c r="K95" s="9"/>
      <c r="L95" s="8">
        <v>11898447</v>
      </c>
      <c r="M95" s="8">
        <f>VLOOKUP(B95,'взять от сюда'!$B$4:$J$198,9,)</f>
        <v>8494152</v>
      </c>
    </row>
    <row r="96" spans="1:13" ht="11.1" customHeight="1" outlineLevel="1" x14ac:dyDescent="0.2">
      <c r="A96" s="1">
        <v>31</v>
      </c>
      <c r="B96" s="6" t="s">
        <v>202</v>
      </c>
      <c r="C96" s="7" t="s">
        <v>204</v>
      </c>
      <c r="D96" s="10">
        <v>4854</v>
      </c>
      <c r="E96" s="8">
        <v>36997</v>
      </c>
      <c r="F96" s="8">
        <v>1336438</v>
      </c>
      <c r="G96" s="9"/>
      <c r="H96" s="8">
        <v>1336438</v>
      </c>
      <c r="I96" s="9"/>
      <c r="J96" s="8">
        <v>1336438</v>
      </c>
      <c r="K96" s="9"/>
      <c r="L96" s="8">
        <v>1336438</v>
      </c>
      <c r="M96" s="8">
        <f>VLOOKUP(B96,'взять от сюда'!$B$4:$J$198,9,)</f>
        <v>8494152</v>
      </c>
    </row>
    <row r="97" spans="1:13" ht="11.1" customHeight="1" outlineLevel="1" x14ac:dyDescent="0.2">
      <c r="A97" s="1">
        <v>32</v>
      </c>
      <c r="B97" s="6" t="s">
        <v>205</v>
      </c>
      <c r="C97" s="7" t="s">
        <v>14</v>
      </c>
      <c r="D97" s="7" t="s">
        <v>206</v>
      </c>
      <c r="E97" s="8">
        <v>5433612.8300000001</v>
      </c>
      <c r="F97" s="8">
        <v>6633355</v>
      </c>
      <c r="G97" s="9"/>
      <c r="H97" s="8">
        <v>6633355</v>
      </c>
      <c r="I97" s="8">
        <v>5717734.7199999997</v>
      </c>
      <c r="J97" s="8">
        <v>905031.88</v>
      </c>
      <c r="K97" s="8">
        <v>10588.4</v>
      </c>
      <c r="L97" s="8">
        <v>915620.28</v>
      </c>
      <c r="M97" s="8">
        <f>VLOOKUP(B97,'взять от сюда'!$B$4:$J$198,9,)</f>
        <v>7133736</v>
      </c>
    </row>
    <row r="98" spans="1:13" ht="11.1" customHeight="1" outlineLevel="1" x14ac:dyDescent="0.2">
      <c r="A98" s="1">
        <v>33</v>
      </c>
      <c r="B98" s="6" t="s">
        <v>207</v>
      </c>
      <c r="C98" s="7" t="s">
        <v>52</v>
      </c>
      <c r="D98" s="10">
        <v>233</v>
      </c>
      <c r="E98" s="8">
        <v>40083</v>
      </c>
      <c r="F98" s="8">
        <v>4196790</v>
      </c>
      <c r="G98" s="9"/>
      <c r="H98" s="8">
        <v>4196790</v>
      </c>
      <c r="I98" s="9"/>
      <c r="J98" s="8">
        <v>4196790</v>
      </c>
      <c r="K98" s="9"/>
      <c r="L98" s="8">
        <v>4196790</v>
      </c>
      <c r="M98" s="8">
        <f>VLOOKUP(B98,'взять от сюда'!$B$4:$J$198,9,)</f>
        <v>3442287</v>
      </c>
    </row>
    <row r="99" spans="1:13" ht="11.1" customHeight="1" outlineLevel="1" x14ac:dyDescent="0.2">
      <c r="A99" s="1">
        <v>34</v>
      </c>
      <c r="B99" s="6" t="s">
        <v>208</v>
      </c>
      <c r="C99" s="7" t="s">
        <v>44</v>
      </c>
      <c r="D99" s="10">
        <v>320</v>
      </c>
      <c r="E99" s="8">
        <v>14518</v>
      </c>
      <c r="F99" s="8">
        <v>1815162</v>
      </c>
      <c r="G99" s="9"/>
      <c r="H99" s="8">
        <v>1815162</v>
      </c>
      <c r="I99" s="9"/>
      <c r="J99" s="8">
        <v>1815162</v>
      </c>
      <c r="K99" s="9"/>
      <c r="L99" s="8">
        <v>1815162</v>
      </c>
      <c r="M99" s="8">
        <f>VLOOKUP(B99,'взять от сюда'!$B$4:$J$198,9,)</f>
        <v>1488830</v>
      </c>
    </row>
    <row r="100" spans="1:13" ht="11.1" customHeight="1" outlineLevel="1" x14ac:dyDescent="0.2">
      <c r="A100" s="1">
        <v>35</v>
      </c>
      <c r="B100" s="6" t="s">
        <v>209</v>
      </c>
      <c r="C100" s="7" t="s">
        <v>42</v>
      </c>
      <c r="D100" s="7" t="s">
        <v>210</v>
      </c>
      <c r="E100" s="8">
        <v>19805.740000000002</v>
      </c>
      <c r="F100" s="8">
        <v>98513</v>
      </c>
      <c r="G100" s="9"/>
      <c r="H100" s="8">
        <v>98513</v>
      </c>
      <c r="I100" s="8">
        <v>5699.38</v>
      </c>
      <c r="J100" s="8">
        <v>91999.44</v>
      </c>
      <c r="K100" s="11">
        <v>814.18</v>
      </c>
      <c r="L100" s="8">
        <v>92813.62</v>
      </c>
      <c r="M100" s="8">
        <f>VLOOKUP(B100,'взять от сюда'!$B$4:$J$198,9,)</f>
        <v>80802</v>
      </c>
    </row>
    <row r="101" spans="1:13" ht="11.1" customHeight="1" outlineLevel="1" x14ac:dyDescent="0.2">
      <c r="A101" s="1">
        <v>36</v>
      </c>
      <c r="B101" s="6" t="s">
        <v>211</v>
      </c>
      <c r="C101" s="7" t="s">
        <v>42</v>
      </c>
      <c r="D101" s="7" t="s">
        <v>212</v>
      </c>
      <c r="E101" s="8">
        <v>19805.75</v>
      </c>
      <c r="F101" s="8">
        <v>98513</v>
      </c>
      <c r="G101" s="9"/>
      <c r="H101" s="8">
        <v>98513</v>
      </c>
      <c r="I101" s="8">
        <v>5699.38</v>
      </c>
      <c r="J101" s="8">
        <v>91999.44</v>
      </c>
      <c r="K101" s="11">
        <v>814.18</v>
      </c>
      <c r="L101" s="8">
        <v>92813.62</v>
      </c>
      <c r="M101" s="8">
        <f>VLOOKUP(B101,'взять от сюда'!$B$4:$J$198,9,)</f>
        <v>80802</v>
      </c>
    </row>
    <row r="102" spans="1:13" ht="11.1" customHeight="1" outlineLevel="1" x14ac:dyDescent="0.2">
      <c r="A102" s="1">
        <v>37</v>
      </c>
      <c r="B102" s="6" t="s">
        <v>213</v>
      </c>
      <c r="C102" s="7" t="s">
        <v>42</v>
      </c>
      <c r="D102" s="7" t="s">
        <v>214</v>
      </c>
      <c r="E102" s="8">
        <v>19805.75</v>
      </c>
      <c r="F102" s="8">
        <v>98513</v>
      </c>
      <c r="G102" s="9"/>
      <c r="H102" s="8">
        <v>98513</v>
      </c>
      <c r="I102" s="8">
        <v>5699.38</v>
      </c>
      <c r="J102" s="8">
        <v>91999.44</v>
      </c>
      <c r="K102" s="11">
        <v>814.18</v>
      </c>
      <c r="L102" s="8">
        <v>92813.62</v>
      </c>
      <c r="M102" s="8">
        <f>VLOOKUP(B102,'взять от сюда'!$B$4:$J$198,9,)</f>
        <v>80802</v>
      </c>
    </row>
    <row r="103" spans="1:13" ht="11.1" customHeight="1" outlineLevel="1" x14ac:dyDescent="0.2">
      <c r="A103" s="1">
        <v>38</v>
      </c>
      <c r="B103" s="6" t="s">
        <v>215</v>
      </c>
      <c r="C103" s="7" t="s">
        <v>42</v>
      </c>
      <c r="D103" s="7" t="s">
        <v>216</v>
      </c>
      <c r="E103" s="8">
        <v>27921.25</v>
      </c>
      <c r="F103" s="8">
        <v>134154</v>
      </c>
      <c r="G103" s="9"/>
      <c r="H103" s="8">
        <v>134154</v>
      </c>
      <c r="I103" s="8">
        <v>7761.17</v>
      </c>
      <c r="J103" s="8">
        <v>125284.09</v>
      </c>
      <c r="K103" s="8">
        <v>1108.74</v>
      </c>
      <c r="L103" s="8">
        <v>126392.83</v>
      </c>
      <c r="M103" s="8">
        <f>VLOOKUP(B103,'взять от сюда'!$B$4:$J$198,9,)</f>
        <v>110036</v>
      </c>
    </row>
    <row r="104" spans="1:13" ht="11.1" customHeight="1" outlineLevel="1" x14ac:dyDescent="0.2">
      <c r="A104" s="1">
        <v>39</v>
      </c>
      <c r="B104" s="6" t="s">
        <v>217</v>
      </c>
      <c r="C104" s="7" t="s">
        <v>218</v>
      </c>
      <c r="D104" s="7" t="s">
        <v>219</v>
      </c>
      <c r="E104" s="8">
        <v>75059</v>
      </c>
      <c r="F104" s="8">
        <v>2795182</v>
      </c>
      <c r="G104" s="9"/>
      <c r="H104" s="8">
        <v>2795182</v>
      </c>
      <c r="I104" s="8">
        <v>124299.65</v>
      </c>
      <c r="J104" s="8">
        <v>2670763.9700000002</v>
      </c>
      <c r="K104" s="11">
        <v>118.38</v>
      </c>
      <c r="L104" s="8">
        <v>2670882.35</v>
      </c>
      <c r="M104" s="8">
        <f>VLOOKUP(B104,'взять от сюда'!$B$4:$J$198,9,)</f>
        <v>2291386</v>
      </c>
    </row>
    <row r="105" spans="1:13" ht="11.1" customHeight="1" outlineLevel="1" x14ac:dyDescent="0.2">
      <c r="A105" s="1">
        <v>40</v>
      </c>
      <c r="B105" s="6" t="s">
        <v>220</v>
      </c>
      <c r="C105" s="12" t="s">
        <v>221</v>
      </c>
      <c r="D105" s="7" t="s">
        <v>222</v>
      </c>
      <c r="E105" s="8">
        <v>15084191.449999999</v>
      </c>
      <c r="F105" s="8">
        <v>15084191.449999999</v>
      </c>
      <c r="G105" s="9"/>
      <c r="H105" s="8">
        <v>15084191.449999999</v>
      </c>
      <c r="I105" s="8">
        <v>14644235.85</v>
      </c>
      <c r="J105" s="8">
        <v>377104.8</v>
      </c>
      <c r="K105" s="8">
        <v>62850.8</v>
      </c>
      <c r="L105" s="8">
        <v>439955.6</v>
      </c>
      <c r="M105" s="8">
        <f>VLOOKUP(B105,'взять от сюда'!$B$4:$J$198,9,)</f>
        <v>16930949</v>
      </c>
    </row>
    <row r="106" spans="1:13" ht="11.1" customHeight="1" outlineLevel="1" x14ac:dyDescent="0.2">
      <c r="A106" s="1">
        <v>41</v>
      </c>
      <c r="B106" s="6" t="s">
        <v>223</v>
      </c>
      <c r="C106" s="12" t="s">
        <v>224</v>
      </c>
      <c r="D106" s="7" t="s">
        <v>225</v>
      </c>
      <c r="E106" s="8">
        <v>20239644.440000001</v>
      </c>
      <c r="F106" s="8">
        <v>20239644.440000001</v>
      </c>
      <c r="G106" s="9"/>
      <c r="H106" s="8">
        <v>20239644.440000001</v>
      </c>
      <c r="I106" s="8">
        <v>19649321.489999998</v>
      </c>
      <c r="J106" s="8">
        <v>505991.1</v>
      </c>
      <c r="K106" s="8">
        <v>84331.85</v>
      </c>
      <c r="L106" s="8">
        <v>590322.94999999995</v>
      </c>
      <c r="M106" s="8">
        <f>VLOOKUP(B106,'взять от сюда'!$B$4:$J$198,9,)</f>
        <v>22717584</v>
      </c>
    </row>
    <row r="107" spans="1:13" ht="11.1" customHeight="1" outlineLevel="1" x14ac:dyDescent="0.2">
      <c r="A107" s="1">
        <v>42</v>
      </c>
      <c r="B107" s="6" t="s">
        <v>226</v>
      </c>
      <c r="C107" s="7" t="s">
        <v>14</v>
      </c>
      <c r="D107" s="7" t="s">
        <v>227</v>
      </c>
      <c r="E107" s="8">
        <v>30082101.350000001</v>
      </c>
      <c r="F107" s="8">
        <v>43583886.560000002</v>
      </c>
      <c r="G107" s="9"/>
      <c r="H107" s="8">
        <v>43583886.560000002</v>
      </c>
      <c r="I107" s="8">
        <v>35660081.07</v>
      </c>
      <c r="J107" s="8">
        <v>7838900.54</v>
      </c>
      <c r="K107" s="8">
        <v>84904.95</v>
      </c>
      <c r="L107" s="8">
        <v>7923805.4900000002</v>
      </c>
      <c r="M107" s="8">
        <f>VLOOKUP(B107,'взять от сюда'!$B$4:$J$198,9,)</f>
        <v>39494490</v>
      </c>
    </row>
    <row r="108" spans="1:13" ht="21.95" customHeight="1" outlineLevel="1" x14ac:dyDescent="0.2">
      <c r="A108" s="1">
        <v>43</v>
      </c>
      <c r="B108" s="6" t="s">
        <v>228</v>
      </c>
      <c r="C108" s="7" t="s">
        <v>14</v>
      </c>
      <c r="D108" s="7" t="s">
        <v>229</v>
      </c>
      <c r="E108" s="8">
        <v>29774075.449999999</v>
      </c>
      <c r="F108" s="8">
        <v>44617145</v>
      </c>
      <c r="G108" s="9"/>
      <c r="H108" s="8">
        <v>44617145</v>
      </c>
      <c r="I108" s="8">
        <v>41283932.170000002</v>
      </c>
      <c r="J108" s="8">
        <v>3296998.85</v>
      </c>
      <c r="K108" s="8">
        <v>36213.980000000003</v>
      </c>
      <c r="L108" s="8">
        <v>3333212.83</v>
      </c>
      <c r="M108" s="8">
        <f>VLOOKUP(B108,'взять от сюда'!$B$4:$J$198,9,)</f>
        <v>39090086</v>
      </c>
    </row>
    <row r="109" spans="1:13" ht="11.1" customHeight="1" outlineLevel="1" x14ac:dyDescent="0.2">
      <c r="A109" s="1">
        <v>44</v>
      </c>
      <c r="B109" s="6" t="s">
        <v>230</v>
      </c>
      <c r="C109" s="7" t="s">
        <v>231</v>
      </c>
      <c r="D109" s="7" t="s">
        <v>232</v>
      </c>
      <c r="E109" s="8">
        <v>1714031.36</v>
      </c>
      <c r="F109" s="8">
        <v>1943026</v>
      </c>
      <c r="G109" s="9"/>
      <c r="H109" s="8">
        <v>1943026</v>
      </c>
      <c r="I109" s="8">
        <v>1515370.74</v>
      </c>
      <c r="J109" s="8">
        <v>424929.77</v>
      </c>
      <c r="K109" s="8">
        <v>2725.49</v>
      </c>
      <c r="L109" s="8">
        <v>427655.26</v>
      </c>
      <c r="M109" s="8">
        <f>VLOOKUP(B109,'взять от сюда'!$B$4:$J$198,9,)</f>
        <v>2081605</v>
      </c>
    </row>
    <row r="110" spans="1:13" ht="11.1" customHeight="1" outlineLevel="1" x14ac:dyDescent="0.2">
      <c r="A110" s="1">
        <v>45</v>
      </c>
      <c r="B110" s="6" t="s">
        <v>233</v>
      </c>
      <c r="C110" s="7" t="s">
        <v>234</v>
      </c>
      <c r="D110" s="7" t="s">
        <v>235</v>
      </c>
      <c r="E110" s="8">
        <v>102282.98</v>
      </c>
      <c r="F110" s="8">
        <v>1147179</v>
      </c>
      <c r="G110" s="9"/>
      <c r="H110" s="8">
        <v>1147179</v>
      </c>
      <c r="I110" s="9"/>
      <c r="J110" s="8">
        <v>1147179</v>
      </c>
      <c r="K110" s="9"/>
      <c r="L110" s="8">
        <v>1147179</v>
      </c>
      <c r="M110" s="8">
        <f>VLOOKUP(B110,'взять от сюда'!$B$4:$J$198,9,)</f>
        <v>983454</v>
      </c>
    </row>
    <row r="111" spans="1:13" ht="11.1" customHeight="1" outlineLevel="1" x14ac:dyDescent="0.2">
      <c r="A111" s="1">
        <v>46</v>
      </c>
      <c r="B111" s="6" t="s">
        <v>236</v>
      </c>
      <c r="C111" s="7" t="s">
        <v>237</v>
      </c>
      <c r="D111" s="7" t="s">
        <v>238</v>
      </c>
      <c r="E111" s="8">
        <v>89062.71</v>
      </c>
      <c r="F111" s="8">
        <v>8679339</v>
      </c>
      <c r="G111" s="9"/>
      <c r="H111" s="8">
        <v>8679339</v>
      </c>
      <c r="I111" s="9"/>
      <c r="J111" s="8">
        <v>8679339</v>
      </c>
      <c r="K111" s="9"/>
      <c r="L111" s="8">
        <v>8679339</v>
      </c>
      <c r="M111" s="8">
        <f>VLOOKUP(B111,'взять от сюда'!$B$4:$J$198,9,)</f>
        <v>7439278</v>
      </c>
    </row>
    <row r="112" spans="1:13" ht="11.1" customHeight="1" outlineLevel="1" x14ac:dyDescent="0.2">
      <c r="A112" s="1">
        <v>47</v>
      </c>
      <c r="B112" s="6" t="s">
        <v>239</v>
      </c>
      <c r="C112" s="7" t="s">
        <v>237</v>
      </c>
      <c r="D112" s="7" t="s">
        <v>240</v>
      </c>
      <c r="E112" s="8">
        <v>89062.71</v>
      </c>
      <c r="F112" s="8">
        <v>348905</v>
      </c>
      <c r="G112" s="9"/>
      <c r="H112" s="8">
        <v>348905</v>
      </c>
      <c r="I112" s="9"/>
      <c r="J112" s="8">
        <v>348905</v>
      </c>
      <c r="K112" s="9"/>
      <c r="L112" s="8">
        <v>348905</v>
      </c>
      <c r="M112" s="8">
        <f>VLOOKUP(B112,'взять от сюда'!$B$4:$J$198,9,)</f>
        <v>299086</v>
      </c>
    </row>
    <row r="113" spans="1:13" ht="11.1" customHeight="1" outlineLevel="1" x14ac:dyDescent="0.2">
      <c r="A113" s="1">
        <v>48</v>
      </c>
      <c r="B113" s="6" t="s">
        <v>241</v>
      </c>
      <c r="C113" s="7" t="s">
        <v>14</v>
      </c>
      <c r="D113" s="7" t="s">
        <v>242</v>
      </c>
      <c r="E113" s="8">
        <v>4747257.22</v>
      </c>
      <c r="F113" s="8">
        <v>5795452</v>
      </c>
      <c r="G113" s="9"/>
      <c r="H113" s="8">
        <v>5795452</v>
      </c>
      <c r="I113" s="8">
        <v>3223608.09</v>
      </c>
      <c r="J113" s="8">
        <v>2565874.27</v>
      </c>
      <c r="K113" s="8">
        <v>5969.64</v>
      </c>
      <c r="L113" s="8">
        <v>2571843.91</v>
      </c>
      <c r="M113" s="8">
        <f>VLOOKUP(B113,'взять от сюда'!$B$4:$J$198,9,)</f>
        <v>6232627</v>
      </c>
    </row>
    <row r="114" spans="1:13" ht="21.95" customHeight="1" outlineLevel="1" x14ac:dyDescent="0.2">
      <c r="A114" s="1">
        <v>49</v>
      </c>
      <c r="B114" s="6" t="s">
        <v>243</v>
      </c>
      <c r="C114" s="7" t="s">
        <v>14</v>
      </c>
      <c r="D114" s="7" t="s">
        <v>244</v>
      </c>
      <c r="E114" s="8">
        <v>2294935.2799999998</v>
      </c>
      <c r="F114" s="8">
        <v>2801657</v>
      </c>
      <c r="G114" s="9"/>
      <c r="H114" s="8">
        <v>2801657</v>
      </c>
      <c r="I114" s="8">
        <v>2590384.29</v>
      </c>
      <c r="J114" s="8">
        <v>209473.83</v>
      </c>
      <c r="K114" s="8">
        <v>1798.88</v>
      </c>
      <c r="L114" s="8">
        <v>211272.71</v>
      </c>
      <c r="M114" s="8">
        <f>VLOOKUP(B114,'взять от сюда'!$B$4:$J$198,9,)</f>
        <v>3012998</v>
      </c>
    </row>
    <row r="115" spans="1:13" ht="11.1" customHeight="1" outlineLevel="1" x14ac:dyDescent="0.2">
      <c r="A115" s="1">
        <v>50</v>
      </c>
      <c r="B115" s="6" t="s">
        <v>245</v>
      </c>
      <c r="C115" s="7" t="s">
        <v>139</v>
      </c>
      <c r="D115" s="10">
        <v>327</v>
      </c>
      <c r="E115" s="8">
        <v>1983887</v>
      </c>
      <c r="F115" s="8">
        <v>5003728</v>
      </c>
      <c r="G115" s="9"/>
      <c r="H115" s="8">
        <v>5003728</v>
      </c>
      <c r="I115" s="8">
        <v>1000738.36</v>
      </c>
      <c r="J115" s="8">
        <v>3975191.35</v>
      </c>
      <c r="K115" s="8">
        <v>27798.29</v>
      </c>
      <c r="L115" s="8">
        <v>4002989.64</v>
      </c>
      <c r="M115" s="8">
        <f>VLOOKUP(B115,'взять от сюда'!$B$4:$J$198,9,)</f>
        <v>3571806</v>
      </c>
    </row>
    <row r="116" spans="1:13" ht="11.1" customHeight="1" outlineLevel="1" x14ac:dyDescent="0.2">
      <c r="A116" s="1">
        <v>51</v>
      </c>
      <c r="B116" s="6" t="s">
        <v>246</v>
      </c>
      <c r="C116" s="7" t="s">
        <v>247</v>
      </c>
      <c r="D116" s="7" t="s">
        <v>248</v>
      </c>
      <c r="E116" s="8">
        <v>3089402.34</v>
      </c>
      <c r="F116" s="8">
        <v>3771542</v>
      </c>
      <c r="G116" s="9"/>
      <c r="H116" s="8">
        <v>3771542</v>
      </c>
      <c r="I116" s="8">
        <v>2873555.07</v>
      </c>
      <c r="J116" s="8">
        <v>892000.36</v>
      </c>
      <c r="K116" s="8">
        <v>5986.57</v>
      </c>
      <c r="L116" s="8">
        <v>897986.93</v>
      </c>
      <c r="M116" s="8">
        <f>VLOOKUP(B116,'взять от сюда'!$B$4:$J$198,9,)</f>
        <v>4056045</v>
      </c>
    </row>
    <row r="117" spans="1:13" ht="11.1" customHeight="1" outlineLevel="1" x14ac:dyDescent="0.2">
      <c r="A117" s="1">
        <v>52</v>
      </c>
      <c r="B117" s="6" t="s">
        <v>249</v>
      </c>
      <c r="C117" s="7" t="s">
        <v>250</v>
      </c>
      <c r="D117" s="7" t="s">
        <v>251</v>
      </c>
      <c r="E117" s="8">
        <v>1657107.03</v>
      </c>
      <c r="F117" s="8">
        <v>1878497</v>
      </c>
      <c r="G117" s="9"/>
      <c r="H117" s="8">
        <v>1878497</v>
      </c>
      <c r="I117" s="8">
        <v>1182248.17</v>
      </c>
      <c r="J117" s="8">
        <v>693759.89</v>
      </c>
      <c r="K117" s="8">
        <v>2488.94</v>
      </c>
      <c r="L117" s="8">
        <v>696248.83</v>
      </c>
      <c r="M117" s="8">
        <f>VLOOKUP(B117,'взять от сюда'!$B$4:$J$198,9,)</f>
        <v>2306809</v>
      </c>
    </row>
    <row r="118" spans="1:13" ht="11.1" customHeight="1" outlineLevel="1" x14ac:dyDescent="0.2">
      <c r="A118" s="1">
        <v>53</v>
      </c>
      <c r="B118" s="6" t="s">
        <v>252</v>
      </c>
      <c r="C118" s="7" t="s">
        <v>14</v>
      </c>
      <c r="D118" s="7" t="s">
        <v>253</v>
      </c>
      <c r="E118" s="8">
        <v>258718515.41</v>
      </c>
      <c r="F118" s="8">
        <v>348323778</v>
      </c>
      <c r="G118" s="9"/>
      <c r="H118" s="8">
        <v>348323778</v>
      </c>
      <c r="I118" s="8">
        <v>321468411.44999999</v>
      </c>
      <c r="J118" s="8">
        <v>26573376.719999999</v>
      </c>
      <c r="K118" s="8">
        <v>281989.83</v>
      </c>
      <c r="L118" s="8">
        <v>26855366.550000001</v>
      </c>
      <c r="M118" s="8">
        <f>VLOOKUP(B118,'взять от сюда'!$B$4:$J$198,9,)</f>
        <v>374599284</v>
      </c>
    </row>
    <row r="119" spans="1:13" ht="11.1" customHeight="1" outlineLevel="1" x14ac:dyDescent="0.2">
      <c r="A119" s="1">
        <v>54</v>
      </c>
      <c r="B119" s="6" t="s">
        <v>254</v>
      </c>
      <c r="C119" s="7" t="s">
        <v>14</v>
      </c>
      <c r="D119" s="7" t="s">
        <v>255</v>
      </c>
      <c r="E119" s="8">
        <v>217156966.84999999</v>
      </c>
      <c r="F119" s="8">
        <v>282405139</v>
      </c>
      <c r="G119" s="9"/>
      <c r="H119" s="8">
        <v>282405139</v>
      </c>
      <c r="I119" s="8">
        <v>260423741.34999999</v>
      </c>
      <c r="J119" s="8">
        <v>21752955.77</v>
      </c>
      <c r="K119" s="8">
        <v>228441.88</v>
      </c>
      <c r="L119" s="8">
        <v>21981397.649999999</v>
      </c>
      <c r="M119" s="8">
        <f>VLOOKUP(B119,'взять от сюда'!$B$4:$J$198,9,)</f>
        <v>285103210</v>
      </c>
    </row>
    <row r="120" spans="1:13" ht="11.1" customHeight="1" outlineLevel="1" x14ac:dyDescent="0.2">
      <c r="A120" s="1">
        <v>55</v>
      </c>
      <c r="B120" s="6" t="s">
        <v>256</v>
      </c>
      <c r="C120" s="7" t="s">
        <v>14</v>
      </c>
      <c r="D120" s="7" t="s">
        <v>257</v>
      </c>
      <c r="E120" s="8">
        <v>8614132.9100000001</v>
      </c>
      <c r="F120" s="8">
        <v>11192098</v>
      </c>
      <c r="G120" s="9"/>
      <c r="H120" s="8">
        <v>11192098</v>
      </c>
      <c r="I120" s="8">
        <v>7596591.3200000003</v>
      </c>
      <c r="J120" s="8">
        <v>3583996.69</v>
      </c>
      <c r="K120" s="8">
        <v>11509.99</v>
      </c>
      <c r="L120" s="8">
        <v>3595506.68</v>
      </c>
      <c r="M120" s="8">
        <f>VLOOKUP(B120,'взять от сюда'!$B$4:$J$198,9,)</f>
        <v>11309409</v>
      </c>
    </row>
    <row r="121" spans="1:13" ht="11.1" customHeight="1" outlineLevel="1" x14ac:dyDescent="0.2">
      <c r="A121" s="1">
        <v>56</v>
      </c>
      <c r="B121" s="6" t="s">
        <v>258</v>
      </c>
      <c r="C121" s="7" t="s">
        <v>14</v>
      </c>
      <c r="D121" s="7" t="s">
        <v>259</v>
      </c>
      <c r="E121" s="8">
        <v>2092003.71</v>
      </c>
      <c r="F121" s="8">
        <v>2553918</v>
      </c>
      <c r="G121" s="9"/>
      <c r="H121" s="8">
        <v>2553918</v>
      </c>
      <c r="I121" s="8">
        <v>1725014.05</v>
      </c>
      <c r="J121" s="8">
        <v>826290.29</v>
      </c>
      <c r="K121" s="8">
        <v>2613.66</v>
      </c>
      <c r="L121" s="8">
        <v>828903.95</v>
      </c>
      <c r="M121" s="8">
        <f>VLOOKUP(B121,'взять от сюда'!$B$4:$J$198,9,)</f>
        <v>2746571</v>
      </c>
    </row>
    <row r="122" spans="1:13" ht="11.1" customHeight="1" outlineLevel="1" x14ac:dyDescent="0.2">
      <c r="A122" s="1">
        <v>57</v>
      </c>
      <c r="B122" s="6" t="s">
        <v>260</v>
      </c>
      <c r="C122" s="7" t="s">
        <v>14</v>
      </c>
      <c r="D122" s="7" t="s">
        <v>261</v>
      </c>
      <c r="E122" s="8">
        <v>5892587.0999999996</v>
      </c>
      <c r="F122" s="8">
        <v>7193670</v>
      </c>
      <c r="G122" s="9"/>
      <c r="H122" s="8">
        <v>7193670</v>
      </c>
      <c r="I122" s="8">
        <v>6622625.5899999999</v>
      </c>
      <c r="J122" s="8">
        <v>565235.09</v>
      </c>
      <c r="K122" s="8">
        <v>5809.32</v>
      </c>
      <c r="L122" s="8">
        <v>571044.41</v>
      </c>
      <c r="M122" s="8">
        <f>VLOOKUP(B122,'взять от сюда'!$B$4:$J$198,9,)</f>
        <v>7736319</v>
      </c>
    </row>
    <row r="123" spans="1:13" ht="11.1" customHeight="1" outlineLevel="1" x14ac:dyDescent="0.2">
      <c r="A123" s="1">
        <v>58</v>
      </c>
      <c r="B123" s="6" t="s">
        <v>262</v>
      </c>
      <c r="C123" s="12" t="s">
        <v>263</v>
      </c>
      <c r="D123" s="7" t="s">
        <v>264</v>
      </c>
      <c r="E123" s="8">
        <v>5500974.1900000004</v>
      </c>
      <c r="F123" s="8">
        <v>5500974.1900000004</v>
      </c>
      <c r="G123" s="9"/>
      <c r="H123" s="8">
        <v>5500974.1900000004</v>
      </c>
      <c r="I123" s="8">
        <v>5340529.08</v>
      </c>
      <c r="J123" s="8">
        <v>137524.38</v>
      </c>
      <c r="K123" s="8">
        <v>22920.73</v>
      </c>
      <c r="L123" s="8">
        <v>160445.10999999999</v>
      </c>
      <c r="M123" s="8">
        <f>VLOOKUP(B123,'взять от сюда'!$B$4:$J$198,9,)</f>
        <v>6174458</v>
      </c>
    </row>
    <row r="124" spans="1:13" ht="11.1" customHeight="1" outlineLevel="1" x14ac:dyDescent="0.2">
      <c r="A124" s="1">
        <v>59</v>
      </c>
      <c r="B124" s="6" t="s">
        <v>265</v>
      </c>
      <c r="C124" s="7" t="s">
        <v>14</v>
      </c>
      <c r="D124" s="7" t="s">
        <v>266</v>
      </c>
      <c r="E124" s="8">
        <v>19065295.780000001</v>
      </c>
      <c r="F124" s="8">
        <v>23274913</v>
      </c>
      <c r="G124" s="9"/>
      <c r="H124" s="8">
        <v>23274913</v>
      </c>
      <c r="I124" s="8">
        <v>21310146.399999999</v>
      </c>
      <c r="J124" s="8">
        <v>1941088.66</v>
      </c>
      <c r="K124" s="8">
        <v>23677.94</v>
      </c>
      <c r="L124" s="8">
        <v>1964766.6</v>
      </c>
      <c r="M124" s="8">
        <f>VLOOKUP(B124,'взять от сюда'!$B$4:$J$198,9,)</f>
        <v>25030636</v>
      </c>
    </row>
    <row r="125" spans="1:13" ht="11.1" customHeight="1" outlineLevel="1" x14ac:dyDescent="0.2">
      <c r="A125" s="1">
        <v>60</v>
      </c>
      <c r="B125" s="6" t="s">
        <v>267</v>
      </c>
      <c r="C125" s="7" t="s">
        <v>268</v>
      </c>
      <c r="D125" s="10">
        <v>322</v>
      </c>
      <c r="E125" s="8">
        <v>76540</v>
      </c>
      <c r="F125" s="8">
        <v>4196790</v>
      </c>
      <c r="G125" s="9"/>
      <c r="H125" s="8">
        <v>4196790</v>
      </c>
      <c r="I125" s="9"/>
      <c r="J125" s="8">
        <v>4196790</v>
      </c>
      <c r="K125" s="9"/>
      <c r="L125" s="8">
        <v>4196790</v>
      </c>
      <c r="M125" s="8">
        <f>VLOOKUP(B125,'взять от сюда'!$B$4:$J$198,9,)</f>
        <v>3442287</v>
      </c>
    </row>
    <row r="126" spans="1:13" ht="11.1" customHeight="1" outlineLevel="1" x14ac:dyDescent="0.2">
      <c r="A126" s="1">
        <v>61</v>
      </c>
      <c r="B126" s="6" t="s">
        <v>269</v>
      </c>
      <c r="C126" s="7" t="s">
        <v>270</v>
      </c>
      <c r="D126" s="7" t="s">
        <v>271</v>
      </c>
      <c r="E126" s="8">
        <v>320742.27</v>
      </c>
      <c r="F126" s="8">
        <v>398554</v>
      </c>
      <c r="G126" s="9"/>
      <c r="H126" s="8">
        <v>398554</v>
      </c>
      <c r="I126" s="9"/>
      <c r="J126" s="8">
        <v>398554</v>
      </c>
      <c r="K126" s="9"/>
      <c r="L126" s="8">
        <v>398554</v>
      </c>
      <c r="M126" s="8">
        <f>VLOOKUP(B126,'взять от сюда'!$B$4:$J$198,9,)</f>
        <v>631477</v>
      </c>
    </row>
    <row r="127" spans="1:13" ht="11.1" customHeight="1" outlineLevel="1" x14ac:dyDescent="0.2">
      <c r="A127" s="1">
        <v>62</v>
      </c>
      <c r="B127" s="6" t="s">
        <v>272</v>
      </c>
      <c r="C127" s="7" t="s">
        <v>170</v>
      </c>
      <c r="D127" s="7" t="s">
        <v>273</v>
      </c>
      <c r="E127" s="8">
        <v>10881344.300000001</v>
      </c>
      <c r="F127" s="8">
        <v>13660652</v>
      </c>
      <c r="G127" s="9"/>
      <c r="H127" s="8">
        <v>13660652</v>
      </c>
      <c r="I127" s="8">
        <v>11837097.67</v>
      </c>
      <c r="J127" s="8">
        <v>1805592.12</v>
      </c>
      <c r="K127" s="8">
        <v>17962.21</v>
      </c>
      <c r="L127" s="8">
        <v>1823554.33</v>
      </c>
      <c r="M127" s="8">
        <f>VLOOKUP(B127,'взять от сюда'!$B$4:$J$198,9,)</f>
        <v>14286008</v>
      </c>
    </row>
    <row r="128" spans="1:13" ht="11.1" customHeight="1" outlineLevel="1" x14ac:dyDescent="0.2">
      <c r="A128" s="1">
        <v>63</v>
      </c>
      <c r="B128" s="6" t="s">
        <v>274</v>
      </c>
      <c r="C128" s="7" t="s">
        <v>164</v>
      </c>
      <c r="D128" s="7" t="s">
        <v>275</v>
      </c>
      <c r="E128" s="8">
        <v>9489964.8900000006</v>
      </c>
      <c r="F128" s="8">
        <v>10964705</v>
      </c>
      <c r="G128" s="9"/>
      <c r="H128" s="8">
        <v>10964705</v>
      </c>
      <c r="I128" s="8">
        <v>6874785.2199999997</v>
      </c>
      <c r="J128" s="8">
        <v>4079407.88</v>
      </c>
      <c r="K128" s="8">
        <v>10511.9</v>
      </c>
      <c r="L128" s="8">
        <v>4089919.78</v>
      </c>
      <c r="M128" s="8">
        <f>VLOOKUP(B128,'взять от сюда'!$B$4:$J$198,9,)</f>
        <v>14073808</v>
      </c>
    </row>
    <row r="129" spans="1:13" ht="11.1" customHeight="1" outlineLevel="1" x14ac:dyDescent="0.2">
      <c r="A129" s="1">
        <v>64</v>
      </c>
      <c r="B129" s="6" t="s">
        <v>276</v>
      </c>
      <c r="C129" s="7" t="s">
        <v>277</v>
      </c>
      <c r="D129" s="7" t="s">
        <v>278</v>
      </c>
      <c r="E129" s="8">
        <v>894856</v>
      </c>
      <c r="F129" s="8">
        <v>1298766</v>
      </c>
      <c r="G129" s="9"/>
      <c r="H129" s="8">
        <v>1298766</v>
      </c>
      <c r="I129" s="8">
        <v>725637.54</v>
      </c>
      <c r="J129" s="8">
        <v>572029.01</v>
      </c>
      <c r="K129" s="8">
        <v>1099.45</v>
      </c>
      <c r="L129" s="8">
        <v>573128.46</v>
      </c>
      <c r="M129" s="8">
        <f>VLOOKUP(B129,'взять от сюда'!$B$4:$J$198,9,)</f>
        <v>1174847</v>
      </c>
    </row>
    <row r="130" spans="1:13" ht="11.1" customHeight="1" outlineLevel="1" x14ac:dyDescent="0.2">
      <c r="A130" s="1">
        <v>65</v>
      </c>
      <c r="B130" s="6" t="s">
        <v>279</v>
      </c>
      <c r="C130" s="7" t="s">
        <v>277</v>
      </c>
      <c r="D130" s="7" t="s">
        <v>280</v>
      </c>
      <c r="E130" s="8">
        <v>1082206</v>
      </c>
      <c r="F130" s="8">
        <v>1321157</v>
      </c>
      <c r="G130" s="9"/>
      <c r="H130" s="8">
        <v>1321157</v>
      </c>
      <c r="I130" s="8">
        <v>734884.4</v>
      </c>
      <c r="J130" s="8">
        <v>585159.14</v>
      </c>
      <c r="K130" s="8">
        <v>1113.46</v>
      </c>
      <c r="L130" s="8">
        <v>586272.6</v>
      </c>
      <c r="M130" s="8">
        <f>VLOOKUP(B130,'взять от сюда'!$B$4:$J$198,9,)</f>
        <v>1420817</v>
      </c>
    </row>
    <row r="131" spans="1:13" ht="11.1" customHeight="1" outlineLevel="1" x14ac:dyDescent="0.2">
      <c r="A131" s="1">
        <v>66</v>
      </c>
      <c r="B131" s="6" t="s">
        <v>281</v>
      </c>
      <c r="C131" s="7" t="s">
        <v>14</v>
      </c>
      <c r="D131" s="7" t="s">
        <v>282</v>
      </c>
      <c r="E131" s="8">
        <v>383393.52</v>
      </c>
      <c r="F131" s="8">
        <v>468047</v>
      </c>
      <c r="G131" s="9"/>
      <c r="H131" s="8">
        <v>468047</v>
      </c>
      <c r="I131" s="8">
        <v>316136.78999999998</v>
      </c>
      <c r="J131" s="8">
        <v>151431.21</v>
      </c>
      <c r="K131" s="11">
        <v>479</v>
      </c>
      <c r="L131" s="8">
        <v>151910.21</v>
      </c>
      <c r="M131" s="8">
        <f>VLOOKUP(B131,'взять от сюда'!$B$4:$J$198,9,)</f>
        <v>503354</v>
      </c>
    </row>
    <row r="132" spans="1:13" ht="11.1" customHeight="1" outlineLevel="1" x14ac:dyDescent="0.2">
      <c r="A132" s="1">
        <v>67</v>
      </c>
      <c r="B132" s="6" t="s">
        <v>283</v>
      </c>
      <c r="C132" s="7" t="s">
        <v>14</v>
      </c>
      <c r="D132" s="7" t="s">
        <v>284</v>
      </c>
      <c r="E132" s="8">
        <v>20833988.309999999</v>
      </c>
      <c r="F132" s="8">
        <v>25434133</v>
      </c>
      <c r="G132" s="9"/>
      <c r="H132" s="8">
        <v>25434133</v>
      </c>
      <c r="I132" s="8">
        <v>19378382.280000001</v>
      </c>
      <c r="J132" s="8">
        <v>6015379.0899999999</v>
      </c>
      <c r="K132" s="8">
        <v>40371.629999999997</v>
      </c>
      <c r="L132" s="8">
        <v>6055750.7199999997</v>
      </c>
      <c r="M132" s="8">
        <f>VLOOKUP(B132,'взять от сюда'!$B$4:$J$198,9,)</f>
        <v>27352735</v>
      </c>
    </row>
    <row r="133" spans="1:13" ht="11.1" customHeight="1" outlineLevel="1" x14ac:dyDescent="0.2">
      <c r="A133" s="1">
        <v>68</v>
      </c>
      <c r="B133" s="6" t="s">
        <v>285</v>
      </c>
      <c r="C133" s="7" t="s">
        <v>14</v>
      </c>
      <c r="D133" s="7" t="s">
        <v>286</v>
      </c>
      <c r="E133" s="8">
        <v>39157535.829999998</v>
      </c>
      <c r="F133" s="8">
        <v>47803520</v>
      </c>
      <c r="G133" s="9"/>
      <c r="H133" s="8">
        <v>47803520</v>
      </c>
      <c r="I133" s="8">
        <v>36421720.659999996</v>
      </c>
      <c r="J133" s="8">
        <v>11305920.76</v>
      </c>
      <c r="K133" s="8">
        <v>75878.58</v>
      </c>
      <c r="L133" s="8">
        <v>11381799.34</v>
      </c>
      <c r="M133" s="8">
        <f>VLOOKUP(B133,'взять от сюда'!$B$4:$J$198,9,)</f>
        <v>51409537</v>
      </c>
    </row>
    <row r="134" spans="1:13" ht="11.1" customHeight="1" outlineLevel="1" x14ac:dyDescent="0.2">
      <c r="A134" s="1">
        <v>69</v>
      </c>
      <c r="B134" s="6" t="s">
        <v>287</v>
      </c>
      <c r="C134" s="7" t="s">
        <v>14</v>
      </c>
      <c r="D134" s="7" t="s">
        <v>288</v>
      </c>
      <c r="E134" s="8">
        <v>7516307.1900000004</v>
      </c>
      <c r="F134" s="8">
        <v>9175908</v>
      </c>
      <c r="G134" s="9"/>
      <c r="H134" s="8">
        <v>9175908</v>
      </c>
      <c r="I134" s="8">
        <v>6991166.3899999997</v>
      </c>
      <c r="J134" s="8">
        <v>2170176.6800000002</v>
      </c>
      <c r="K134" s="8">
        <v>14564.93</v>
      </c>
      <c r="L134" s="8">
        <v>2184741.61</v>
      </c>
      <c r="M134" s="8">
        <f>VLOOKUP(B134,'взять от сюда'!$B$4:$J$198,9,)</f>
        <v>9868085</v>
      </c>
    </row>
    <row r="135" spans="1:13" ht="11.1" customHeight="1" outlineLevel="1" x14ac:dyDescent="0.2">
      <c r="A135" s="1">
        <v>70</v>
      </c>
      <c r="B135" s="6" t="s">
        <v>289</v>
      </c>
      <c r="C135" s="7" t="s">
        <v>14</v>
      </c>
      <c r="D135" s="7" t="s">
        <v>290</v>
      </c>
      <c r="E135" s="8">
        <v>8243691.75</v>
      </c>
      <c r="F135" s="8">
        <v>10063899</v>
      </c>
      <c r="G135" s="9"/>
      <c r="H135" s="8">
        <v>10063899</v>
      </c>
      <c r="I135" s="8">
        <v>7667730.5599999996</v>
      </c>
      <c r="J135" s="8">
        <v>2380194</v>
      </c>
      <c r="K135" s="8">
        <v>15974.44</v>
      </c>
      <c r="L135" s="8">
        <v>2396168.44</v>
      </c>
      <c r="M135" s="8">
        <f>VLOOKUP(B135,'взять от сюда'!$B$4:$J$198,9,)</f>
        <v>10823060</v>
      </c>
    </row>
    <row r="136" spans="1:13" ht="11.1" customHeight="1" outlineLevel="1" x14ac:dyDescent="0.2">
      <c r="A136" s="1">
        <v>71</v>
      </c>
      <c r="B136" s="6" t="s">
        <v>291</v>
      </c>
      <c r="C136" s="7" t="s">
        <v>14</v>
      </c>
      <c r="D136" s="7" t="s">
        <v>292</v>
      </c>
      <c r="E136" s="8">
        <v>29943997.989999998</v>
      </c>
      <c r="F136" s="8">
        <v>36555633</v>
      </c>
      <c r="G136" s="9"/>
      <c r="H136" s="8">
        <v>36555633</v>
      </c>
      <c r="I136" s="8">
        <v>27851904.199999999</v>
      </c>
      <c r="J136" s="8">
        <v>8645704</v>
      </c>
      <c r="K136" s="8">
        <v>58024.800000000003</v>
      </c>
      <c r="L136" s="8">
        <v>8703728.8000000007</v>
      </c>
      <c r="M136" s="8">
        <f>VLOOKUP(B136,'взять от сюда'!$B$4:$J$198,9,)</f>
        <v>39313176</v>
      </c>
    </row>
    <row r="137" spans="1:13" ht="11.1" customHeight="1" outlineLevel="1" x14ac:dyDescent="0.2">
      <c r="A137" s="1">
        <v>72</v>
      </c>
      <c r="B137" s="6" t="s">
        <v>293</v>
      </c>
      <c r="C137" s="7" t="s">
        <v>14</v>
      </c>
      <c r="D137" s="7" t="s">
        <v>294</v>
      </c>
      <c r="E137" s="8">
        <v>3807927.72</v>
      </c>
      <c r="F137" s="8">
        <v>4648718</v>
      </c>
      <c r="G137" s="9"/>
      <c r="H137" s="8">
        <v>4648718</v>
      </c>
      <c r="I137" s="8">
        <v>3541879.45</v>
      </c>
      <c r="J137" s="8">
        <v>1099459.6299999999</v>
      </c>
      <c r="K137" s="8">
        <v>7378.92</v>
      </c>
      <c r="L137" s="8">
        <v>1106838.55</v>
      </c>
      <c r="M137" s="8">
        <f>VLOOKUP(B137,'взять от сюда'!$B$4:$J$198,9,)</f>
        <v>4999390</v>
      </c>
    </row>
    <row r="138" spans="1:13" ht="11.1" customHeight="1" outlineLevel="1" x14ac:dyDescent="0.2">
      <c r="A138" s="1">
        <v>73</v>
      </c>
      <c r="B138" s="6" t="s">
        <v>295</v>
      </c>
      <c r="C138" s="7" t="s">
        <v>14</v>
      </c>
      <c r="D138" s="7" t="s">
        <v>296</v>
      </c>
      <c r="E138" s="8">
        <v>35156920.710000001</v>
      </c>
      <c r="F138" s="8">
        <v>42919569</v>
      </c>
      <c r="G138" s="9"/>
      <c r="H138" s="8">
        <v>42919569</v>
      </c>
      <c r="I138" s="8">
        <v>32700616</v>
      </c>
      <c r="J138" s="8">
        <v>10150826.720000001</v>
      </c>
      <c r="K138" s="8">
        <v>68126.28</v>
      </c>
      <c r="L138" s="8">
        <v>10218953</v>
      </c>
      <c r="M138" s="8">
        <f>VLOOKUP(B138,'взять от сюда'!$B$4:$J$198,9,)</f>
        <v>46157170</v>
      </c>
    </row>
    <row r="139" spans="1:13" ht="11.1" customHeight="1" outlineLevel="1" x14ac:dyDescent="0.2">
      <c r="A139" s="1">
        <v>74</v>
      </c>
      <c r="B139" s="6" t="s">
        <v>297</v>
      </c>
      <c r="C139" s="7" t="s">
        <v>14</v>
      </c>
      <c r="D139" s="7" t="s">
        <v>298</v>
      </c>
      <c r="E139" s="8">
        <v>174918710.28999999</v>
      </c>
      <c r="F139" s="8">
        <v>213540762</v>
      </c>
      <c r="G139" s="9"/>
      <c r="H139" s="8">
        <v>213540762</v>
      </c>
      <c r="I139" s="8">
        <v>162697683.55000001</v>
      </c>
      <c r="J139" s="8">
        <v>50504124.939999998</v>
      </c>
      <c r="K139" s="8">
        <v>338953.51</v>
      </c>
      <c r="L139" s="8">
        <v>50843078.450000003</v>
      </c>
      <c r="M139" s="8">
        <f>VLOOKUP(B139,'взять от сюда'!$B$4:$J$198,9,)</f>
        <v>229649026</v>
      </c>
    </row>
    <row r="140" spans="1:13" ht="11.1" customHeight="1" outlineLevel="1" x14ac:dyDescent="0.2">
      <c r="A140" s="1">
        <v>75</v>
      </c>
      <c r="B140" s="6" t="s">
        <v>299</v>
      </c>
      <c r="C140" s="7" t="s">
        <v>14</v>
      </c>
      <c r="D140" s="7" t="s">
        <v>300</v>
      </c>
      <c r="E140" s="8">
        <v>14911383.609999999</v>
      </c>
      <c r="F140" s="8">
        <v>18203817</v>
      </c>
      <c r="G140" s="9"/>
      <c r="H140" s="8">
        <v>18203817</v>
      </c>
      <c r="I140" s="8">
        <v>13869571.43</v>
      </c>
      <c r="J140" s="8">
        <v>4305350.63</v>
      </c>
      <c r="K140" s="8">
        <v>28894.94</v>
      </c>
      <c r="L140" s="8">
        <v>4334245.57</v>
      </c>
      <c r="M140" s="8">
        <f>VLOOKUP(B140,'взять от сюда'!$B$4:$J$198,9,)</f>
        <v>19577006</v>
      </c>
    </row>
    <row r="141" spans="1:13" ht="11.1" customHeight="1" outlineLevel="1" x14ac:dyDescent="0.2">
      <c r="A141" s="1">
        <v>76</v>
      </c>
      <c r="B141" s="6" t="s">
        <v>301</v>
      </c>
      <c r="C141" s="7" t="s">
        <v>14</v>
      </c>
      <c r="D141" s="7" t="s">
        <v>302</v>
      </c>
      <c r="E141" s="8">
        <v>96845638.870000005</v>
      </c>
      <c r="F141" s="8">
        <v>118229156</v>
      </c>
      <c r="G141" s="9"/>
      <c r="H141" s="8">
        <v>118229156</v>
      </c>
      <c r="I141" s="8">
        <v>90079334.870000005</v>
      </c>
      <c r="J141" s="8">
        <v>27962155.850000001</v>
      </c>
      <c r="K141" s="8">
        <v>187665.28</v>
      </c>
      <c r="L141" s="8">
        <v>28149821.129999999</v>
      </c>
      <c r="M141" s="8">
        <f>VLOOKUP(B141,'взять от сюда'!$B$4:$J$198,9,)</f>
        <v>127147671</v>
      </c>
    </row>
    <row r="142" spans="1:13" ht="11.1" customHeight="1" outlineLevel="1" x14ac:dyDescent="0.2">
      <c r="A142" s="1">
        <v>77</v>
      </c>
      <c r="B142" s="6" t="s">
        <v>303</v>
      </c>
      <c r="C142" s="7" t="s">
        <v>14</v>
      </c>
      <c r="D142" s="7" t="s">
        <v>304</v>
      </c>
      <c r="E142" s="8">
        <v>78685695.019999996</v>
      </c>
      <c r="F142" s="8">
        <v>96059496</v>
      </c>
      <c r="G142" s="9"/>
      <c r="H142" s="8">
        <v>96059496</v>
      </c>
      <c r="I142" s="8">
        <v>73188169.489999995</v>
      </c>
      <c r="J142" s="8">
        <v>22718851.16</v>
      </c>
      <c r="K142" s="8">
        <v>152475.35</v>
      </c>
      <c r="L142" s="8">
        <v>22871326.510000002</v>
      </c>
      <c r="M142" s="8">
        <f>VLOOKUP(B142,'взять от сюда'!$B$4:$J$198,9,)</f>
        <v>103305662</v>
      </c>
    </row>
    <row r="143" spans="1:13" ht="11.1" customHeight="1" outlineLevel="1" x14ac:dyDescent="0.2">
      <c r="A143" s="1">
        <v>78</v>
      </c>
      <c r="B143" s="6" t="s">
        <v>305</v>
      </c>
      <c r="C143" s="7" t="s">
        <v>14</v>
      </c>
      <c r="D143" s="7" t="s">
        <v>306</v>
      </c>
      <c r="E143" s="8">
        <v>199157816.5</v>
      </c>
      <c r="F143" s="8">
        <v>243131862</v>
      </c>
      <c r="G143" s="9"/>
      <c r="H143" s="8">
        <v>243131862</v>
      </c>
      <c r="I143" s="8">
        <v>185243277.87</v>
      </c>
      <c r="J143" s="8">
        <v>57502660.630000003</v>
      </c>
      <c r="K143" s="8">
        <v>385923.5</v>
      </c>
      <c r="L143" s="8">
        <v>57888584.130000003</v>
      </c>
      <c r="M143" s="8">
        <f>VLOOKUP(B143,'взять от сюда'!$B$4:$J$198,9,)</f>
        <v>261472306</v>
      </c>
    </row>
    <row r="144" spans="1:13" ht="11.1" customHeight="1" outlineLevel="1" x14ac:dyDescent="0.2">
      <c r="A144" s="1">
        <v>79</v>
      </c>
      <c r="B144" s="6" t="s">
        <v>307</v>
      </c>
      <c r="C144" s="7" t="s">
        <v>170</v>
      </c>
      <c r="D144" s="7" t="s">
        <v>308</v>
      </c>
      <c r="E144" s="8">
        <v>38440930.969999999</v>
      </c>
      <c r="F144" s="8">
        <v>46928689</v>
      </c>
      <c r="G144" s="9"/>
      <c r="H144" s="8">
        <v>46928689</v>
      </c>
      <c r="I144" s="8">
        <v>35503353</v>
      </c>
      <c r="J144" s="8">
        <v>11351216.26</v>
      </c>
      <c r="K144" s="8">
        <v>74119.740000000005</v>
      </c>
      <c r="L144" s="8">
        <v>11425336</v>
      </c>
      <c r="M144" s="8">
        <f>VLOOKUP(B144,'взять от сюда'!$B$4:$J$198,9,)</f>
        <v>50468714</v>
      </c>
    </row>
    <row r="145" spans="1:13" ht="11.1" customHeight="1" outlineLevel="1" x14ac:dyDescent="0.2">
      <c r="A145" s="1">
        <v>80</v>
      </c>
      <c r="B145" s="6" t="s">
        <v>309</v>
      </c>
      <c r="C145" s="7" t="s">
        <v>277</v>
      </c>
      <c r="D145" s="7" t="s">
        <v>310</v>
      </c>
      <c r="E145" s="8">
        <v>383231.56</v>
      </c>
      <c r="F145" s="8">
        <v>467849</v>
      </c>
      <c r="G145" s="9"/>
      <c r="H145" s="8">
        <v>467849</v>
      </c>
      <c r="I145" s="8">
        <v>313003.99</v>
      </c>
      <c r="J145" s="8">
        <v>154192.92000000001</v>
      </c>
      <c r="K145" s="11">
        <v>652.09</v>
      </c>
      <c r="L145" s="8">
        <v>154845.01</v>
      </c>
      <c r="M145" s="8">
        <f>VLOOKUP(B145,'взять от сюда'!$B$4:$J$198,9,)</f>
        <v>503141</v>
      </c>
    </row>
    <row r="146" spans="1:13" ht="11.1" customHeight="1" outlineLevel="1" x14ac:dyDescent="0.2">
      <c r="A146" s="1">
        <v>81</v>
      </c>
      <c r="B146" s="6" t="s">
        <v>311</v>
      </c>
      <c r="C146" s="7" t="s">
        <v>312</v>
      </c>
      <c r="D146" s="10">
        <v>216</v>
      </c>
      <c r="E146" s="8">
        <v>7192577.3099999996</v>
      </c>
      <c r="F146" s="8">
        <v>67652572</v>
      </c>
      <c r="G146" s="9"/>
      <c r="H146" s="8">
        <v>67652572</v>
      </c>
      <c r="I146" s="8">
        <v>4849980.57</v>
      </c>
      <c r="J146" s="8">
        <v>62798096.549999997</v>
      </c>
      <c r="K146" s="8">
        <v>4494.88</v>
      </c>
      <c r="L146" s="8">
        <v>62802591.43</v>
      </c>
      <c r="M146" s="8">
        <f>VLOOKUP(B146,'взять от сюда'!$B$4:$J$198,9,)</f>
        <v>55487284</v>
      </c>
    </row>
    <row r="147" spans="1:13" ht="11.1" customHeight="1" outlineLevel="1" x14ac:dyDescent="0.2">
      <c r="A147" s="1">
        <v>82</v>
      </c>
      <c r="B147" s="6" t="s">
        <v>313</v>
      </c>
      <c r="C147" s="7" t="s">
        <v>170</v>
      </c>
      <c r="D147" s="7" t="s">
        <v>314</v>
      </c>
      <c r="E147" s="8">
        <v>801503.94</v>
      </c>
      <c r="F147" s="8">
        <v>978476</v>
      </c>
      <c r="G147" s="9"/>
      <c r="H147" s="8">
        <v>978476</v>
      </c>
      <c r="I147" s="8">
        <v>761303.02</v>
      </c>
      <c r="J147" s="8">
        <v>216504.58</v>
      </c>
      <c r="K147" s="11">
        <v>668.4</v>
      </c>
      <c r="L147" s="8">
        <v>217172.98</v>
      </c>
      <c r="M147" s="8">
        <f>VLOOKUP(B147,'взять от сюда'!$B$4:$J$198,9,)</f>
        <v>1052287</v>
      </c>
    </row>
    <row r="148" spans="1:13" ht="11.1" customHeight="1" outlineLevel="1" x14ac:dyDescent="0.2">
      <c r="A148" s="1">
        <v>83</v>
      </c>
      <c r="B148" s="6" t="s">
        <v>315</v>
      </c>
      <c r="C148" s="7" t="s">
        <v>316</v>
      </c>
      <c r="D148" s="7" t="s">
        <v>317</v>
      </c>
      <c r="E148" s="8">
        <v>9029104.4800000004</v>
      </c>
      <c r="F148" s="8">
        <v>89629092</v>
      </c>
      <c r="G148" s="9"/>
      <c r="H148" s="8">
        <v>89629092</v>
      </c>
      <c r="I148" s="8">
        <v>81585579.189999998</v>
      </c>
      <c r="J148" s="8">
        <v>7972814.7300000004</v>
      </c>
      <c r="K148" s="8">
        <v>70698.080000000002</v>
      </c>
      <c r="L148" s="8">
        <v>8043512.8099999996</v>
      </c>
      <c r="M148" s="8">
        <f>VLOOKUP(B148,'взять от сюда'!$B$4:$J$198,9,)</f>
        <v>11119974</v>
      </c>
    </row>
    <row r="149" spans="1:13" ht="11.1" customHeight="1" outlineLevel="1" x14ac:dyDescent="0.2">
      <c r="A149" s="1">
        <v>84</v>
      </c>
      <c r="B149" s="6" t="s">
        <v>318</v>
      </c>
      <c r="C149" s="7" t="s">
        <v>316</v>
      </c>
      <c r="D149" s="7" t="s">
        <v>319</v>
      </c>
      <c r="E149" s="8">
        <v>8413267.5299999993</v>
      </c>
      <c r="F149" s="8">
        <v>83515872</v>
      </c>
      <c r="G149" s="9"/>
      <c r="H149" s="8">
        <v>83515872</v>
      </c>
      <c r="I149" s="8">
        <v>76020973.180000007</v>
      </c>
      <c r="J149" s="8">
        <v>7429022.7599999998</v>
      </c>
      <c r="K149" s="8">
        <v>65876.06</v>
      </c>
      <c r="L149" s="8">
        <v>7494898.8200000003</v>
      </c>
      <c r="M149" s="8">
        <f>VLOOKUP(B149,'взять от сюда'!$B$4:$J$198,9,)</f>
        <v>10361528</v>
      </c>
    </row>
    <row r="150" spans="1:13" ht="11.1" customHeight="1" outlineLevel="1" x14ac:dyDescent="0.2">
      <c r="A150" s="1">
        <v>85</v>
      </c>
      <c r="B150" s="6" t="s">
        <v>320</v>
      </c>
      <c r="C150" s="7" t="s">
        <v>316</v>
      </c>
      <c r="D150" s="7" t="s">
        <v>321</v>
      </c>
      <c r="E150" s="8">
        <v>8225744.3499999996</v>
      </c>
      <c r="F150" s="8">
        <v>81654388</v>
      </c>
      <c r="G150" s="9"/>
      <c r="H150" s="8">
        <v>81654388</v>
      </c>
      <c r="I150" s="8">
        <v>74326542.769999996</v>
      </c>
      <c r="J150" s="8">
        <v>7263437.4800000004</v>
      </c>
      <c r="K150" s="8">
        <v>64407.75</v>
      </c>
      <c r="L150" s="8">
        <v>7327845.2300000004</v>
      </c>
      <c r="M150" s="8">
        <f>VLOOKUP(B150,'взять от сюда'!$B$4:$J$198,9,)</f>
        <v>10130580</v>
      </c>
    </row>
    <row r="151" spans="1:13" ht="11.1" customHeight="1" outlineLevel="1" x14ac:dyDescent="0.2">
      <c r="A151" s="1">
        <v>86</v>
      </c>
      <c r="B151" s="6" t="s">
        <v>322</v>
      </c>
      <c r="C151" s="7" t="s">
        <v>316</v>
      </c>
      <c r="D151" s="7" t="s">
        <v>323</v>
      </c>
      <c r="E151" s="8">
        <v>6930747.4500000002</v>
      </c>
      <c r="F151" s="8">
        <v>68799359</v>
      </c>
      <c r="G151" s="9"/>
      <c r="H151" s="8">
        <v>68799359</v>
      </c>
      <c r="I151" s="8">
        <v>62625152.380000003</v>
      </c>
      <c r="J151" s="8">
        <v>6119938.7199999997</v>
      </c>
      <c r="K151" s="8">
        <v>54267.9</v>
      </c>
      <c r="L151" s="8">
        <v>6174206.6200000001</v>
      </c>
      <c r="M151" s="8">
        <f>VLOOKUP(B151,'взять от сюда'!$B$4:$J$198,9,)</f>
        <v>8535701</v>
      </c>
    </row>
    <row r="152" spans="1:13" ht="11.1" customHeight="1" outlineLevel="1" x14ac:dyDescent="0.2">
      <c r="A152" s="1">
        <v>87</v>
      </c>
      <c r="B152" s="6" t="s">
        <v>324</v>
      </c>
      <c r="C152" s="7" t="s">
        <v>316</v>
      </c>
      <c r="D152" s="7" t="s">
        <v>325</v>
      </c>
      <c r="E152" s="8">
        <v>5009993.88</v>
      </c>
      <c r="F152" s="8">
        <v>49732640</v>
      </c>
      <c r="G152" s="9"/>
      <c r="H152" s="8">
        <v>49732640</v>
      </c>
      <c r="I152" s="8">
        <v>45269522.909999996</v>
      </c>
      <c r="J152" s="8">
        <v>4423888.7300000004</v>
      </c>
      <c r="K152" s="8">
        <v>39228.36</v>
      </c>
      <c r="L152" s="8">
        <v>4463117.09</v>
      </c>
      <c r="M152" s="8">
        <f>VLOOKUP(B152,'взять от сюда'!$B$4:$J$198,9,)</f>
        <v>6170158</v>
      </c>
    </row>
    <row r="153" spans="1:13" ht="11.1" customHeight="1" outlineLevel="1" x14ac:dyDescent="0.2">
      <c r="A153" s="1">
        <v>88</v>
      </c>
      <c r="B153" s="6" t="s">
        <v>326</v>
      </c>
      <c r="C153" s="7" t="s">
        <v>316</v>
      </c>
      <c r="D153" s="7" t="s">
        <v>327</v>
      </c>
      <c r="E153" s="8">
        <v>3472168.03</v>
      </c>
      <c r="F153" s="8">
        <v>34467125</v>
      </c>
      <c r="G153" s="9"/>
      <c r="H153" s="8">
        <v>34467125</v>
      </c>
      <c r="I153" s="8">
        <v>31373969.059999999</v>
      </c>
      <c r="J153" s="8">
        <v>3065968.79</v>
      </c>
      <c r="K153" s="8">
        <v>27187.15</v>
      </c>
      <c r="L153" s="8">
        <v>3093155.94</v>
      </c>
      <c r="M153" s="8">
        <f>VLOOKUP(B153,'взять от сюда'!$B$4:$J$198,9,)</f>
        <v>4276218</v>
      </c>
    </row>
    <row r="154" spans="1:13" ht="11.1" customHeight="1" outlineLevel="1" x14ac:dyDescent="0.2">
      <c r="A154" s="1">
        <v>89</v>
      </c>
      <c r="B154" s="6" t="s">
        <v>328</v>
      </c>
      <c r="C154" s="7" t="s">
        <v>316</v>
      </c>
      <c r="D154" s="7" t="s">
        <v>329</v>
      </c>
      <c r="E154" s="8">
        <v>2830376.8</v>
      </c>
      <c r="F154" s="8">
        <v>28096264</v>
      </c>
      <c r="G154" s="9"/>
      <c r="H154" s="8">
        <v>28096264</v>
      </c>
      <c r="I154" s="8">
        <v>25574843.199999999</v>
      </c>
      <c r="J154" s="8">
        <v>2499258.89</v>
      </c>
      <c r="K154" s="8">
        <v>22161.91</v>
      </c>
      <c r="L154" s="8">
        <v>2521420.7999999998</v>
      </c>
      <c r="M154" s="8">
        <f>VLOOKUP(B154,'взять от сюда'!$B$4:$J$198,9,)</f>
        <v>3485807</v>
      </c>
    </row>
    <row r="155" spans="1:13" ht="11.1" customHeight="1" outlineLevel="1" x14ac:dyDescent="0.2">
      <c r="A155" s="1">
        <v>90</v>
      </c>
      <c r="B155" s="6" t="s">
        <v>330</v>
      </c>
      <c r="C155" s="7" t="s">
        <v>316</v>
      </c>
      <c r="D155" s="7" t="s">
        <v>331</v>
      </c>
      <c r="E155" s="8">
        <v>509573.81</v>
      </c>
      <c r="F155" s="8">
        <v>5058380</v>
      </c>
      <c r="G155" s="9"/>
      <c r="H155" s="8">
        <v>5058380</v>
      </c>
      <c r="I155" s="8">
        <v>4604429.9400000004</v>
      </c>
      <c r="J155" s="8">
        <v>449960.09</v>
      </c>
      <c r="K155" s="8">
        <v>3989.97</v>
      </c>
      <c r="L155" s="8">
        <v>453950.06</v>
      </c>
      <c r="M155" s="8">
        <f>VLOOKUP(B155,'взять от сюда'!$B$4:$J$198,9,)</f>
        <v>627576</v>
      </c>
    </row>
    <row r="156" spans="1:13" ht="11.1" customHeight="1" outlineLevel="1" x14ac:dyDescent="0.2">
      <c r="A156" s="1">
        <v>91</v>
      </c>
      <c r="B156" s="6" t="s">
        <v>332</v>
      </c>
      <c r="C156" s="7" t="s">
        <v>316</v>
      </c>
      <c r="D156" s="7" t="s">
        <v>333</v>
      </c>
      <c r="E156" s="8">
        <v>2717727.01</v>
      </c>
      <c r="F156" s="8">
        <v>26978025</v>
      </c>
      <c r="G156" s="9"/>
      <c r="H156" s="8">
        <v>26978025</v>
      </c>
      <c r="I156" s="8">
        <v>24556957.350000001</v>
      </c>
      <c r="J156" s="8">
        <v>2399787.79</v>
      </c>
      <c r="K156" s="8">
        <v>21279.86</v>
      </c>
      <c r="L156" s="8">
        <v>2421067.65</v>
      </c>
      <c r="M156" s="8">
        <f>VLOOKUP(B156,'взять от сюда'!$B$4:$J$198,9,)</f>
        <v>3347071</v>
      </c>
    </row>
    <row r="157" spans="1:13" ht="11.1" customHeight="1" outlineLevel="1" x14ac:dyDescent="0.2">
      <c r="A157" s="1">
        <v>92</v>
      </c>
      <c r="B157" s="6" t="s">
        <v>334</v>
      </c>
      <c r="C157" s="7" t="s">
        <v>316</v>
      </c>
      <c r="D157" s="7" t="s">
        <v>335</v>
      </c>
      <c r="E157" s="8">
        <v>3533588.68</v>
      </c>
      <c r="F157" s="8">
        <v>35076828</v>
      </c>
      <c r="G157" s="9"/>
      <c r="H157" s="8">
        <v>35076828</v>
      </c>
      <c r="I157" s="8">
        <v>31928955.969999999</v>
      </c>
      <c r="J157" s="8">
        <v>3120203.96</v>
      </c>
      <c r="K157" s="8">
        <v>27668.07</v>
      </c>
      <c r="L157" s="8">
        <v>3147872.03</v>
      </c>
      <c r="M157" s="8">
        <f>VLOOKUP(B157,'взять от сюда'!$B$4:$J$198,9,)</f>
        <v>4351862</v>
      </c>
    </row>
    <row r="158" spans="1:13" ht="11.1" customHeight="1" outlineLevel="1" x14ac:dyDescent="0.2">
      <c r="A158" s="1">
        <v>93</v>
      </c>
      <c r="B158" s="6" t="s">
        <v>336</v>
      </c>
      <c r="C158" s="7" t="s">
        <v>14</v>
      </c>
      <c r="D158" s="7" t="s">
        <v>337</v>
      </c>
      <c r="E158" s="8">
        <v>16060130.9</v>
      </c>
      <c r="F158" s="8">
        <v>19606208</v>
      </c>
      <c r="G158" s="9"/>
      <c r="H158" s="8">
        <v>19606208</v>
      </c>
      <c r="I158" s="8">
        <v>17645586.27</v>
      </c>
      <c r="J158" s="8">
        <v>1927944.72</v>
      </c>
      <c r="K158" s="8">
        <v>32677.01</v>
      </c>
      <c r="L158" s="8">
        <v>1960621.73</v>
      </c>
      <c r="M158" s="8">
        <f>VLOOKUP(B158,'взять от сюда'!$B$4:$J$198,9,)</f>
        <v>21085185</v>
      </c>
    </row>
    <row r="159" spans="1:13" ht="11.1" customHeight="1" outlineLevel="1" x14ac:dyDescent="0.2">
      <c r="A159" s="1">
        <v>94</v>
      </c>
      <c r="B159" s="6" t="s">
        <v>338</v>
      </c>
      <c r="C159" s="7" t="s">
        <v>14</v>
      </c>
      <c r="D159" s="7" t="s">
        <v>339</v>
      </c>
      <c r="E159" s="8">
        <v>6934364.2999999998</v>
      </c>
      <c r="F159" s="8">
        <v>8465472</v>
      </c>
      <c r="G159" s="9"/>
      <c r="H159" s="8">
        <v>8465472</v>
      </c>
      <c r="I159" s="8">
        <v>7618924.4699999997</v>
      </c>
      <c r="J159" s="8">
        <v>832438.41</v>
      </c>
      <c r="K159" s="8">
        <v>14109.12</v>
      </c>
      <c r="L159" s="8">
        <v>846547.53</v>
      </c>
      <c r="M159" s="8">
        <f>VLOOKUP(B159,'взять от сюда'!$B$4:$J$198,9,)</f>
        <v>9104058</v>
      </c>
    </row>
    <row r="160" spans="1:13" ht="11.1" customHeight="1" outlineLevel="1" x14ac:dyDescent="0.2">
      <c r="A160" s="1">
        <v>95</v>
      </c>
      <c r="B160" s="6" t="s">
        <v>340</v>
      </c>
      <c r="C160" s="7" t="s">
        <v>341</v>
      </c>
      <c r="D160" s="7" t="s">
        <v>342</v>
      </c>
      <c r="E160" s="8">
        <v>1446845.9</v>
      </c>
      <c r="F160" s="8">
        <v>1766309</v>
      </c>
      <c r="G160" s="9"/>
      <c r="H160" s="8">
        <v>1766309</v>
      </c>
      <c r="I160" s="8">
        <v>1153674.6200000001</v>
      </c>
      <c r="J160" s="8">
        <v>610220.82999999996</v>
      </c>
      <c r="K160" s="8">
        <v>2413.5500000000002</v>
      </c>
      <c r="L160" s="8">
        <v>612634.38</v>
      </c>
      <c r="M160" s="8">
        <f>VLOOKUP(B160,'взять от сюда'!$B$4:$J$198,9,)</f>
        <v>1899550</v>
      </c>
    </row>
    <row r="161" spans="1:13" ht="11.1" customHeight="1" outlineLevel="1" x14ac:dyDescent="0.2">
      <c r="A161" s="1">
        <v>96</v>
      </c>
      <c r="B161" s="6" t="s">
        <v>343</v>
      </c>
      <c r="C161" s="7" t="s">
        <v>277</v>
      </c>
      <c r="D161" s="7" t="s">
        <v>344</v>
      </c>
      <c r="E161" s="8">
        <v>10603661.83</v>
      </c>
      <c r="F161" s="8">
        <v>13538814</v>
      </c>
      <c r="G161" s="9"/>
      <c r="H161" s="8">
        <v>13538814</v>
      </c>
      <c r="I161" s="8">
        <v>10318383.25</v>
      </c>
      <c r="J161" s="8">
        <v>3198934.12</v>
      </c>
      <c r="K161" s="8">
        <v>21496.63</v>
      </c>
      <c r="L161" s="8">
        <v>3220430.75</v>
      </c>
      <c r="M161" s="8">
        <f>VLOOKUP(B161,'взять от сюда'!$B$4:$J$198,9,)</f>
        <v>13921442</v>
      </c>
    </row>
    <row r="162" spans="1:13" ht="11.1" customHeight="1" outlineLevel="1" x14ac:dyDescent="0.2">
      <c r="A162" s="1">
        <v>97</v>
      </c>
      <c r="B162" s="6" t="s">
        <v>345</v>
      </c>
      <c r="C162" s="7" t="s">
        <v>14</v>
      </c>
      <c r="D162" s="7" t="s">
        <v>346</v>
      </c>
      <c r="E162" s="8">
        <v>25675583.699999999</v>
      </c>
      <c r="F162" s="8">
        <v>31344753</v>
      </c>
      <c r="G162" s="9"/>
      <c r="H162" s="8">
        <v>31344753</v>
      </c>
      <c r="I162" s="8">
        <v>28981048.440000001</v>
      </c>
      <c r="J162" s="8">
        <v>2343578.83</v>
      </c>
      <c r="K162" s="8">
        <v>20125.73</v>
      </c>
      <c r="L162" s="8">
        <v>2363704.56</v>
      </c>
      <c r="M162" s="8">
        <f>VLOOKUP(B162,'взять от сюда'!$B$4:$J$198,9,)</f>
        <v>33709217</v>
      </c>
    </row>
    <row r="163" spans="1:13" ht="11.1" customHeight="1" outlineLevel="1" x14ac:dyDescent="0.2">
      <c r="A163" s="1">
        <v>98</v>
      </c>
      <c r="B163" s="6" t="s">
        <v>347</v>
      </c>
      <c r="C163" s="7" t="s">
        <v>164</v>
      </c>
      <c r="D163" s="7" t="s">
        <v>348</v>
      </c>
      <c r="E163" s="8">
        <v>2975973.28</v>
      </c>
      <c r="F163" s="8">
        <v>3438440</v>
      </c>
      <c r="G163" s="9"/>
      <c r="H163" s="8">
        <v>3438440</v>
      </c>
      <c r="I163" s="8">
        <v>2112524.79</v>
      </c>
      <c r="J163" s="8">
        <v>1320812.49</v>
      </c>
      <c r="K163" s="8">
        <v>5102.72</v>
      </c>
      <c r="L163" s="8">
        <v>1325915.21</v>
      </c>
      <c r="M163" s="8">
        <f>VLOOKUP(B163,'взять от сюда'!$B$4:$J$198,9,)</f>
        <v>4413428</v>
      </c>
    </row>
    <row r="164" spans="1:13" ht="11.1" customHeight="1" outlineLevel="1" x14ac:dyDescent="0.2">
      <c r="A164" s="1">
        <v>99</v>
      </c>
      <c r="B164" s="6" t="s">
        <v>349</v>
      </c>
      <c r="C164" s="7" t="s">
        <v>170</v>
      </c>
      <c r="D164" s="7" t="s">
        <v>350</v>
      </c>
      <c r="E164" s="8">
        <v>375320.74</v>
      </c>
      <c r="F164" s="8">
        <v>458192</v>
      </c>
      <c r="G164" s="9"/>
      <c r="H164" s="8">
        <v>458192</v>
      </c>
      <c r="I164" s="8">
        <v>235132.03</v>
      </c>
      <c r="J164" s="8">
        <v>222076.15</v>
      </c>
      <c r="K164" s="11">
        <v>983.82</v>
      </c>
      <c r="L164" s="8">
        <v>223059.97</v>
      </c>
      <c r="M164" s="8">
        <f>VLOOKUP(B164,'взять от сюда'!$B$4:$J$198,9,)</f>
        <v>492755</v>
      </c>
    </row>
    <row r="165" spans="1:13" ht="11.1" customHeight="1" outlineLevel="1" x14ac:dyDescent="0.2">
      <c r="A165" s="1">
        <v>100</v>
      </c>
      <c r="B165" s="6" t="s">
        <v>351</v>
      </c>
      <c r="C165" s="7" t="s">
        <v>203</v>
      </c>
      <c r="D165" s="10">
        <v>201</v>
      </c>
      <c r="E165" s="8">
        <v>528716</v>
      </c>
      <c r="F165" s="8">
        <v>13732779</v>
      </c>
      <c r="G165" s="9"/>
      <c r="H165" s="8">
        <v>13732779</v>
      </c>
      <c r="I165" s="9"/>
      <c r="J165" s="8">
        <v>13732779</v>
      </c>
      <c r="K165" s="9"/>
      <c r="L165" s="8">
        <v>13732779</v>
      </c>
      <c r="M165" s="8">
        <f>VLOOKUP(B165,'взять от сюда'!$B$4:$J$198,9,)</f>
        <v>9802912</v>
      </c>
    </row>
    <row r="166" spans="1:13" ht="11.1" customHeight="1" outlineLevel="1" x14ac:dyDescent="0.2">
      <c r="A166" s="1">
        <v>101</v>
      </c>
      <c r="B166" s="6" t="s">
        <v>352</v>
      </c>
      <c r="C166" s="7" t="s">
        <v>316</v>
      </c>
      <c r="D166" s="7" t="s">
        <v>353</v>
      </c>
      <c r="E166" s="8">
        <v>900000</v>
      </c>
      <c r="F166" s="8">
        <v>8934018</v>
      </c>
      <c r="G166" s="9"/>
      <c r="H166" s="8">
        <v>8934018</v>
      </c>
      <c r="I166" s="8">
        <v>8132259.4800000004</v>
      </c>
      <c r="J166" s="8">
        <v>794711.5</v>
      </c>
      <c r="K166" s="8">
        <v>7047.02</v>
      </c>
      <c r="L166" s="8">
        <v>801758.52</v>
      </c>
      <c r="M166" s="8">
        <f>VLOOKUP(B166,'взять от сюда'!$B$4:$J$198,9,)</f>
        <v>1108413</v>
      </c>
    </row>
    <row r="167" spans="1:13" ht="11.1" customHeight="1" outlineLevel="1" x14ac:dyDescent="0.2">
      <c r="A167" s="1">
        <v>102</v>
      </c>
      <c r="B167" s="6" t="s">
        <v>354</v>
      </c>
      <c r="C167" s="7" t="s">
        <v>316</v>
      </c>
      <c r="D167" s="7" t="s">
        <v>355</v>
      </c>
      <c r="E167" s="8">
        <v>900000</v>
      </c>
      <c r="F167" s="8">
        <v>8934018</v>
      </c>
      <c r="G167" s="9"/>
      <c r="H167" s="8">
        <v>8934018</v>
      </c>
      <c r="I167" s="8">
        <v>8132259.4800000004</v>
      </c>
      <c r="J167" s="8">
        <v>794711.5</v>
      </c>
      <c r="K167" s="8">
        <v>7047.02</v>
      </c>
      <c r="L167" s="8">
        <v>801758.52</v>
      </c>
      <c r="M167" s="8">
        <f>VLOOKUP(B167,'взять от сюда'!$B$4:$J$198,9,)</f>
        <v>1108413</v>
      </c>
    </row>
    <row r="168" spans="1:13" ht="11.1" customHeight="1" outlineLevel="1" x14ac:dyDescent="0.2">
      <c r="A168" s="1">
        <v>103</v>
      </c>
      <c r="B168" s="6" t="s">
        <v>356</v>
      </c>
      <c r="C168" s="7" t="s">
        <v>316</v>
      </c>
      <c r="D168" s="7" t="s">
        <v>357</v>
      </c>
      <c r="E168" s="8">
        <v>900000</v>
      </c>
      <c r="F168" s="8">
        <v>8934018</v>
      </c>
      <c r="G168" s="9"/>
      <c r="H168" s="8">
        <v>8934018</v>
      </c>
      <c r="I168" s="8">
        <v>8132259.4800000004</v>
      </c>
      <c r="J168" s="8">
        <v>794711.5</v>
      </c>
      <c r="K168" s="8">
        <v>7047.02</v>
      </c>
      <c r="L168" s="8">
        <v>801758.52</v>
      </c>
      <c r="M168" s="8">
        <f>VLOOKUP(B168,'взять от сюда'!$B$4:$J$198,9,)</f>
        <v>1108413</v>
      </c>
    </row>
    <row r="169" spans="1:13" ht="11.1" customHeight="1" outlineLevel="1" x14ac:dyDescent="0.2">
      <c r="A169" s="1">
        <v>104</v>
      </c>
      <c r="B169" s="6" t="s">
        <v>358</v>
      </c>
      <c r="C169" s="7" t="s">
        <v>316</v>
      </c>
      <c r="D169" s="7" t="s">
        <v>359</v>
      </c>
      <c r="E169" s="8">
        <v>900000</v>
      </c>
      <c r="F169" s="8">
        <v>8934018</v>
      </c>
      <c r="G169" s="9"/>
      <c r="H169" s="8">
        <v>8934018</v>
      </c>
      <c r="I169" s="8">
        <v>8132259.4800000004</v>
      </c>
      <c r="J169" s="8">
        <v>794711.5</v>
      </c>
      <c r="K169" s="8">
        <v>7047.02</v>
      </c>
      <c r="L169" s="8">
        <v>801758.52</v>
      </c>
      <c r="M169" s="8">
        <f>VLOOKUP(B169,'взять от сюда'!$B$4:$J$198,9,)</f>
        <v>1108413</v>
      </c>
    </row>
    <row r="170" spans="1:13" ht="11.1" customHeight="1" outlineLevel="1" x14ac:dyDescent="0.2">
      <c r="A170" s="1">
        <v>105</v>
      </c>
      <c r="B170" s="6" t="s">
        <v>360</v>
      </c>
      <c r="C170" s="7" t="s">
        <v>316</v>
      </c>
      <c r="D170" s="7" t="s">
        <v>361</v>
      </c>
      <c r="E170" s="8">
        <v>900000</v>
      </c>
      <c r="F170" s="8">
        <v>8934018</v>
      </c>
      <c r="G170" s="9"/>
      <c r="H170" s="8">
        <v>8934018</v>
      </c>
      <c r="I170" s="8">
        <v>8132259.4800000004</v>
      </c>
      <c r="J170" s="8">
        <v>794711.5</v>
      </c>
      <c r="K170" s="8">
        <v>7047.02</v>
      </c>
      <c r="L170" s="8">
        <v>801758.52</v>
      </c>
      <c r="M170" s="8">
        <f>VLOOKUP(B170,'взять от сюда'!$B$4:$J$198,9,)</f>
        <v>1108413</v>
      </c>
    </row>
    <row r="171" spans="1:13" ht="11.1" customHeight="1" outlineLevel="1" x14ac:dyDescent="0.2">
      <c r="A171" s="1">
        <v>106</v>
      </c>
      <c r="B171" s="6" t="s">
        <v>362</v>
      </c>
      <c r="C171" s="7" t="s">
        <v>316</v>
      </c>
      <c r="D171" s="7" t="s">
        <v>363</v>
      </c>
      <c r="E171" s="8">
        <v>900000</v>
      </c>
      <c r="F171" s="8">
        <v>8934018</v>
      </c>
      <c r="G171" s="9"/>
      <c r="H171" s="8">
        <v>8934018</v>
      </c>
      <c r="I171" s="8">
        <v>8132259.4800000004</v>
      </c>
      <c r="J171" s="8">
        <v>794711.5</v>
      </c>
      <c r="K171" s="8">
        <v>7047.02</v>
      </c>
      <c r="L171" s="8">
        <v>801758.52</v>
      </c>
      <c r="M171" s="8">
        <f>VLOOKUP(B171,'взять от сюда'!$B$4:$J$198,9,)</f>
        <v>1108413</v>
      </c>
    </row>
    <row r="172" spans="1:13" ht="11.1" customHeight="1" outlineLevel="1" x14ac:dyDescent="0.2">
      <c r="A172" s="1">
        <v>107</v>
      </c>
      <c r="B172" s="6" t="s">
        <v>364</v>
      </c>
      <c r="C172" s="7" t="s">
        <v>316</v>
      </c>
      <c r="D172" s="7" t="s">
        <v>365</v>
      </c>
      <c r="E172" s="8">
        <v>900000</v>
      </c>
      <c r="F172" s="8">
        <v>8934018</v>
      </c>
      <c r="G172" s="9"/>
      <c r="H172" s="8">
        <v>8934018</v>
      </c>
      <c r="I172" s="8">
        <v>8132259.4800000004</v>
      </c>
      <c r="J172" s="8">
        <v>794711.5</v>
      </c>
      <c r="K172" s="8">
        <v>7047.02</v>
      </c>
      <c r="L172" s="8">
        <v>801758.52</v>
      </c>
      <c r="M172" s="8">
        <f>VLOOKUP(B172,'взять от сюда'!$B$4:$J$198,9,)</f>
        <v>1108413</v>
      </c>
    </row>
    <row r="173" spans="1:13" ht="11.1" customHeight="1" outlineLevel="1" x14ac:dyDescent="0.2">
      <c r="A173" s="1">
        <v>108</v>
      </c>
      <c r="B173" s="6" t="s">
        <v>366</v>
      </c>
      <c r="C173" s="7" t="s">
        <v>316</v>
      </c>
      <c r="D173" s="7" t="s">
        <v>367</v>
      </c>
      <c r="E173" s="8">
        <v>900000</v>
      </c>
      <c r="F173" s="8">
        <v>8934018</v>
      </c>
      <c r="G173" s="9"/>
      <c r="H173" s="8">
        <v>8934018</v>
      </c>
      <c r="I173" s="8">
        <v>8132259.4800000004</v>
      </c>
      <c r="J173" s="8">
        <v>794711.5</v>
      </c>
      <c r="K173" s="8">
        <v>7047.02</v>
      </c>
      <c r="L173" s="8">
        <v>801758.52</v>
      </c>
      <c r="M173" s="8">
        <f>VLOOKUP(B173,'взять от сюда'!$B$4:$J$198,9,)</f>
        <v>1108413</v>
      </c>
    </row>
    <row r="174" spans="1:13" ht="11.1" customHeight="1" outlineLevel="1" x14ac:dyDescent="0.2">
      <c r="A174" s="1">
        <v>109</v>
      </c>
      <c r="B174" s="6" t="s">
        <v>368</v>
      </c>
      <c r="C174" s="7" t="s">
        <v>316</v>
      </c>
      <c r="D174" s="7" t="s">
        <v>369</v>
      </c>
      <c r="E174" s="8">
        <v>900000</v>
      </c>
      <c r="F174" s="8">
        <v>8934018</v>
      </c>
      <c r="G174" s="9"/>
      <c r="H174" s="8">
        <v>8934018</v>
      </c>
      <c r="I174" s="8">
        <v>8132259.4800000004</v>
      </c>
      <c r="J174" s="8">
        <v>794711.5</v>
      </c>
      <c r="K174" s="8">
        <v>7047.02</v>
      </c>
      <c r="L174" s="8">
        <v>801758.52</v>
      </c>
      <c r="M174" s="8">
        <f>VLOOKUP(B174,'взять от сюда'!$B$4:$J$198,9,)</f>
        <v>1108413</v>
      </c>
    </row>
    <row r="175" spans="1:13" ht="11.1" customHeight="1" outlineLevel="1" x14ac:dyDescent="0.2">
      <c r="A175" s="1">
        <v>110</v>
      </c>
      <c r="B175" s="6" t="s">
        <v>370</v>
      </c>
      <c r="C175" s="7" t="s">
        <v>316</v>
      </c>
      <c r="D175" s="7" t="s">
        <v>371</v>
      </c>
      <c r="E175" s="8">
        <v>900000</v>
      </c>
      <c r="F175" s="8">
        <v>8934018</v>
      </c>
      <c r="G175" s="9"/>
      <c r="H175" s="8">
        <v>8934018</v>
      </c>
      <c r="I175" s="8">
        <v>8132259.4800000004</v>
      </c>
      <c r="J175" s="8">
        <v>794711.5</v>
      </c>
      <c r="K175" s="8">
        <v>7047.02</v>
      </c>
      <c r="L175" s="8">
        <v>801758.52</v>
      </c>
      <c r="M175" s="8">
        <f>VLOOKUP(B175,'взять от сюда'!$B$4:$J$198,9,)</f>
        <v>1108413</v>
      </c>
    </row>
    <row r="176" spans="1:13" ht="11.1" customHeight="1" outlineLevel="1" x14ac:dyDescent="0.2">
      <c r="A176" s="1">
        <v>111</v>
      </c>
      <c r="B176" s="6" t="s">
        <v>372</v>
      </c>
      <c r="C176" s="7" t="s">
        <v>316</v>
      </c>
      <c r="D176" s="7" t="s">
        <v>373</v>
      </c>
      <c r="E176" s="8">
        <v>900000</v>
      </c>
      <c r="F176" s="8">
        <v>8934018</v>
      </c>
      <c r="G176" s="9"/>
      <c r="H176" s="8">
        <v>8934018</v>
      </c>
      <c r="I176" s="8">
        <v>8132259.4800000004</v>
      </c>
      <c r="J176" s="8">
        <v>794711.5</v>
      </c>
      <c r="K176" s="8">
        <v>7047.02</v>
      </c>
      <c r="L176" s="8">
        <v>801758.52</v>
      </c>
      <c r="M176" s="8">
        <f>VLOOKUP(B176,'взять от сюда'!$B$4:$J$198,9,)</f>
        <v>1108413</v>
      </c>
    </row>
    <row r="177" spans="1:13" ht="11.1" customHeight="1" outlineLevel="1" x14ac:dyDescent="0.2">
      <c r="A177" s="1">
        <v>112</v>
      </c>
      <c r="B177" s="6" t="s">
        <v>374</v>
      </c>
      <c r="C177" s="7" t="s">
        <v>316</v>
      </c>
      <c r="D177" s="7" t="s">
        <v>375</v>
      </c>
      <c r="E177" s="8">
        <v>900000</v>
      </c>
      <c r="F177" s="8">
        <v>8934018</v>
      </c>
      <c r="G177" s="9"/>
      <c r="H177" s="8">
        <v>8934018</v>
      </c>
      <c r="I177" s="8">
        <v>8132259.4800000004</v>
      </c>
      <c r="J177" s="8">
        <v>794711.5</v>
      </c>
      <c r="K177" s="8">
        <v>7047.02</v>
      </c>
      <c r="L177" s="8">
        <v>801758.52</v>
      </c>
      <c r="M177" s="8">
        <f>VLOOKUP(B177,'взять от сюда'!$B$4:$J$198,9,)</f>
        <v>1108413</v>
      </c>
    </row>
    <row r="178" spans="1:13" ht="11.1" customHeight="1" outlineLevel="1" x14ac:dyDescent="0.2">
      <c r="A178" s="1">
        <v>113</v>
      </c>
      <c r="B178" s="6" t="s">
        <v>376</v>
      </c>
      <c r="C178" s="7" t="s">
        <v>316</v>
      </c>
      <c r="D178" s="7" t="s">
        <v>377</v>
      </c>
      <c r="E178" s="8">
        <v>900000</v>
      </c>
      <c r="F178" s="8">
        <v>8934018</v>
      </c>
      <c r="G178" s="9"/>
      <c r="H178" s="8">
        <v>8934018</v>
      </c>
      <c r="I178" s="8">
        <v>8132259.4800000004</v>
      </c>
      <c r="J178" s="8">
        <v>794711.5</v>
      </c>
      <c r="K178" s="8">
        <v>7047.02</v>
      </c>
      <c r="L178" s="8">
        <v>801758.52</v>
      </c>
      <c r="M178" s="8">
        <f>VLOOKUP(B178,'взять от сюда'!$B$4:$J$198,9,)</f>
        <v>1108413</v>
      </c>
    </row>
    <row r="179" spans="1:13" ht="11.1" customHeight="1" outlineLevel="1" x14ac:dyDescent="0.2">
      <c r="A179" s="1">
        <v>114</v>
      </c>
      <c r="B179" s="6" t="s">
        <v>378</v>
      </c>
      <c r="C179" s="7" t="s">
        <v>316</v>
      </c>
      <c r="D179" s="7" t="s">
        <v>379</v>
      </c>
      <c r="E179" s="8">
        <v>900000</v>
      </c>
      <c r="F179" s="8">
        <v>8934018</v>
      </c>
      <c r="G179" s="9"/>
      <c r="H179" s="8">
        <v>8934018</v>
      </c>
      <c r="I179" s="8">
        <v>8132259.4800000004</v>
      </c>
      <c r="J179" s="8">
        <v>794711.5</v>
      </c>
      <c r="K179" s="8">
        <v>7047.02</v>
      </c>
      <c r="L179" s="8">
        <v>801758.52</v>
      </c>
      <c r="M179" s="8">
        <f>VLOOKUP(B179,'взять от сюда'!$B$4:$J$198,9,)</f>
        <v>1108413</v>
      </c>
    </row>
    <row r="180" spans="1:13" ht="11.1" customHeight="1" outlineLevel="1" x14ac:dyDescent="0.2">
      <c r="A180" s="1">
        <v>115</v>
      </c>
      <c r="B180" s="6" t="s">
        <v>380</v>
      </c>
      <c r="C180" s="7" t="s">
        <v>164</v>
      </c>
      <c r="D180" s="7" t="s">
        <v>381</v>
      </c>
      <c r="E180" s="8">
        <v>6956318.8600000003</v>
      </c>
      <c r="F180" s="8">
        <v>8037331</v>
      </c>
      <c r="G180" s="9"/>
      <c r="H180" s="8">
        <v>8037331</v>
      </c>
      <c r="I180" s="8">
        <v>3763524.66</v>
      </c>
      <c r="J180" s="8">
        <v>4263174.91</v>
      </c>
      <c r="K180" s="8">
        <v>10631.43</v>
      </c>
      <c r="L180" s="8">
        <v>4273806.34</v>
      </c>
      <c r="M180" s="8">
        <f>VLOOKUP(B180,'взять от сюда'!$B$4:$J$198,9,)</f>
        <v>10316360</v>
      </c>
    </row>
    <row r="181" spans="1:13" ht="11.1" customHeight="1" outlineLevel="1" x14ac:dyDescent="0.2">
      <c r="A181" s="1">
        <v>116</v>
      </c>
      <c r="B181" s="6" t="s">
        <v>382</v>
      </c>
      <c r="C181" s="7" t="s">
        <v>14</v>
      </c>
      <c r="D181" s="7" t="s">
        <v>383</v>
      </c>
      <c r="E181" s="8">
        <v>417254048.19999999</v>
      </c>
      <c r="F181" s="8">
        <v>515380676</v>
      </c>
      <c r="G181" s="9"/>
      <c r="H181" s="8">
        <v>515380676</v>
      </c>
      <c r="I181" s="8">
        <v>476646909.29000002</v>
      </c>
      <c r="J181" s="8">
        <v>38402761.909999996</v>
      </c>
      <c r="K181" s="8">
        <v>331004.79999999999</v>
      </c>
      <c r="L181" s="8">
        <v>38733766.710000001</v>
      </c>
      <c r="M181" s="8">
        <f>VLOOKUP(B181,'взять от сюда'!$B$4:$J$198,9,)</f>
        <v>547808667</v>
      </c>
    </row>
    <row r="182" spans="1:13" ht="11.1" customHeight="1" outlineLevel="1" x14ac:dyDescent="0.2">
      <c r="A182" s="1">
        <v>117</v>
      </c>
      <c r="B182" s="6" t="s">
        <v>384</v>
      </c>
      <c r="C182" s="7" t="s">
        <v>30</v>
      </c>
      <c r="D182" s="10">
        <v>188</v>
      </c>
      <c r="E182" s="8">
        <v>1143401.03</v>
      </c>
      <c r="F182" s="8">
        <v>2130913</v>
      </c>
      <c r="G182" s="9"/>
      <c r="H182" s="8">
        <v>2130913</v>
      </c>
      <c r="I182" s="8">
        <v>1034267.12</v>
      </c>
      <c r="J182" s="8">
        <v>1073662.1599999999</v>
      </c>
      <c r="K182" s="8">
        <v>22983.72</v>
      </c>
      <c r="L182" s="8">
        <v>1096645.8799999999</v>
      </c>
      <c r="M182" s="8">
        <f>VLOOKUP(B182,'взять от сюда'!$B$4:$J$198,9,)</f>
        <v>1826731</v>
      </c>
    </row>
    <row r="183" spans="1:13" ht="21.95" customHeight="1" outlineLevel="1" x14ac:dyDescent="0.2">
      <c r="A183" s="1">
        <v>118</v>
      </c>
      <c r="B183" s="6" t="s">
        <v>385</v>
      </c>
      <c r="C183" s="7" t="s">
        <v>14</v>
      </c>
      <c r="D183" s="7" t="s">
        <v>386</v>
      </c>
      <c r="E183" s="8">
        <v>11307718.630000001</v>
      </c>
      <c r="F183" s="8">
        <v>13804463</v>
      </c>
      <c r="G183" s="9"/>
      <c r="H183" s="8">
        <v>13804463</v>
      </c>
      <c r="I183" s="8">
        <v>12588845.140000001</v>
      </c>
      <c r="J183" s="8">
        <v>1199478.31</v>
      </c>
      <c r="K183" s="8">
        <v>16139.55</v>
      </c>
      <c r="L183" s="8">
        <v>1215617.8600000001</v>
      </c>
      <c r="M183" s="8">
        <f>VLOOKUP(B183,'взять от сюда'!$B$4:$J$198,9,)</f>
        <v>14845791</v>
      </c>
    </row>
    <row r="184" spans="1:13" ht="21.95" customHeight="1" outlineLevel="1" x14ac:dyDescent="0.2">
      <c r="A184" s="1">
        <v>119</v>
      </c>
      <c r="B184" s="6" t="s">
        <v>387</v>
      </c>
      <c r="C184" s="7" t="s">
        <v>14</v>
      </c>
      <c r="D184" s="7" t="s">
        <v>388</v>
      </c>
      <c r="E184" s="8">
        <v>117496715.53</v>
      </c>
      <c r="F184" s="8">
        <v>143439990</v>
      </c>
      <c r="G184" s="9"/>
      <c r="H184" s="8">
        <v>143439990</v>
      </c>
      <c r="I184" s="8">
        <v>130808699.05</v>
      </c>
      <c r="J184" s="8">
        <v>12463587.49</v>
      </c>
      <c r="K184" s="8">
        <v>167703.46</v>
      </c>
      <c r="L184" s="8">
        <v>12631290.949999999</v>
      </c>
      <c r="M184" s="8">
        <f>VLOOKUP(B184,'взять от сюда'!$B$4:$J$198,9,)</f>
        <v>154260263</v>
      </c>
    </row>
    <row r="185" spans="1:13" ht="11.1" customHeight="1" outlineLevel="1" x14ac:dyDescent="0.2">
      <c r="A185" s="1">
        <v>120</v>
      </c>
      <c r="B185" s="6" t="s">
        <v>389</v>
      </c>
      <c r="C185" s="7" t="s">
        <v>14</v>
      </c>
      <c r="D185" s="7" t="s">
        <v>390</v>
      </c>
      <c r="E185" s="8">
        <v>16001096.98</v>
      </c>
      <c r="F185" s="8">
        <v>19534139</v>
      </c>
      <c r="G185" s="9"/>
      <c r="H185" s="8">
        <v>19534139</v>
      </c>
      <c r="I185" s="8">
        <v>17813967.579999998</v>
      </c>
      <c r="J185" s="8">
        <v>1697333</v>
      </c>
      <c r="K185" s="8">
        <v>22838.42</v>
      </c>
      <c r="L185" s="8">
        <v>1720171.42</v>
      </c>
      <c r="M185" s="8">
        <f>VLOOKUP(B185,'взять от сюда'!$B$4:$J$198,9,)</f>
        <v>21007680</v>
      </c>
    </row>
    <row r="186" spans="1:13" ht="11.1" customHeight="1" outlineLevel="1" x14ac:dyDescent="0.2">
      <c r="A186" s="1">
        <v>121</v>
      </c>
      <c r="B186" s="6" t="s">
        <v>391</v>
      </c>
      <c r="C186" s="7" t="s">
        <v>14</v>
      </c>
      <c r="D186" s="7" t="s">
        <v>392</v>
      </c>
      <c r="E186" s="8">
        <v>109172157.7</v>
      </c>
      <c r="F186" s="8">
        <v>153069347</v>
      </c>
      <c r="G186" s="9"/>
      <c r="H186" s="8">
        <v>153069347</v>
      </c>
      <c r="I186" s="8">
        <v>141572874.31</v>
      </c>
      <c r="J186" s="8">
        <v>11372285.960000001</v>
      </c>
      <c r="K186" s="8">
        <v>124186.73</v>
      </c>
      <c r="L186" s="8">
        <v>11496472.689999999</v>
      </c>
      <c r="M186" s="8">
        <f>VLOOKUP(B186,'взять от сюда'!$B$4:$J$198,9,)</f>
        <v>143331034</v>
      </c>
    </row>
    <row r="187" spans="1:13" ht="11.1" customHeight="1" outlineLevel="1" x14ac:dyDescent="0.2">
      <c r="A187" s="1">
        <v>122</v>
      </c>
      <c r="B187" s="6" t="s">
        <v>393</v>
      </c>
      <c r="C187" s="7" t="s">
        <v>14</v>
      </c>
      <c r="D187" s="7" t="s">
        <v>394</v>
      </c>
      <c r="E187" s="8">
        <v>7600287</v>
      </c>
      <c r="F187" s="8">
        <v>9278430</v>
      </c>
      <c r="G187" s="9"/>
      <c r="H187" s="8">
        <v>9278430</v>
      </c>
      <c r="I187" s="8">
        <v>7269695.6500000004</v>
      </c>
      <c r="J187" s="8">
        <v>2002357.42</v>
      </c>
      <c r="K187" s="8">
        <v>6376.93</v>
      </c>
      <c r="L187" s="8">
        <v>2008734.35</v>
      </c>
      <c r="M187" s="8">
        <f>VLOOKUP(B187,'взять от сюда'!$B$4:$J$198,9,)</f>
        <v>9978341</v>
      </c>
    </row>
    <row r="188" spans="1:13" ht="11.1" customHeight="1" outlineLevel="1" x14ac:dyDescent="0.2">
      <c r="A188" s="1">
        <v>123</v>
      </c>
      <c r="B188" s="6" t="s">
        <v>395</v>
      </c>
      <c r="C188" s="7" t="s">
        <v>14</v>
      </c>
      <c r="D188" s="7" t="s">
        <v>396</v>
      </c>
      <c r="E188" s="8">
        <v>7157522.6900000004</v>
      </c>
      <c r="F188" s="8">
        <v>8737904</v>
      </c>
      <c r="G188" s="9"/>
      <c r="H188" s="8">
        <v>8737904</v>
      </c>
      <c r="I188" s="8">
        <v>8044276.2300000004</v>
      </c>
      <c r="J188" s="8">
        <v>686571.39</v>
      </c>
      <c r="K188" s="8">
        <v>7056.38</v>
      </c>
      <c r="L188" s="8">
        <v>693627.77</v>
      </c>
      <c r="M188" s="8">
        <f>VLOOKUP(B188,'взять от сюда'!$B$4:$J$198,9,)</f>
        <v>9397040</v>
      </c>
    </row>
    <row r="189" spans="1:13" ht="11.1" customHeight="1" outlineLevel="1" x14ac:dyDescent="0.2">
      <c r="A189" s="1">
        <v>124</v>
      </c>
      <c r="B189" s="6" t="s">
        <v>397</v>
      </c>
      <c r="C189" s="7" t="s">
        <v>42</v>
      </c>
      <c r="D189" s="7" t="s">
        <v>398</v>
      </c>
      <c r="E189" s="8">
        <v>22653235.620000001</v>
      </c>
      <c r="F189" s="8">
        <v>55396674</v>
      </c>
      <c r="G189" s="9"/>
      <c r="H189" s="8">
        <v>55396674</v>
      </c>
      <c r="I189" s="8">
        <v>40688275.770000003</v>
      </c>
      <c r="J189" s="8">
        <v>14670932.050000001</v>
      </c>
      <c r="K189" s="8">
        <v>37466.18</v>
      </c>
      <c r="L189" s="8">
        <v>14708398.23</v>
      </c>
      <c r="M189" s="8">
        <f>VLOOKUP(B189,'взять от сюда'!$B$4:$J$198,9,)</f>
        <v>47494043</v>
      </c>
    </row>
    <row r="190" spans="1:13" ht="11.1" customHeight="1" outlineLevel="1" x14ac:dyDescent="0.2">
      <c r="A190" s="1">
        <v>125</v>
      </c>
      <c r="B190" s="6" t="s">
        <v>399</v>
      </c>
      <c r="C190" s="7" t="s">
        <v>14</v>
      </c>
      <c r="D190" s="7" t="s">
        <v>400</v>
      </c>
      <c r="E190" s="8">
        <v>2547374.4700000002</v>
      </c>
      <c r="F190" s="8">
        <v>9960209</v>
      </c>
      <c r="G190" s="9"/>
      <c r="H190" s="8">
        <v>9960209</v>
      </c>
      <c r="I190" s="8">
        <v>8197546.5499999998</v>
      </c>
      <c r="J190" s="8">
        <v>1755471.62</v>
      </c>
      <c r="K190" s="8">
        <v>7190.83</v>
      </c>
      <c r="L190" s="8">
        <v>1762662.45</v>
      </c>
      <c r="M190" s="8">
        <f>VLOOKUP(B190,'взять от сюда'!$B$4:$J$198,9,)</f>
        <v>3344422</v>
      </c>
    </row>
    <row r="191" spans="1:13" ht="21.95" customHeight="1" outlineLevel="1" x14ac:dyDescent="0.2">
      <c r="A191" s="1">
        <v>126</v>
      </c>
      <c r="B191" s="6" t="s">
        <v>401</v>
      </c>
      <c r="C191" s="7" t="s">
        <v>14</v>
      </c>
      <c r="D191" s="7" t="s">
        <v>402</v>
      </c>
      <c r="E191" s="8">
        <v>60705256.57</v>
      </c>
      <c r="F191" s="8">
        <v>80348738</v>
      </c>
      <c r="G191" s="9"/>
      <c r="H191" s="8">
        <v>80348738</v>
      </c>
      <c r="I191" s="8">
        <v>74058013.469999999</v>
      </c>
      <c r="J191" s="8">
        <v>6225761.3600000003</v>
      </c>
      <c r="K191" s="8">
        <v>64963.17</v>
      </c>
      <c r="L191" s="8">
        <v>6290724.5300000003</v>
      </c>
      <c r="M191" s="8">
        <f>VLOOKUP(B191,'взять от сюда'!$B$4:$J$198,9,)</f>
        <v>79699324</v>
      </c>
    </row>
    <row r="192" spans="1:13" ht="11.1" customHeight="1" outlineLevel="1" x14ac:dyDescent="0.2">
      <c r="A192" s="1">
        <v>127</v>
      </c>
      <c r="B192" s="6" t="s">
        <v>403</v>
      </c>
      <c r="C192" s="7" t="s">
        <v>250</v>
      </c>
      <c r="D192" s="7" t="s">
        <v>404</v>
      </c>
      <c r="E192" s="8">
        <v>1219951.92</v>
      </c>
      <c r="F192" s="8">
        <v>1382937</v>
      </c>
      <c r="G192" s="9"/>
      <c r="H192" s="8">
        <v>1382937</v>
      </c>
      <c r="I192" s="8">
        <v>690570.65</v>
      </c>
      <c r="J192" s="8">
        <v>691312.04</v>
      </c>
      <c r="K192" s="8">
        <v>1054.31</v>
      </c>
      <c r="L192" s="8">
        <v>692366.35</v>
      </c>
      <c r="M192" s="8">
        <f>VLOOKUP(B192,'взять от сюда'!$B$4:$J$198,9,)</f>
        <v>1698258</v>
      </c>
    </row>
    <row r="193" spans="1:13" ht="11.1" customHeight="1" outlineLevel="1" x14ac:dyDescent="0.2">
      <c r="A193" s="1">
        <v>128</v>
      </c>
      <c r="B193" s="6" t="s">
        <v>405</v>
      </c>
      <c r="C193" s="7" t="s">
        <v>14</v>
      </c>
      <c r="D193" s="7" t="s">
        <v>406</v>
      </c>
      <c r="E193" s="8">
        <v>17067843.039999999</v>
      </c>
      <c r="F193" s="8">
        <v>20836423</v>
      </c>
      <c r="G193" s="9"/>
      <c r="H193" s="8">
        <v>20836423</v>
      </c>
      <c r="I193" s="8">
        <v>16753607.609999999</v>
      </c>
      <c r="J193" s="8">
        <v>4042925.85</v>
      </c>
      <c r="K193" s="8">
        <v>39889.54</v>
      </c>
      <c r="L193" s="8">
        <v>4082815.39</v>
      </c>
      <c r="M193" s="8">
        <f>VLOOKUP(B193,'взять от сюда'!$B$4:$J$198,9,)</f>
        <v>22408200</v>
      </c>
    </row>
    <row r="194" spans="1:13" ht="11.1" customHeight="1" outlineLevel="1" x14ac:dyDescent="0.2">
      <c r="A194" s="1">
        <v>129</v>
      </c>
      <c r="B194" s="6" t="s">
        <v>407</v>
      </c>
      <c r="C194" s="7" t="s">
        <v>14</v>
      </c>
      <c r="D194" s="7" t="s">
        <v>408</v>
      </c>
      <c r="E194" s="8">
        <v>86635086.739999995</v>
      </c>
      <c r="F194" s="8">
        <v>111355226</v>
      </c>
      <c r="G194" s="9"/>
      <c r="H194" s="8">
        <v>111355226</v>
      </c>
      <c r="I194" s="8">
        <v>103054484.34</v>
      </c>
      <c r="J194" s="8">
        <v>8229176.0499999998</v>
      </c>
      <c r="K194" s="8">
        <v>71565.61</v>
      </c>
      <c r="L194" s="8">
        <v>8300741.6600000001</v>
      </c>
      <c r="M194" s="8">
        <f>VLOOKUP(B194,'взять от сюда'!$B$4:$J$198,9,)</f>
        <v>113742339</v>
      </c>
    </row>
    <row r="195" spans="1:13" ht="11.1" customHeight="1" outlineLevel="1" x14ac:dyDescent="0.2">
      <c r="A195" s="1">
        <v>130</v>
      </c>
      <c r="B195" s="6" t="s">
        <v>409</v>
      </c>
      <c r="C195" s="7" t="s">
        <v>203</v>
      </c>
      <c r="D195" s="10">
        <v>202</v>
      </c>
      <c r="E195" s="8">
        <v>1659910.95</v>
      </c>
      <c r="F195" s="8">
        <v>52678817</v>
      </c>
      <c r="G195" s="9"/>
      <c r="H195" s="8">
        <v>52678817</v>
      </c>
      <c r="I195" s="9"/>
      <c r="J195" s="8">
        <v>52678817</v>
      </c>
      <c r="K195" s="9"/>
      <c r="L195" s="8">
        <v>52678817</v>
      </c>
      <c r="M195" s="8">
        <f>VLOOKUP(B195,'взять от сюда'!$B$4:$J$198,9,)</f>
        <v>37603320</v>
      </c>
    </row>
    <row r="196" spans="1:13" ht="11.1" customHeight="1" outlineLevel="1" x14ac:dyDescent="0.2">
      <c r="A196" s="1">
        <v>131</v>
      </c>
      <c r="B196" s="6" t="s">
        <v>410</v>
      </c>
      <c r="C196" s="7" t="s">
        <v>164</v>
      </c>
      <c r="D196" s="7" t="s">
        <v>411</v>
      </c>
      <c r="E196" s="8">
        <v>2279412.23</v>
      </c>
      <c r="F196" s="8">
        <v>2633633</v>
      </c>
      <c r="G196" s="9"/>
      <c r="H196" s="8">
        <v>2633633</v>
      </c>
      <c r="I196" s="8">
        <v>1260183.42</v>
      </c>
      <c r="J196" s="8">
        <v>1371089.69</v>
      </c>
      <c r="K196" s="8">
        <v>2359.89</v>
      </c>
      <c r="L196" s="8">
        <v>1373449.58</v>
      </c>
      <c r="M196" s="8">
        <f>VLOOKUP(B196,'взять от сюда'!$B$4:$J$198,9,)</f>
        <v>3380414</v>
      </c>
    </row>
    <row r="197" spans="1:13" ht="21.95" customHeight="1" outlineLevel="1" x14ac:dyDescent="0.2">
      <c r="A197" s="1">
        <v>132</v>
      </c>
      <c r="B197" s="6" t="s">
        <v>412</v>
      </c>
      <c r="C197" s="7" t="s">
        <v>413</v>
      </c>
      <c r="D197" s="7" t="s">
        <v>414</v>
      </c>
      <c r="E197" s="8">
        <v>21750649.440000001</v>
      </c>
      <c r="F197" s="8">
        <v>37111547</v>
      </c>
      <c r="G197" s="9"/>
      <c r="H197" s="8">
        <v>37111547</v>
      </c>
      <c r="I197" s="8">
        <v>15716872.029999999</v>
      </c>
      <c r="J197" s="8">
        <v>21394674.969999999</v>
      </c>
      <c r="K197" s="9"/>
      <c r="L197" s="8">
        <v>21394674.969999999</v>
      </c>
      <c r="M197" s="8">
        <f>VLOOKUP(B197,'взять от сюда'!$B$4:$J$198,9,)</f>
        <v>47779869</v>
      </c>
    </row>
    <row r="198" spans="1:13" ht="11.1" customHeight="1" outlineLevel="1" x14ac:dyDescent="0.2">
      <c r="A198" s="1">
        <v>133</v>
      </c>
      <c r="B198" s="6" t="s">
        <v>415</v>
      </c>
      <c r="C198" s="12" t="s">
        <v>416</v>
      </c>
      <c r="D198" s="7" t="s">
        <v>417</v>
      </c>
      <c r="E198" s="8">
        <v>14792138.16</v>
      </c>
      <c r="F198" s="8">
        <v>14792138.16</v>
      </c>
      <c r="G198" s="9"/>
      <c r="H198" s="8">
        <v>14792138.16</v>
      </c>
      <c r="I198" s="8">
        <v>14504513.27</v>
      </c>
      <c r="J198" s="8">
        <v>246535.62</v>
      </c>
      <c r="K198" s="8">
        <v>41089.269999999997</v>
      </c>
      <c r="L198" s="8">
        <v>287624.89</v>
      </c>
      <c r="M198" s="8">
        <f>VLOOKUP(B198,'взять от сюда'!$B$4:$J$198,9,)</f>
        <v>16603140</v>
      </c>
    </row>
    <row r="199" spans="1:13" ht="11.1" customHeight="1" outlineLevel="1" x14ac:dyDescent="0.2">
      <c r="A199" s="1">
        <v>134</v>
      </c>
      <c r="B199" s="6" t="s">
        <v>418</v>
      </c>
      <c r="C199" s="12" t="s">
        <v>419</v>
      </c>
      <c r="D199" s="7" t="s">
        <v>420</v>
      </c>
      <c r="E199" s="8">
        <v>2319145.67</v>
      </c>
      <c r="F199" s="8">
        <v>2319145.67</v>
      </c>
      <c r="G199" s="9"/>
      <c r="H199" s="8">
        <v>2319145.67</v>
      </c>
      <c r="I199" s="8">
        <v>2274051.1800000002</v>
      </c>
      <c r="J199" s="8">
        <v>38652.42</v>
      </c>
      <c r="K199" s="8">
        <v>6442.07</v>
      </c>
      <c r="L199" s="8">
        <v>45094.49</v>
      </c>
      <c r="M199" s="8">
        <f>VLOOKUP(B199,'взять от сюда'!$B$4:$J$198,9,)</f>
        <v>2603079</v>
      </c>
    </row>
    <row r="200" spans="1:13" ht="21.95" customHeight="1" outlineLevel="1" x14ac:dyDescent="0.2">
      <c r="A200" s="1">
        <v>135</v>
      </c>
      <c r="B200" s="6" t="s">
        <v>421</v>
      </c>
      <c r="C200" s="7" t="s">
        <v>14</v>
      </c>
      <c r="D200" s="7" t="s">
        <v>422</v>
      </c>
      <c r="E200" s="8">
        <v>444356353.35000002</v>
      </c>
      <c r="F200" s="8">
        <v>542470236</v>
      </c>
      <c r="G200" s="8">
        <v>2552538.91</v>
      </c>
      <c r="H200" s="8">
        <v>545022774.90999997</v>
      </c>
      <c r="I200" s="8">
        <v>504115151.98000002</v>
      </c>
      <c r="J200" s="8">
        <v>40559315.560000002</v>
      </c>
      <c r="K200" s="8">
        <v>348307.37</v>
      </c>
      <c r="L200" s="8">
        <v>40907622.93</v>
      </c>
      <c r="M200" s="8">
        <f>VLOOKUP(B200,'взять от сюда'!$B$4:$J$198,9,)</f>
        <v>583391013</v>
      </c>
    </row>
    <row r="201" spans="1:13" s="1" customFormat="1" ht="5.0999999999999996" customHeight="1" x14ac:dyDescent="0.2"/>
    <row r="202" spans="1:13" ht="11.1" customHeight="1" x14ac:dyDescent="0.2">
      <c r="B202" s="33" t="s">
        <v>423</v>
      </c>
      <c r="C202" s="33"/>
      <c r="D202" s="33"/>
      <c r="E202" s="5">
        <v>8699237932.9200001</v>
      </c>
      <c r="F202" s="5">
        <v>11999860610.18</v>
      </c>
      <c r="G202" s="5">
        <v>8236900.4199999999</v>
      </c>
      <c r="H202" s="5">
        <v>12008097510.6</v>
      </c>
      <c r="I202" s="5">
        <v>9957093923.5600014</v>
      </c>
      <c r="J202" s="5">
        <v>2038518642.3399999</v>
      </c>
      <c r="K202" s="5">
        <v>12484944.699999999</v>
      </c>
      <c r="L202" s="5">
        <v>2051003587.04</v>
      </c>
    </row>
    <row r="203" spans="1:13" ht="11.45" customHeight="1" x14ac:dyDescent="0.2">
      <c r="A203" s="1">
        <f>A200+A63</f>
        <v>194</v>
      </c>
    </row>
  </sheetData>
  <mergeCells count="3">
    <mergeCell ref="E1:I1"/>
    <mergeCell ref="J1:L1"/>
    <mergeCell ref="B202:D2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workbookViewId="0">
      <selection activeCell="B1" sqref="B1:J1048576"/>
    </sheetView>
  </sheetViews>
  <sheetFormatPr defaultColWidth="10.1640625" defaultRowHeight="11.25" outlineLevelRow="1" x14ac:dyDescent="0.2"/>
  <cols>
    <col min="1" max="1" width="11.6640625" style="13" customWidth="1"/>
    <col min="2" max="2" width="44" style="13" customWidth="1"/>
    <col min="3" max="3" width="23.6640625" style="13" hidden="1" customWidth="1"/>
    <col min="4" max="4" width="61.6640625" style="13" hidden="1" customWidth="1"/>
    <col min="5" max="5" width="20" style="13" hidden="1" customWidth="1"/>
    <col min="6" max="6" width="21.1640625" style="13" hidden="1" customWidth="1"/>
    <col min="7" max="7" width="17.5" style="13" hidden="1" customWidth="1"/>
    <col min="8" max="8" width="21.1640625" style="13" hidden="1" customWidth="1"/>
    <col min="9" max="9" width="20" style="13" hidden="1" customWidth="1"/>
    <col min="10" max="10" width="25.5" style="15" customWidth="1"/>
    <col min="11" max="16384" width="10.1640625" style="13"/>
  </cols>
  <sheetData>
    <row r="1" spans="1:10" x14ac:dyDescent="0.2">
      <c r="B1" s="14" t="s">
        <v>0</v>
      </c>
      <c r="C1" s="14"/>
      <c r="D1" s="14"/>
      <c r="E1" s="34" t="s">
        <v>1</v>
      </c>
      <c r="F1" s="34"/>
      <c r="G1" s="34"/>
      <c r="H1" s="34"/>
      <c r="I1" s="34"/>
    </row>
    <row r="2" spans="1:10" s="16" customFormat="1" ht="31.5" x14ac:dyDescent="0.2">
      <c r="A2" s="16" t="s">
        <v>424</v>
      </c>
      <c r="B2" s="17" t="s">
        <v>3</v>
      </c>
      <c r="C2" s="17" t="s">
        <v>4</v>
      </c>
      <c r="D2" s="17" t="s">
        <v>425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8" t="s">
        <v>426</v>
      </c>
    </row>
    <row r="3" spans="1:10" s="19" customFormat="1" x14ac:dyDescent="0.2">
      <c r="B3" s="20" t="s">
        <v>12</v>
      </c>
      <c r="C3" s="20"/>
      <c r="D3" s="20"/>
      <c r="E3" s="21"/>
      <c r="F3" s="21"/>
      <c r="G3" s="20"/>
      <c r="H3" s="21"/>
      <c r="I3" s="21"/>
      <c r="J3" s="18"/>
    </row>
    <row r="4" spans="1:10" ht="11.25" customHeight="1" outlineLevel="1" x14ac:dyDescent="0.2">
      <c r="A4" s="13">
        <v>1</v>
      </c>
      <c r="B4" s="22" t="s">
        <v>66</v>
      </c>
      <c r="C4" s="22" t="s">
        <v>14</v>
      </c>
      <c r="D4" s="22" t="s">
        <v>427</v>
      </c>
      <c r="E4" s="23">
        <v>6490844.6699999999</v>
      </c>
      <c r="F4" s="23">
        <v>7709176</v>
      </c>
      <c r="G4" s="22"/>
      <c r="H4" s="23">
        <v>7709176</v>
      </c>
      <c r="I4" s="23">
        <v>7246625.5199999996</v>
      </c>
      <c r="J4" s="15">
        <f>'[1]промежут результаты'!K19</f>
        <v>8521765</v>
      </c>
    </row>
    <row r="5" spans="1:10" outlineLevel="1" x14ac:dyDescent="0.2">
      <c r="A5" s="13">
        <v>2</v>
      </c>
      <c r="B5" s="22" t="s">
        <v>102</v>
      </c>
      <c r="C5" s="22" t="s">
        <v>14</v>
      </c>
      <c r="D5" s="22" t="s">
        <v>428</v>
      </c>
      <c r="E5" s="23">
        <v>77469637.5</v>
      </c>
      <c r="F5" s="23">
        <v>92010688</v>
      </c>
      <c r="G5" s="22"/>
      <c r="H5" s="23">
        <v>92010688</v>
      </c>
      <c r="I5" s="23">
        <v>86490046.730000004</v>
      </c>
      <c r="J5" s="15">
        <f>'[1]промежут результаты'!K20</f>
        <v>101709112</v>
      </c>
    </row>
    <row r="6" spans="1:10" ht="11.25" customHeight="1" outlineLevel="1" x14ac:dyDescent="0.2">
      <c r="A6" s="13">
        <v>3</v>
      </c>
      <c r="B6" s="22" t="s">
        <v>16</v>
      </c>
      <c r="C6" s="22" t="s">
        <v>14</v>
      </c>
      <c r="D6" s="22" t="s">
        <v>429</v>
      </c>
      <c r="E6" s="23">
        <v>10392951.189999999</v>
      </c>
      <c r="F6" s="23">
        <v>12343708</v>
      </c>
      <c r="G6" s="22"/>
      <c r="H6" s="23">
        <v>12343708</v>
      </c>
      <c r="I6" s="23">
        <v>10492151.84</v>
      </c>
      <c r="J6" s="15">
        <f>'[1]промежут результаты'!K12</f>
        <v>13644802</v>
      </c>
    </row>
    <row r="7" spans="1:10" outlineLevel="1" x14ac:dyDescent="0.2">
      <c r="A7" s="13">
        <v>4</v>
      </c>
      <c r="B7" s="22" t="s">
        <v>48</v>
      </c>
      <c r="C7" s="22" t="s">
        <v>44</v>
      </c>
      <c r="D7" s="22" t="s">
        <v>430</v>
      </c>
      <c r="E7" s="23">
        <v>84777</v>
      </c>
      <c r="F7" s="23">
        <v>1345652</v>
      </c>
      <c r="G7" s="22"/>
      <c r="H7" s="23">
        <v>1345652</v>
      </c>
      <c r="I7" s="23">
        <v>535568.07999999996</v>
      </c>
      <c r="J7" s="15">
        <f>'[1]промежут результаты'!K17</f>
        <v>1345652</v>
      </c>
    </row>
    <row r="8" spans="1:10" outlineLevel="1" x14ac:dyDescent="0.2">
      <c r="A8" s="13">
        <v>5</v>
      </c>
      <c r="B8" s="22" t="s">
        <v>37</v>
      </c>
      <c r="C8" s="22" t="s">
        <v>38</v>
      </c>
      <c r="D8" s="22" t="s">
        <v>430</v>
      </c>
      <c r="E8" s="23">
        <v>2042607.79</v>
      </c>
      <c r="F8" s="23">
        <v>13514444</v>
      </c>
      <c r="G8" s="22"/>
      <c r="H8" s="23">
        <v>13514444</v>
      </c>
      <c r="I8" s="23">
        <v>5210556.5</v>
      </c>
      <c r="J8" s="15">
        <f>'[1]промежут результаты'!K18</f>
        <v>13514444</v>
      </c>
    </row>
    <row r="9" spans="1:10" outlineLevel="1" x14ac:dyDescent="0.2">
      <c r="A9" s="13">
        <v>6</v>
      </c>
      <c r="B9" s="22" t="s">
        <v>123</v>
      </c>
      <c r="C9" s="22" t="s">
        <v>14</v>
      </c>
      <c r="D9" s="22" t="s">
        <v>431</v>
      </c>
      <c r="E9" s="23">
        <v>39116838.520000003</v>
      </c>
      <c r="F9" s="23">
        <v>46459069</v>
      </c>
      <c r="G9" s="22"/>
      <c r="H9" s="23">
        <v>46459069</v>
      </c>
      <c r="I9" s="23">
        <v>43671524.899999999</v>
      </c>
      <c r="J9" s="15">
        <f>'[1]промежут результаты'!K11</f>
        <v>51356106</v>
      </c>
    </row>
    <row r="10" spans="1:10" outlineLevel="1" x14ac:dyDescent="0.2">
      <c r="A10" s="13">
        <v>7</v>
      </c>
      <c r="B10" s="22" t="s">
        <v>79</v>
      </c>
      <c r="C10" s="22" t="s">
        <v>80</v>
      </c>
      <c r="D10" s="22" t="s">
        <v>432</v>
      </c>
      <c r="E10" s="23">
        <v>212141.41</v>
      </c>
      <c r="F10" s="23">
        <v>256351</v>
      </c>
      <c r="G10" s="22"/>
      <c r="H10" s="23">
        <v>256351</v>
      </c>
      <c r="I10" s="22"/>
      <c r="J10" s="15">
        <f>'[1]промежут результаты'!K23</f>
        <v>209106</v>
      </c>
    </row>
    <row r="11" spans="1:10" outlineLevel="1" x14ac:dyDescent="0.2">
      <c r="A11" s="13">
        <v>8</v>
      </c>
      <c r="B11" s="22" t="s">
        <v>45</v>
      </c>
      <c r="C11" s="22" t="s">
        <v>40</v>
      </c>
      <c r="D11" s="22" t="s">
        <v>433</v>
      </c>
      <c r="E11" s="23">
        <v>13371787.26</v>
      </c>
      <c r="F11" s="23">
        <v>39898092</v>
      </c>
      <c r="G11" s="22"/>
      <c r="H11" s="23">
        <v>39898092</v>
      </c>
      <c r="I11" s="23">
        <v>36837299.240000002</v>
      </c>
      <c r="J11" s="15">
        <f>'[1]промежут результаты'!K24</f>
        <v>40551185</v>
      </c>
    </row>
    <row r="12" spans="1:10" outlineLevel="1" x14ac:dyDescent="0.2">
      <c r="A12" s="13">
        <v>9</v>
      </c>
      <c r="B12" s="22" t="s">
        <v>117</v>
      </c>
      <c r="C12" s="22" t="s">
        <v>14</v>
      </c>
      <c r="D12" s="22" t="s">
        <v>434</v>
      </c>
      <c r="E12" s="23">
        <v>186190504.81999999</v>
      </c>
      <c r="F12" s="23">
        <v>221138463</v>
      </c>
      <c r="G12" s="22"/>
      <c r="H12" s="23">
        <v>221138463</v>
      </c>
      <c r="I12" s="23">
        <v>207870155.24000001</v>
      </c>
      <c r="J12" s="15">
        <f>'[1]промежут результаты'!K27</f>
        <v>244447652</v>
      </c>
    </row>
    <row r="13" spans="1:10" outlineLevel="1" x14ac:dyDescent="0.2">
      <c r="A13" s="13">
        <v>10</v>
      </c>
      <c r="B13" s="22" t="s">
        <v>53</v>
      </c>
      <c r="C13" s="22" t="s">
        <v>14</v>
      </c>
      <c r="D13" s="22" t="s">
        <v>435</v>
      </c>
      <c r="E13" s="23">
        <v>2677523.41</v>
      </c>
      <c r="F13" s="23">
        <v>3180095</v>
      </c>
      <c r="G13" s="22"/>
      <c r="H13" s="23">
        <v>3180095</v>
      </c>
      <c r="I13" s="23">
        <v>2989289.27</v>
      </c>
      <c r="J13" s="15">
        <f>'[1]промежут результаты'!K28</f>
        <v>3515294</v>
      </c>
    </row>
    <row r="14" spans="1:10" outlineLevel="1" x14ac:dyDescent="0.2">
      <c r="A14" s="13">
        <v>11</v>
      </c>
      <c r="B14" s="22" t="s">
        <v>125</v>
      </c>
      <c r="C14" s="22" t="s">
        <v>14</v>
      </c>
      <c r="D14" s="22" t="s">
        <v>436</v>
      </c>
      <c r="E14" s="23">
        <v>16892302.989999998</v>
      </c>
      <c r="F14" s="23">
        <v>20062988</v>
      </c>
      <c r="G14" s="22"/>
      <c r="H14" s="23">
        <v>20062988</v>
      </c>
      <c r="I14" s="23">
        <v>18859208.699999999</v>
      </c>
      <c r="J14" s="15">
        <f>'[1]промежут результаты'!K25</f>
        <v>22177736</v>
      </c>
    </row>
    <row r="15" spans="1:10" outlineLevel="1" x14ac:dyDescent="0.2">
      <c r="A15" s="13">
        <v>12</v>
      </c>
      <c r="B15" s="22" t="s">
        <v>74</v>
      </c>
      <c r="C15" s="22" t="s">
        <v>75</v>
      </c>
      <c r="D15" s="22" t="s">
        <v>437</v>
      </c>
      <c r="E15" s="23">
        <v>112727.66</v>
      </c>
      <c r="F15" s="23">
        <v>160751</v>
      </c>
      <c r="G15" s="22"/>
      <c r="H15" s="23">
        <v>160751</v>
      </c>
      <c r="I15" s="22"/>
      <c r="J15" s="15">
        <f>'[1]промежут результаты'!K26</f>
        <v>171200</v>
      </c>
    </row>
    <row r="16" spans="1:10" outlineLevel="1" x14ac:dyDescent="0.2">
      <c r="A16" s="13">
        <v>13</v>
      </c>
      <c r="B16" s="22" t="s">
        <v>94</v>
      </c>
      <c r="C16" s="22" t="s">
        <v>14</v>
      </c>
      <c r="D16" s="22" t="s">
        <v>438</v>
      </c>
      <c r="E16" s="23">
        <v>30182685.969999999</v>
      </c>
      <c r="F16" s="23">
        <v>35847976</v>
      </c>
      <c r="G16" s="22"/>
      <c r="H16" s="23">
        <v>35847976</v>
      </c>
      <c r="I16" s="23">
        <v>33697097.299999997</v>
      </c>
      <c r="J16" s="15">
        <f>'[1]промежут результаты'!K35</f>
        <v>39626547</v>
      </c>
    </row>
    <row r="17" spans="1:10" outlineLevel="1" x14ac:dyDescent="0.2">
      <c r="A17" s="13">
        <v>14</v>
      </c>
      <c r="B17" s="22" t="s">
        <v>115</v>
      </c>
      <c r="C17" s="22" t="s">
        <v>14</v>
      </c>
      <c r="D17" s="22" t="s">
        <v>439</v>
      </c>
      <c r="E17" s="23">
        <v>22869064.09</v>
      </c>
      <c r="F17" s="23">
        <v>27161587</v>
      </c>
      <c r="G17" s="22"/>
      <c r="H17" s="23">
        <v>27161587</v>
      </c>
      <c r="I17" s="23">
        <v>25531891.690000001</v>
      </c>
      <c r="J17" s="15">
        <f>'[1]промежут результаты'!K37</f>
        <v>30024566</v>
      </c>
    </row>
    <row r="18" spans="1:10" outlineLevel="1" x14ac:dyDescent="0.2">
      <c r="A18" s="13">
        <v>15</v>
      </c>
      <c r="B18" s="22" t="s">
        <v>135</v>
      </c>
      <c r="C18" s="22" t="s">
        <v>14</v>
      </c>
      <c r="D18" s="22" t="s">
        <v>440</v>
      </c>
      <c r="E18" s="23">
        <v>23928983.940000001</v>
      </c>
      <c r="F18" s="23">
        <v>28420454</v>
      </c>
      <c r="G18" s="22"/>
      <c r="H18" s="23">
        <v>28420454</v>
      </c>
      <c r="I18" s="23">
        <v>26715226.789999999</v>
      </c>
      <c r="J18" s="15">
        <f>'[1]промежут результаты'!K29</f>
        <v>31416124</v>
      </c>
    </row>
    <row r="19" spans="1:10" outlineLevel="1" x14ac:dyDescent="0.2">
      <c r="A19" s="13">
        <v>16</v>
      </c>
      <c r="B19" s="22" t="s">
        <v>31</v>
      </c>
      <c r="C19" s="22" t="s">
        <v>14</v>
      </c>
      <c r="D19" s="22" t="s">
        <v>441</v>
      </c>
      <c r="E19" s="23">
        <v>8438869.8000000007</v>
      </c>
      <c r="F19" s="23">
        <v>10022846</v>
      </c>
      <c r="G19" s="22"/>
      <c r="H19" s="23">
        <v>10022846</v>
      </c>
      <c r="I19" s="23">
        <v>9421475.3800000008</v>
      </c>
      <c r="J19" s="15">
        <f>'[1]промежут результаты'!K31</f>
        <v>11079308</v>
      </c>
    </row>
    <row r="20" spans="1:10" outlineLevel="1" x14ac:dyDescent="0.2">
      <c r="A20" s="13">
        <v>17</v>
      </c>
      <c r="B20" s="22" t="s">
        <v>41</v>
      </c>
      <c r="C20" s="22" t="s">
        <v>42</v>
      </c>
      <c r="D20" s="22" t="s">
        <v>442</v>
      </c>
      <c r="E20" s="23">
        <v>2148135.58</v>
      </c>
      <c r="F20" s="23">
        <v>17615058</v>
      </c>
      <c r="G20" s="22"/>
      <c r="H20" s="23">
        <v>17615058</v>
      </c>
      <c r="I20" s="22"/>
      <c r="J20" s="15">
        <f>'[1]промежут результаты'!K32</f>
        <v>17615058</v>
      </c>
    </row>
    <row r="21" spans="1:10" outlineLevel="1" x14ac:dyDescent="0.2">
      <c r="A21" s="13">
        <v>18</v>
      </c>
      <c r="B21" s="22" t="s">
        <v>92</v>
      </c>
      <c r="C21" s="22" t="s">
        <v>14</v>
      </c>
      <c r="D21" s="22" t="s">
        <v>443</v>
      </c>
      <c r="E21" s="23">
        <v>19022344.699999999</v>
      </c>
      <c r="F21" s="23">
        <v>22592839</v>
      </c>
      <c r="G21" s="22"/>
      <c r="H21" s="23">
        <v>22592839</v>
      </c>
      <c r="I21" s="23">
        <v>21237268.629999999</v>
      </c>
      <c r="J21" s="15">
        <f>'[1]промежут результаты'!K38</f>
        <v>24974246</v>
      </c>
    </row>
    <row r="22" spans="1:10" outlineLevel="1" x14ac:dyDescent="0.2">
      <c r="A22" s="13">
        <v>19</v>
      </c>
      <c r="B22" s="22" t="s">
        <v>88</v>
      </c>
      <c r="C22" s="22" t="s">
        <v>14</v>
      </c>
      <c r="D22" s="22" t="s">
        <v>444</v>
      </c>
      <c r="E22" s="23">
        <v>88312452.629999995</v>
      </c>
      <c r="F22" s="23">
        <v>104888700</v>
      </c>
      <c r="G22" s="22"/>
      <c r="H22" s="23">
        <v>104888700</v>
      </c>
      <c r="I22" s="23">
        <v>98595378.030000001</v>
      </c>
      <c r="J22" s="15">
        <f>'[1]промежут результаты'!K40</f>
        <v>115944536</v>
      </c>
    </row>
    <row r="23" spans="1:10" outlineLevel="1" x14ac:dyDescent="0.2">
      <c r="A23" s="13">
        <v>20</v>
      </c>
      <c r="B23" s="22" t="s">
        <v>68</v>
      </c>
      <c r="C23" s="22" t="s">
        <v>14</v>
      </c>
      <c r="D23" s="22" t="s">
        <v>445</v>
      </c>
      <c r="E23" s="23">
        <v>165043.04</v>
      </c>
      <c r="F23" s="23">
        <v>196022</v>
      </c>
      <c r="G23" s="22"/>
      <c r="H23" s="23">
        <v>196022</v>
      </c>
      <c r="I23" s="23">
        <v>184260.78</v>
      </c>
      <c r="J23" s="15">
        <f>'[1]промежут результаты'!K48</f>
        <v>216683</v>
      </c>
    </row>
    <row r="24" spans="1:10" outlineLevel="1" x14ac:dyDescent="0.2">
      <c r="A24" s="13">
        <v>21</v>
      </c>
      <c r="B24" s="22" t="s">
        <v>100</v>
      </c>
      <c r="C24" s="22" t="s">
        <v>14</v>
      </c>
      <c r="D24" s="22" t="s">
        <v>446</v>
      </c>
      <c r="E24" s="23">
        <v>122354347.84</v>
      </c>
      <c r="F24" s="23">
        <v>145320259</v>
      </c>
      <c r="G24" s="22"/>
      <c r="H24" s="23">
        <v>145320259</v>
      </c>
      <c r="I24" s="23">
        <v>136601043.56999999</v>
      </c>
      <c r="J24" s="15">
        <f>'[1]промежут результаты'!K43</f>
        <v>160637800</v>
      </c>
    </row>
    <row r="25" spans="1:10" outlineLevel="1" x14ac:dyDescent="0.2">
      <c r="A25" s="13">
        <v>22</v>
      </c>
      <c r="B25" s="22" t="s">
        <v>70</v>
      </c>
      <c r="C25" s="22" t="s">
        <v>14</v>
      </c>
      <c r="D25" s="22" t="s">
        <v>447</v>
      </c>
      <c r="E25" s="23">
        <v>858327.07</v>
      </c>
      <c r="F25" s="23">
        <v>1019435</v>
      </c>
      <c r="G25" s="22"/>
      <c r="H25" s="23">
        <v>1019435</v>
      </c>
      <c r="I25" s="23">
        <v>958268.74</v>
      </c>
      <c r="J25" s="15">
        <f>'[1]промежут результаты'!K44</f>
        <v>1126889</v>
      </c>
    </row>
    <row r="26" spans="1:10" outlineLevel="1" x14ac:dyDescent="0.2">
      <c r="A26" s="13">
        <v>23</v>
      </c>
      <c r="B26" s="22" t="s">
        <v>85</v>
      </c>
      <c r="C26" s="22" t="s">
        <v>86</v>
      </c>
      <c r="D26" s="22" t="s">
        <v>448</v>
      </c>
      <c r="E26" s="23">
        <v>10773459.949999999</v>
      </c>
      <c r="F26" s="23">
        <v>13026190</v>
      </c>
      <c r="G26" s="22"/>
      <c r="H26" s="23">
        <v>13026190</v>
      </c>
      <c r="I26" s="22"/>
      <c r="J26" s="15">
        <f>'[1]промежут результаты'!K49</f>
        <v>20288580</v>
      </c>
    </row>
    <row r="27" spans="1:10" outlineLevel="1" x14ac:dyDescent="0.2">
      <c r="A27" s="13">
        <v>24</v>
      </c>
      <c r="B27" s="22" t="s">
        <v>13</v>
      </c>
      <c r="C27" s="22" t="s">
        <v>14</v>
      </c>
      <c r="D27" s="22" t="s">
        <v>449</v>
      </c>
      <c r="E27" s="23">
        <v>12482269.460000001</v>
      </c>
      <c r="F27" s="23">
        <v>14825191</v>
      </c>
      <c r="G27" s="22"/>
      <c r="H27" s="23">
        <v>14825191</v>
      </c>
      <c r="I27" s="23">
        <v>13935679.609999999</v>
      </c>
      <c r="J27" s="15">
        <f>'[1]промежут результаты'!K50</f>
        <v>16387847</v>
      </c>
    </row>
    <row r="28" spans="1:10" outlineLevel="1" x14ac:dyDescent="0.2">
      <c r="A28" s="13">
        <v>25</v>
      </c>
      <c r="B28" s="22" t="s">
        <v>35</v>
      </c>
      <c r="C28" s="22" t="s">
        <v>36</v>
      </c>
      <c r="D28" s="22" t="s">
        <v>450</v>
      </c>
      <c r="E28" s="23">
        <v>6560</v>
      </c>
      <c r="F28" s="23">
        <v>2190769</v>
      </c>
      <c r="G28" s="22"/>
      <c r="H28" s="23">
        <v>2190769</v>
      </c>
      <c r="I28" s="23">
        <v>19898.28</v>
      </c>
      <c r="J28" s="15">
        <f>'[1]промежут результаты'!K56</f>
        <v>2190769</v>
      </c>
    </row>
    <row r="29" spans="1:10" outlineLevel="1" x14ac:dyDescent="0.2">
      <c r="A29" s="13">
        <v>26</v>
      </c>
      <c r="B29" s="22" t="s">
        <v>64</v>
      </c>
      <c r="C29" s="22" t="s">
        <v>14</v>
      </c>
      <c r="D29" s="22" t="s">
        <v>451</v>
      </c>
      <c r="E29" s="23">
        <v>12947773.439999999</v>
      </c>
      <c r="F29" s="23">
        <v>15378071</v>
      </c>
      <c r="G29" s="22"/>
      <c r="H29" s="23">
        <v>15378071</v>
      </c>
      <c r="I29" s="23">
        <v>14455386.810000001</v>
      </c>
      <c r="J29" s="15">
        <f>'[1]промежут результаты'!K41</f>
        <v>16999002</v>
      </c>
    </row>
    <row r="30" spans="1:10" outlineLevel="1" x14ac:dyDescent="0.2">
      <c r="A30" s="13">
        <v>27</v>
      </c>
      <c r="B30" s="22" t="s">
        <v>62</v>
      </c>
      <c r="C30" s="22" t="s">
        <v>14</v>
      </c>
      <c r="D30" s="22" t="s">
        <v>452</v>
      </c>
      <c r="E30" s="23">
        <v>12916431.289999999</v>
      </c>
      <c r="F30" s="23">
        <v>15340845</v>
      </c>
      <c r="G30" s="22"/>
      <c r="H30" s="23">
        <v>15340845</v>
      </c>
      <c r="I30" s="23">
        <v>14420394.210000001</v>
      </c>
      <c r="J30" s="15">
        <f>'[1]промежут результаты'!K42</f>
        <v>16957853</v>
      </c>
    </row>
    <row r="31" spans="1:10" outlineLevel="1" x14ac:dyDescent="0.2">
      <c r="A31" s="13">
        <v>28</v>
      </c>
      <c r="B31" s="22" t="s">
        <v>72</v>
      </c>
      <c r="C31" s="22" t="s">
        <v>14</v>
      </c>
      <c r="D31" s="22" t="s">
        <v>453</v>
      </c>
      <c r="E31" s="23">
        <v>3547254.57</v>
      </c>
      <c r="F31" s="23">
        <v>21212946.420000002</v>
      </c>
      <c r="G31" s="22"/>
      <c r="H31" s="23">
        <v>21212946.420000002</v>
      </c>
      <c r="I31" s="23">
        <v>20396960.899999999</v>
      </c>
      <c r="J31" s="15">
        <f>'[1]промежут результаты'!K45</f>
        <v>4657155</v>
      </c>
    </row>
    <row r="32" spans="1:10" outlineLevel="1" x14ac:dyDescent="0.2">
      <c r="A32" s="13">
        <v>29</v>
      </c>
      <c r="B32" s="22" t="s">
        <v>51</v>
      </c>
      <c r="C32" s="22" t="s">
        <v>52</v>
      </c>
      <c r="D32" s="22" t="s">
        <v>454</v>
      </c>
      <c r="E32" s="23">
        <v>72925</v>
      </c>
      <c r="F32" s="23">
        <v>2764205</v>
      </c>
      <c r="G32" s="22"/>
      <c r="H32" s="23">
        <v>2764205</v>
      </c>
      <c r="I32" s="23">
        <v>799308.26</v>
      </c>
      <c r="J32" s="15">
        <f>'[1]промежут результаты'!K57</f>
        <v>2764205</v>
      </c>
    </row>
    <row r="33" spans="1:10" outlineLevel="1" x14ac:dyDescent="0.2">
      <c r="A33" s="13">
        <v>30</v>
      </c>
      <c r="B33" s="22" t="s">
        <v>49</v>
      </c>
      <c r="C33" s="22" t="s">
        <v>50</v>
      </c>
      <c r="D33" s="22" t="s">
        <v>455</v>
      </c>
      <c r="E33" s="23">
        <v>49334</v>
      </c>
      <c r="F33" s="23">
        <v>1457705</v>
      </c>
      <c r="G33" s="22"/>
      <c r="H33" s="23">
        <v>1457705</v>
      </c>
      <c r="I33" s="23">
        <v>31800.799999999999</v>
      </c>
      <c r="J33" s="15">
        <f>'[1]промежут результаты'!K58</f>
        <v>1457705</v>
      </c>
    </row>
    <row r="34" spans="1:10" outlineLevel="1" x14ac:dyDescent="0.2">
      <c r="A34" s="13">
        <v>31</v>
      </c>
      <c r="B34" s="22" t="s">
        <v>29</v>
      </c>
      <c r="C34" s="22" t="s">
        <v>30</v>
      </c>
      <c r="D34" s="22" t="s">
        <v>456</v>
      </c>
      <c r="E34" s="23">
        <v>594013</v>
      </c>
      <c r="F34" s="23">
        <v>5720361</v>
      </c>
      <c r="G34" s="22"/>
      <c r="H34" s="23">
        <v>5720361</v>
      </c>
      <c r="I34" s="23">
        <v>667888.77</v>
      </c>
      <c r="J34" s="15">
        <f>'[1]промежут результаты'!K59</f>
        <v>4160263</v>
      </c>
    </row>
    <row r="35" spans="1:10" outlineLevel="1" x14ac:dyDescent="0.2">
      <c r="A35" s="13">
        <v>32</v>
      </c>
      <c r="B35" s="22" t="s">
        <v>39</v>
      </c>
      <c r="C35" s="22" t="s">
        <v>40</v>
      </c>
      <c r="D35" s="22" t="s">
        <v>457</v>
      </c>
      <c r="E35" s="23">
        <v>1127279</v>
      </c>
      <c r="F35" s="23">
        <v>41407665</v>
      </c>
      <c r="G35" s="22"/>
      <c r="H35" s="23">
        <v>41407665</v>
      </c>
      <c r="I35" s="23">
        <v>12372763.210000001</v>
      </c>
      <c r="J35" s="15">
        <f>'[1]промежут результаты'!K60</f>
        <v>41407665</v>
      </c>
    </row>
    <row r="36" spans="1:10" outlineLevel="1" x14ac:dyDescent="0.2">
      <c r="A36" s="13">
        <v>33</v>
      </c>
      <c r="B36" s="22" t="s">
        <v>47</v>
      </c>
      <c r="C36" s="22" t="s">
        <v>40</v>
      </c>
      <c r="D36" s="22" t="s">
        <v>458</v>
      </c>
      <c r="E36" s="23">
        <v>5338899</v>
      </c>
      <c r="F36" s="23">
        <v>186690197</v>
      </c>
      <c r="G36" s="22"/>
      <c r="H36" s="23">
        <v>186690197</v>
      </c>
      <c r="I36" s="23">
        <v>55890128.210000001</v>
      </c>
      <c r="J36" s="15">
        <f>'[1]промежут результаты'!K61</f>
        <v>186690197</v>
      </c>
    </row>
    <row r="37" spans="1:10" outlineLevel="1" x14ac:dyDescent="0.2">
      <c r="A37" s="13">
        <v>34</v>
      </c>
      <c r="B37" s="22" t="s">
        <v>46</v>
      </c>
      <c r="C37" s="22" t="s">
        <v>40</v>
      </c>
      <c r="D37" s="22" t="s">
        <v>459</v>
      </c>
      <c r="E37" s="23">
        <v>1561741</v>
      </c>
      <c r="F37" s="23">
        <v>11928103</v>
      </c>
      <c r="G37" s="22"/>
      <c r="H37" s="23">
        <v>11928103</v>
      </c>
      <c r="I37" s="23">
        <v>3680628.94</v>
      </c>
      <c r="J37" s="15">
        <f>'[1]промежут результаты'!K62</f>
        <v>11928103</v>
      </c>
    </row>
    <row r="38" spans="1:10" outlineLevel="1" x14ac:dyDescent="0.2">
      <c r="A38" s="13">
        <v>35</v>
      </c>
      <c r="B38" s="22" t="s">
        <v>104</v>
      </c>
      <c r="C38" s="22" t="s">
        <v>105</v>
      </c>
      <c r="D38" s="22" t="s">
        <v>460</v>
      </c>
      <c r="E38" s="23">
        <v>2058313.38</v>
      </c>
      <c r="F38" s="23">
        <v>17264289</v>
      </c>
      <c r="G38" s="22"/>
      <c r="H38" s="23">
        <v>17264289</v>
      </c>
      <c r="I38" s="23">
        <v>2286219.48</v>
      </c>
      <c r="J38" s="15">
        <f>'[1]промежут результаты'!K63</f>
        <v>12733954</v>
      </c>
    </row>
    <row r="39" spans="1:10" outlineLevel="1" x14ac:dyDescent="0.2">
      <c r="A39" s="13">
        <v>36</v>
      </c>
      <c r="B39" s="22" t="s">
        <v>18</v>
      </c>
      <c r="C39" s="22" t="s">
        <v>19</v>
      </c>
      <c r="D39" s="22" t="s">
        <v>461</v>
      </c>
      <c r="E39" s="23">
        <v>33874165.329999998</v>
      </c>
      <c r="F39" s="23">
        <v>41173000</v>
      </c>
      <c r="G39" s="22"/>
      <c r="H39" s="23">
        <v>41173000</v>
      </c>
      <c r="I39" s="23">
        <v>33991684.159999996</v>
      </c>
      <c r="J39" s="15">
        <f>'[1]промежут результаты'!K65</f>
        <v>58898705</v>
      </c>
    </row>
    <row r="40" spans="1:10" outlineLevel="1" x14ac:dyDescent="0.2">
      <c r="A40" s="13">
        <v>37</v>
      </c>
      <c r="B40" s="22" t="s">
        <v>59</v>
      </c>
      <c r="C40" s="22" t="s">
        <v>60</v>
      </c>
      <c r="D40" s="22" t="s">
        <v>462</v>
      </c>
      <c r="E40" s="23">
        <v>100640</v>
      </c>
      <c r="F40" s="23">
        <v>120607</v>
      </c>
      <c r="G40" s="22"/>
      <c r="H40" s="23">
        <v>120607</v>
      </c>
      <c r="I40" s="22"/>
      <c r="J40" s="15">
        <f>'[1]промежут результаты'!K66</f>
        <v>183387</v>
      </c>
    </row>
    <row r="41" spans="1:10" outlineLevel="1" x14ac:dyDescent="0.2">
      <c r="A41" s="13">
        <v>38</v>
      </c>
      <c r="B41" s="22" t="s">
        <v>27</v>
      </c>
      <c r="C41" s="22" t="s">
        <v>19</v>
      </c>
      <c r="D41" s="22" t="s">
        <v>463</v>
      </c>
      <c r="E41" s="23">
        <v>46793658.710000001</v>
      </c>
      <c r="F41" s="23">
        <v>56077521</v>
      </c>
      <c r="G41" s="22"/>
      <c r="H41" s="23">
        <v>56077521</v>
      </c>
      <c r="I41" s="23">
        <v>46294897.82</v>
      </c>
      <c r="J41" s="15">
        <f>'[1]промежут результаты'!K68</f>
        <v>81362474</v>
      </c>
    </row>
    <row r="42" spans="1:10" outlineLevel="1" x14ac:dyDescent="0.2">
      <c r="A42" s="13">
        <v>39</v>
      </c>
      <c r="B42" s="22" t="s">
        <v>108</v>
      </c>
      <c r="C42" s="22" t="s">
        <v>109</v>
      </c>
      <c r="D42" s="22" t="s">
        <v>464</v>
      </c>
      <c r="E42" s="23">
        <v>560388.16</v>
      </c>
      <c r="F42" s="23">
        <v>4267684</v>
      </c>
      <c r="G42" s="22"/>
      <c r="H42" s="23">
        <v>4267684</v>
      </c>
      <c r="I42" s="22"/>
      <c r="J42" s="15">
        <f>'[1]промежут результаты'!K69</f>
        <v>4267684</v>
      </c>
    </row>
    <row r="43" spans="1:10" outlineLevel="1" x14ac:dyDescent="0.2">
      <c r="A43" s="13">
        <v>40</v>
      </c>
      <c r="B43" s="22" t="s">
        <v>33</v>
      </c>
      <c r="C43" s="22" t="s">
        <v>34</v>
      </c>
      <c r="D43" s="22" t="s">
        <v>465</v>
      </c>
      <c r="E43" s="23">
        <v>414741</v>
      </c>
      <c r="F43" s="23">
        <v>40489982</v>
      </c>
      <c r="G43" s="22"/>
      <c r="H43" s="23">
        <v>40489982</v>
      </c>
      <c r="I43" s="23">
        <v>17258905.489999998</v>
      </c>
      <c r="J43" s="15">
        <f>'[1]промежут результаты'!K70</f>
        <v>38321472</v>
      </c>
    </row>
    <row r="44" spans="1:10" outlineLevel="1" x14ac:dyDescent="0.2">
      <c r="A44" s="13">
        <v>41</v>
      </c>
      <c r="B44" s="22" t="s">
        <v>43</v>
      </c>
      <c r="C44" s="22" t="s">
        <v>44</v>
      </c>
      <c r="D44" s="22" t="s">
        <v>466</v>
      </c>
      <c r="E44" s="23">
        <v>10240149.99</v>
      </c>
      <c r="F44" s="23">
        <v>56012976</v>
      </c>
      <c r="G44" s="22"/>
      <c r="H44" s="23">
        <v>56012976</v>
      </c>
      <c r="I44" s="23">
        <v>32504749.620000001</v>
      </c>
      <c r="J44" s="15">
        <f>'[1]промежут результаты'!K67</f>
        <v>56012976</v>
      </c>
    </row>
    <row r="45" spans="1:10" outlineLevel="1" x14ac:dyDescent="0.2">
      <c r="A45" s="13">
        <v>42</v>
      </c>
      <c r="B45" s="22" t="s">
        <v>133</v>
      </c>
      <c r="C45" s="22" t="s">
        <v>14</v>
      </c>
      <c r="D45" s="22" t="s">
        <v>467</v>
      </c>
      <c r="E45" s="23">
        <v>23393219.899999999</v>
      </c>
      <c r="F45" s="23">
        <v>27784127</v>
      </c>
      <c r="G45" s="22"/>
      <c r="H45" s="23">
        <v>27784127</v>
      </c>
      <c r="I45" s="23">
        <v>26117079.34</v>
      </c>
      <c r="J45" s="15">
        <f>'[1]промежут результаты'!K93</f>
        <v>30712724</v>
      </c>
    </row>
    <row r="46" spans="1:10" outlineLevel="1" x14ac:dyDescent="0.2">
      <c r="A46" s="13">
        <v>43</v>
      </c>
      <c r="B46" s="22" t="s">
        <v>121</v>
      </c>
      <c r="C46" s="22" t="s">
        <v>14</v>
      </c>
      <c r="D46" s="22" t="s">
        <v>468</v>
      </c>
      <c r="E46" s="23">
        <v>97169331.049999997</v>
      </c>
      <c r="F46" s="23">
        <v>115551864</v>
      </c>
      <c r="G46" s="22"/>
      <c r="H46" s="23">
        <v>115551864</v>
      </c>
      <c r="I46" s="23">
        <v>108619868.93000001</v>
      </c>
      <c r="J46" s="15">
        <f>'[1]промежут результаты'!K10</f>
        <v>127572643</v>
      </c>
    </row>
    <row r="47" spans="1:10" outlineLevel="1" x14ac:dyDescent="0.2">
      <c r="A47" s="13">
        <v>44</v>
      </c>
      <c r="B47" s="22" t="s">
        <v>131</v>
      </c>
      <c r="C47" s="22" t="s">
        <v>14</v>
      </c>
      <c r="D47" s="22" t="s">
        <v>469</v>
      </c>
      <c r="E47" s="23">
        <v>14387375.699999999</v>
      </c>
      <c r="F47" s="23">
        <v>17087886</v>
      </c>
      <c r="G47" s="22"/>
      <c r="H47" s="23">
        <v>17087886</v>
      </c>
      <c r="I47" s="23">
        <v>16062612.82</v>
      </c>
      <c r="J47" s="15">
        <f>'[1]промежут результаты'!K87</f>
        <v>18889042</v>
      </c>
    </row>
    <row r="48" spans="1:10" outlineLevel="1" x14ac:dyDescent="0.2">
      <c r="A48" s="13">
        <v>45</v>
      </c>
      <c r="B48" s="22" t="s">
        <v>129</v>
      </c>
      <c r="C48" s="22" t="s">
        <v>14</v>
      </c>
      <c r="D48" s="22" t="s">
        <v>470</v>
      </c>
      <c r="E48" s="23">
        <v>62893961.310000002</v>
      </c>
      <c r="F48" s="23">
        <v>74699158</v>
      </c>
      <c r="G48" s="22"/>
      <c r="H48" s="23">
        <v>74699158</v>
      </c>
      <c r="I48" s="23">
        <v>70217208.450000003</v>
      </c>
      <c r="J48" s="15">
        <f>'[1]промежут результаты'!K85</f>
        <v>82572853</v>
      </c>
    </row>
    <row r="49" spans="1:10" outlineLevel="1" x14ac:dyDescent="0.2">
      <c r="A49" s="13">
        <v>46</v>
      </c>
      <c r="B49" s="22" t="s">
        <v>77</v>
      </c>
      <c r="C49" s="22" t="s">
        <v>42</v>
      </c>
      <c r="D49" s="22" t="s">
        <v>471</v>
      </c>
      <c r="E49" s="23">
        <v>118202.74</v>
      </c>
      <c r="F49" s="23">
        <v>158360</v>
      </c>
      <c r="G49" s="22"/>
      <c r="H49" s="23">
        <v>158360</v>
      </c>
      <c r="I49" s="22"/>
      <c r="J49" s="15">
        <f>'[1]промежут результаты'!K95</f>
        <v>160500</v>
      </c>
    </row>
    <row r="50" spans="1:10" outlineLevel="1" x14ac:dyDescent="0.2">
      <c r="A50" s="13">
        <v>47</v>
      </c>
      <c r="B50" s="22" t="s">
        <v>82</v>
      </c>
      <c r="C50" s="22" t="s">
        <v>83</v>
      </c>
      <c r="D50" s="22" t="s">
        <v>472</v>
      </c>
      <c r="E50" s="23">
        <v>323000</v>
      </c>
      <c r="F50" s="23">
        <v>387083</v>
      </c>
      <c r="G50" s="22"/>
      <c r="H50" s="23">
        <v>387083</v>
      </c>
      <c r="I50" s="22"/>
      <c r="J50" s="15">
        <f>'[1]промежут результаты'!K96</f>
        <v>561616</v>
      </c>
    </row>
    <row r="51" spans="1:10" outlineLevel="1" x14ac:dyDescent="0.2">
      <c r="A51" s="13">
        <v>48</v>
      </c>
      <c r="B51" s="22" t="s">
        <v>57</v>
      </c>
      <c r="C51" s="22" t="s">
        <v>14</v>
      </c>
      <c r="D51" s="22" t="s">
        <v>473</v>
      </c>
      <c r="E51" s="23">
        <v>11610119.970000001</v>
      </c>
      <c r="F51" s="23">
        <v>13789339</v>
      </c>
      <c r="G51" s="22"/>
      <c r="H51" s="23">
        <v>13789339</v>
      </c>
      <c r="I51" s="23">
        <v>12961978.66</v>
      </c>
      <c r="J51" s="15">
        <f>'[1]промежут результаты'!K72</f>
        <v>15242810</v>
      </c>
    </row>
    <row r="52" spans="1:10" outlineLevel="1" x14ac:dyDescent="0.2">
      <c r="A52" s="13">
        <v>49</v>
      </c>
      <c r="B52" s="22" t="s">
        <v>106</v>
      </c>
      <c r="C52" s="22" t="s">
        <v>14</v>
      </c>
      <c r="D52" s="22" t="s">
        <v>474</v>
      </c>
      <c r="E52" s="23">
        <v>722282461.63999999</v>
      </c>
      <c r="F52" s="23">
        <v>863052092</v>
      </c>
      <c r="G52" s="22"/>
      <c r="H52" s="23">
        <v>863052092</v>
      </c>
      <c r="I52" s="23">
        <v>811340488.11000001</v>
      </c>
      <c r="J52" s="15">
        <f>'[1]промежут результаты'!K71</f>
        <v>948277421</v>
      </c>
    </row>
    <row r="53" spans="1:10" outlineLevel="1" x14ac:dyDescent="0.2">
      <c r="A53" s="13">
        <v>50</v>
      </c>
      <c r="B53" s="22" t="s">
        <v>113</v>
      </c>
      <c r="C53" s="22" t="s">
        <v>14</v>
      </c>
      <c r="D53" s="22" t="s">
        <v>475</v>
      </c>
      <c r="E53" s="23">
        <v>68294422.689999998</v>
      </c>
      <c r="F53" s="23">
        <v>93988362.349999994</v>
      </c>
      <c r="G53" s="22"/>
      <c r="H53" s="23">
        <v>93988362.349999994</v>
      </c>
      <c r="I53" s="23">
        <v>88639203.810000002</v>
      </c>
      <c r="J53" s="15">
        <f>'[1]промежут результаты'!K83</f>
        <v>89663065</v>
      </c>
    </row>
    <row r="54" spans="1:10" outlineLevel="1" x14ac:dyDescent="0.2">
      <c r="A54" s="13">
        <v>51</v>
      </c>
      <c r="B54" s="22" t="s">
        <v>96</v>
      </c>
      <c r="C54" s="22" t="s">
        <v>14</v>
      </c>
      <c r="D54" s="22" t="s">
        <v>476</v>
      </c>
      <c r="E54" s="23">
        <v>87770440.579999998</v>
      </c>
      <c r="F54" s="23">
        <v>104462637</v>
      </c>
      <c r="G54" s="22"/>
      <c r="H54" s="23">
        <v>104462637</v>
      </c>
      <c r="I54" s="23">
        <v>98197294.079999998</v>
      </c>
      <c r="J54" s="15">
        <f>'[1]промежут результаты'!K75</f>
        <v>115232934</v>
      </c>
    </row>
    <row r="55" spans="1:10" outlineLevel="1" x14ac:dyDescent="0.2">
      <c r="A55" s="13">
        <v>52</v>
      </c>
      <c r="B55" s="22" t="s">
        <v>127</v>
      </c>
      <c r="C55" s="22" t="s">
        <v>14</v>
      </c>
      <c r="D55" s="22" t="s">
        <v>477</v>
      </c>
      <c r="E55" s="23">
        <v>65678366.020000003</v>
      </c>
      <c r="F55" s="23">
        <v>78006195</v>
      </c>
      <c r="G55" s="22"/>
      <c r="H55" s="23">
        <v>78006195</v>
      </c>
      <c r="I55" s="23">
        <v>73325823.319999993</v>
      </c>
      <c r="J55" s="15">
        <f>'[1]промежут результаты'!K82</f>
        <v>86228470</v>
      </c>
    </row>
    <row r="56" spans="1:10" outlineLevel="1" x14ac:dyDescent="0.2">
      <c r="A56" s="13">
        <v>53</v>
      </c>
      <c r="B56" s="22" t="s">
        <v>55</v>
      </c>
      <c r="C56" s="22" t="s">
        <v>14</v>
      </c>
      <c r="D56" s="22" t="s">
        <v>478</v>
      </c>
      <c r="E56" s="23">
        <v>6943422.1500000004</v>
      </c>
      <c r="F56" s="23">
        <v>8246702</v>
      </c>
      <c r="G56" s="22"/>
      <c r="H56" s="23">
        <v>8246702</v>
      </c>
      <c r="I56" s="23">
        <v>7751899.9100000001</v>
      </c>
      <c r="J56" s="15">
        <f>'[1]промежут результаты'!K84</f>
        <v>9115950</v>
      </c>
    </row>
    <row r="57" spans="1:10" outlineLevel="1" x14ac:dyDescent="0.2">
      <c r="A57" s="13">
        <v>54</v>
      </c>
      <c r="B57" s="22" t="s">
        <v>119</v>
      </c>
      <c r="C57" s="22" t="s">
        <v>14</v>
      </c>
      <c r="D57" s="22" t="s">
        <v>479</v>
      </c>
      <c r="E57" s="23">
        <v>303295986.12</v>
      </c>
      <c r="F57" s="23">
        <v>361748696</v>
      </c>
      <c r="G57" s="22"/>
      <c r="H57" s="23">
        <v>361748696</v>
      </c>
      <c r="I57" s="23">
        <v>340073011.18000001</v>
      </c>
      <c r="J57" s="15">
        <f>'[1]промежут результаты'!K86</f>
        <v>398194267</v>
      </c>
    </row>
    <row r="58" spans="1:10" outlineLevel="1" x14ac:dyDescent="0.2">
      <c r="A58" s="13">
        <v>55</v>
      </c>
      <c r="B58" s="22" t="s">
        <v>98</v>
      </c>
      <c r="C58" s="22" t="s">
        <v>14</v>
      </c>
      <c r="D58" s="22" t="s">
        <v>480</v>
      </c>
      <c r="E58" s="23">
        <v>214728840.50999999</v>
      </c>
      <c r="F58" s="23">
        <v>255033444</v>
      </c>
      <c r="G58" s="22"/>
      <c r="H58" s="23">
        <v>255033444</v>
      </c>
      <c r="I58" s="23">
        <v>239731437.38999999</v>
      </c>
      <c r="J58" s="15">
        <f>'[1]промежут результаты'!K88</f>
        <v>281915347</v>
      </c>
    </row>
    <row r="59" spans="1:10" outlineLevel="1" x14ac:dyDescent="0.2">
      <c r="A59" s="13">
        <v>56</v>
      </c>
      <c r="B59" s="22" t="s">
        <v>111</v>
      </c>
      <c r="C59" s="22" t="s">
        <v>14</v>
      </c>
      <c r="D59" s="22" t="s">
        <v>481</v>
      </c>
      <c r="E59" s="23">
        <v>136367390.94999999</v>
      </c>
      <c r="F59" s="23">
        <v>168112251.53</v>
      </c>
      <c r="G59" s="22"/>
      <c r="H59" s="23">
        <v>168112251.53</v>
      </c>
      <c r="I59" s="23">
        <v>158211674.69999999</v>
      </c>
      <c r="J59" s="15">
        <f>'[1]промежут результаты'!K92</f>
        <v>179035384</v>
      </c>
    </row>
    <row r="60" spans="1:10" outlineLevel="1" x14ac:dyDescent="0.2">
      <c r="A60" s="13">
        <v>57</v>
      </c>
      <c r="B60" s="22" t="s">
        <v>90</v>
      </c>
      <c r="C60" s="22" t="s">
        <v>14</v>
      </c>
      <c r="D60" s="22" t="s">
        <v>482</v>
      </c>
      <c r="E60" s="23">
        <v>171651847.81</v>
      </c>
      <c r="F60" s="23">
        <v>204281427</v>
      </c>
      <c r="G60" s="22"/>
      <c r="H60" s="23">
        <v>204281427</v>
      </c>
      <c r="I60" s="23">
        <v>192024377.56999999</v>
      </c>
      <c r="J60" s="15">
        <f>'[1]промежут результаты'!K94</f>
        <v>225359994</v>
      </c>
    </row>
    <row r="61" spans="1:10" outlineLevel="1" x14ac:dyDescent="0.2">
      <c r="A61" s="13">
        <v>58</v>
      </c>
      <c r="B61" s="24" t="str">
        <f>[1]расчет!B95</f>
        <v>Блочно-модульное здание РУ 10 кВ</v>
      </c>
      <c r="C61" s="24" t="s">
        <v>22</v>
      </c>
      <c r="D61" s="24"/>
      <c r="E61" s="25">
        <v>4057255.75</v>
      </c>
      <c r="F61" s="25">
        <v>4057255.75</v>
      </c>
      <c r="G61" s="24"/>
      <c r="H61" s="25">
        <v>4057255.75</v>
      </c>
      <c r="I61" s="25">
        <v>3978364.7</v>
      </c>
      <c r="J61" s="15">
        <f>[1]расчет!AV95</f>
        <v>4553986</v>
      </c>
    </row>
    <row r="62" spans="1:10" x14ac:dyDescent="0.2">
      <c r="A62" s="13">
        <v>59</v>
      </c>
      <c r="B62" s="24" t="str">
        <f>[1]расчет!B96</f>
        <v>Блочно-модульное здание РУ 6 кВ</v>
      </c>
      <c r="C62" s="13" t="s">
        <v>25</v>
      </c>
      <c r="E62" s="13">
        <v>10511617.359999999</v>
      </c>
      <c r="F62" s="13">
        <v>10511617.359999999</v>
      </c>
      <c r="H62" s="13">
        <v>10511617.359999999</v>
      </c>
      <c r="I62" s="13">
        <v>10307224.779999999</v>
      </c>
      <c r="J62" s="15">
        <f>[1]расчет!AV96</f>
        <v>11798555</v>
      </c>
    </row>
    <row r="63" spans="1:10" s="26" customFormat="1" ht="10.5" x14ac:dyDescent="0.2">
      <c r="B63" s="20" t="s">
        <v>137</v>
      </c>
      <c r="C63" s="20"/>
      <c r="D63" s="20"/>
      <c r="E63" s="21">
        <f t="shared" ref="E63:J63" si="0">SUM(E4:E62)</f>
        <v>2830272157.4099998</v>
      </c>
      <c r="F63" s="21">
        <f t="shared" si="0"/>
        <v>3799471457.4100003</v>
      </c>
      <c r="G63" s="21">
        <f t="shared" si="0"/>
        <v>0</v>
      </c>
      <c r="H63" s="21">
        <f t="shared" si="0"/>
        <v>3799471457.4100003</v>
      </c>
      <c r="I63" s="21">
        <f t="shared" si="0"/>
        <v>3299711179.25</v>
      </c>
      <c r="J63" s="27">
        <f t="shared" si="0"/>
        <v>4136583368</v>
      </c>
    </row>
    <row r="64" spans="1:10" outlineLevel="1" x14ac:dyDescent="0.2">
      <c r="A64" s="13">
        <v>1</v>
      </c>
      <c r="B64" s="22" t="s">
        <v>256</v>
      </c>
      <c r="C64" s="22" t="s">
        <v>14</v>
      </c>
      <c r="D64" s="22" t="s">
        <v>483</v>
      </c>
      <c r="E64" s="23">
        <v>8614132.9100000001</v>
      </c>
      <c r="F64" s="23">
        <v>10888642</v>
      </c>
      <c r="G64" s="22"/>
      <c r="H64" s="23">
        <v>10888642</v>
      </c>
      <c r="I64" s="23">
        <v>7659374.7599999998</v>
      </c>
      <c r="J64" s="15">
        <f>'[1]промежут результаты'!K209</f>
        <v>11309409</v>
      </c>
    </row>
    <row r="65" spans="1:10" outlineLevel="1" x14ac:dyDescent="0.2">
      <c r="A65" s="13">
        <v>2</v>
      </c>
      <c r="B65" s="22" t="s">
        <v>258</v>
      </c>
      <c r="C65" s="22" t="s">
        <v>14</v>
      </c>
      <c r="D65" s="22" t="s">
        <v>484</v>
      </c>
      <c r="E65" s="23">
        <v>2092003.71</v>
      </c>
      <c r="F65" s="23">
        <v>2484673</v>
      </c>
      <c r="G65" s="22"/>
      <c r="H65" s="23">
        <v>2484673</v>
      </c>
      <c r="I65" s="23">
        <v>1739271.24</v>
      </c>
      <c r="J65" s="15">
        <f>'[1]промежут результаты'!K208</f>
        <v>2746571</v>
      </c>
    </row>
    <row r="66" spans="1:10" outlineLevel="1" x14ac:dyDescent="0.2">
      <c r="A66" s="13">
        <v>3</v>
      </c>
      <c r="B66" s="22" t="s">
        <v>291</v>
      </c>
      <c r="C66" s="22" t="s">
        <v>14</v>
      </c>
      <c r="D66" s="22" t="s">
        <v>485</v>
      </c>
      <c r="E66" s="23">
        <v>29943997.989999998</v>
      </c>
      <c r="F66" s="23">
        <v>35564486</v>
      </c>
      <c r="G66" s="22"/>
      <c r="H66" s="23">
        <v>35564486</v>
      </c>
      <c r="I66" s="23">
        <v>28451588.84</v>
      </c>
      <c r="J66" s="15">
        <f>'[1]промежут результаты'!K207</f>
        <v>39313176</v>
      </c>
    </row>
    <row r="67" spans="1:10" outlineLevel="1" x14ac:dyDescent="0.2">
      <c r="A67" s="13">
        <v>4</v>
      </c>
      <c r="B67" s="22" t="s">
        <v>311</v>
      </c>
      <c r="C67" s="22" t="s">
        <v>312</v>
      </c>
      <c r="D67" s="22" t="s">
        <v>486</v>
      </c>
      <c r="E67" s="23">
        <v>7192577.3099999996</v>
      </c>
      <c r="F67" s="23">
        <v>67918131</v>
      </c>
      <c r="G67" s="22"/>
      <c r="H67" s="23">
        <v>67918131</v>
      </c>
      <c r="I67" s="23">
        <v>4977318.1100000003</v>
      </c>
      <c r="J67" s="15">
        <f>'[1]промежут результаты'!K214</f>
        <v>55487284</v>
      </c>
    </row>
    <row r="68" spans="1:10" outlineLevel="1" x14ac:dyDescent="0.2">
      <c r="A68" s="13">
        <v>5</v>
      </c>
      <c r="B68" s="22" t="s">
        <v>146</v>
      </c>
      <c r="C68" s="22" t="s">
        <v>14</v>
      </c>
      <c r="D68" s="22" t="s">
        <v>487</v>
      </c>
      <c r="E68" s="23">
        <v>107609191.40000001</v>
      </c>
      <c r="F68" s="23">
        <v>127807437</v>
      </c>
      <c r="G68" s="22"/>
      <c r="H68" s="23">
        <v>127807437</v>
      </c>
      <c r="I68" s="23">
        <v>102245949.64</v>
      </c>
      <c r="J68" s="15">
        <f>'[1]промежут результаты'!K213</f>
        <v>141279031</v>
      </c>
    </row>
    <row r="69" spans="1:10" outlineLevel="1" x14ac:dyDescent="0.2">
      <c r="A69" s="13">
        <v>6</v>
      </c>
      <c r="B69" s="22" t="s">
        <v>265</v>
      </c>
      <c r="C69" s="22" t="s">
        <v>14</v>
      </c>
      <c r="D69" s="22" t="s">
        <v>488</v>
      </c>
      <c r="E69" s="23">
        <v>19065295.780000001</v>
      </c>
      <c r="F69" s="23">
        <v>22643852</v>
      </c>
      <c r="G69" s="22"/>
      <c r="H69" s="23">
        <v>22643852</v>
      </c>
      <c r="I69" s="23">
        <v>21285221.010000002</v>
      </c>
      <c r="J69" s="15">
        <f>'[1]промежут результаты'!K212</f>
        <v>25030636</v>
      </c>
    </row>
    <row r="70" spans="1:10" outlineLevel="1" x14ac:dyDescent="0.2">
      <c r="A70" s="13">
        <v>7</v>
      </c>
      <c r="B70" s="22" t="s">
        <v>295</v>
      </c>
      <c r="C70" s="22" t="s">
        <v>14</v>
      </c>
      <c r="D70" s="22" t="s">
        <v>489</v>
      </c>
      <c r="E70" s="23">
        <v>35156920.710000001</v>
      </c>
      <c r="F70" s="23">
        <v>41755875</v>
      </c>
      <c r="G70" s="22"/>
      <c r="H70" s="23">
        <v>41755875</v>
      </c>
      <c r="I70" s="23">
        <v>33404699.969999999</v>
      </c>
      <c r="J70" s="15">
        <f>'[1]промежут результаты'!K205</f>
        <v>46157170</v>
      </c>
    </row>
    <row r="71" spans="1:10" outlineLevel="1" x14ac:dyDescent="0.2">
      <c r="A71" s="13">
        <v>8</v>
      </c>
      <c r="B71" s="22" t="s">
        <v>299</v>
      </c>
      <c r="C71" s="22" t="s">
        <v>14</v>
      </c>
      <c r="D71" s="22" t="s">
        <v>490</v>
      </c>
      <c r="E71" s="23">
        <v>14911383.609999999</v>
      </c>
      <c r="F71" s="23">
        <v>17710250</v>
      </c>
      <c r="G71" s="22"/>
      <c r="H71" s="23">
        <v>17710250</v>
      </c>
      <c r="I71" s="23">
        <v>14168199.93</v>
      </c>
      <c r="J71" s="15">
        <f>'[1]промежут результаты'!K203</f>
        <v>19577006</v>
      </c>
    </row>
    <row r="72" spans="1:10" outlineLevel="1" x14ac:dyDescent="0.2">
      <c r="A72" s="13">
        <v>9</v>
      </c>
      <c r="B72" s="22" t="s">
        <v>301</v>
      </c>
      <c r="C72" s="22" t="s">
        <v>14</v>
      </c>
      <c r="D72" s="22" t="s">
        <v>491</v>
      </c>
      <c r="E72" s="23">
        <v>96845638.870000005</v>
      </c>
      <c r="F72" s="23">
        <v>115023565</v>
      </c>
      <c r="G72" s="22"/>
      <c r="H72" s="23">
        <v>115023565</v>
      </c>
      <c r="I72" s="23">
        <v>92018851.939999998</v>
      </c>
      <c r="J72" s="15">
        <f>'[1]промежут результаты'!K202</f>
        <v>127147671</v>
      </c>
    </row>
    <row r="73" spans="1:10" outlineLevel="1" x14ac:dyDescent="0.2">
      <c r="A73" s="13">
        <v>10</v>
      </c>
      <c r="B73" s="22" t="s">
        <v>303</v>
      </c>
      <c r="C73" s="22" t="s">
        <v>14</v>
      </c>
      <c r="D73" s="22" t="s">
        <v>492</v>
      </c>
      <c r="E73" s="23">
        <v>78685695.019999996</v>
      </c>
      <c r="F73" s="23">
        <v>93455000</v>
      </c>
      <c r="G73" s="22"/>
      <c r="H73" s="23">
        <v>93455000</v>
      </c>
      <c r="I73" s="23">
        <v>74764000.060000002</v>
      </c>
      <c r="J73" s="15">
        <f>'[1]промежут результаты'!K201</f>
        <v>103305662</v>
      </c>
    </row>
    <row r="74" spans="1:10" outlineLevel="1" x14ac:dyDescent="0.2">
      <c r="A74" s="13">
        <v>11</v>
      </c>
      <c r="B74" s="22" t="s">
        <v>205</v>
      </c>
      <c r="C74" s="22" t="s">
        <v>14</v>
      </c>
      <c r="D74" s="22" t="s">
        <v>493</v>
      </c>
      <c r="E74" s="23">
        <v>5433612.8300000001</v>
      </c>
      <c r="F74" s="23">
        <v>6453502</v>
      </c>
      <c r="G74" s="22"/>
      <c r="H74" s="23">
        <v>6453502</v>
      </c>
      <c r="I74" s="23">
        <v>5809939.4100000001</v>
      </c>
      <c r="J74" s="15">
        <f>'[1]промежут результаты'!K127</f>
        <v>7133736</v>
      </c>
    </row>
    <row r="75" spans="1:10" outlineLevel="1" x14ac:dyDescent="0.2">
      <c r="A75" s="13">
        <v>12</v>
      </c>
      <c r="B75" s="22" t="s">
        <v>228</v>
      </c>
      <c r="C75" s="22" t="s">
        <v>14</v>
      </c>
      <c r="D75" s="22" t="s">
        <v>494</v>
      </c>
      <c r="E75" s="23">
        <v>29774075.449999999</v>
      </c>
      <c r="F75" s="23">
        <v>43407424</v>
      </c>
      <c r="G75" s="22"/>
      <c r="H75" s="23">
        <v>43407424</v>
      </c>
      <c r="I75" s="23">
        <v>41010158.479999997</v>
      </c>
      <c r="J75" s="15">
        <f>'[1]промежут результаты'!K99</f>
        <v>39090086</v>
      </c>
    </row>
    <row r="76" spans="1:10" outlineLevel="1" x14ac:dyDescent="0.2">
      <c r="A76" s="13">
        <v>13</v>
      </c>
      <c r="B76" s="22" t="s">
        <v>254</v>
      </c>
      <c r="C76" s="22" t="s">
        <v>14</v>
      </c>
      <c r="D76" s="22" t="s">
        <v>495</v>
      </c>
      <c r="E76" s="23">
        <v>217156966.84999999</v>
      </c>
      <c r="F76" s="23">
        <v>274748185</v>
      </c>
      <c r="G76" s="22"/>
      <c r="H76" s="23">
        <v>274748185</v>
      </c>
      <c r="I76" s="23">
        <v>258696746.06999999</v>
      </c>
      <c r="J76" s="15">
        <f>'[1]промежут результаты'!K200</f>
        <v>285103210</v>
      </c>
    </row>
    <row r="77" spans="1:10" outlineLevel="1" x14ac:dyDescent="0.2">
      <c r="A77" s="13">
        <v>14</v>
      </c>
      <c r="B77" s="22" t="s">
        <v>176</v>
      </c>
      <c r="C77" s="22" t="s">
        <v>14</v>
      </c>
      <c r="D77" s="22" t="s">
        <v>496</v>
      </c>
      <c r="E77" s="23">
        <v>18025449.640000001</v>
      </c>
      <c r="F77" s="23">
        <v>27166023</v>
      </c>
      <c r="G77" s="22"/>
      <c r="H77" s="23">
        <v>27166023</v>
      </c>
      <c r="I77" s="23">
        <v>25611998.57</v>
      </c>
      <c r="J77" s="15">
        <f>'[1]промежут результаты'!K134</f>
        <v>23665433</v>
      </c>
    </row>
    <row r="78" spans="1:10" outlineLevel="1" x14ac:dyDescent="0.2">
      <c r="A78" s="13">
        <v>15</v>
      </c>
      <c r="B78" s="22" t="s">
        <v>283</v>
      </c>
      <c r="C78" s="22" t="s">
        <v>14</v>
      </c>
      <c r="D78" s="22" t="s">
        <v>497</v>
      </c>
      <c r="E78" s="23">
        <v>20833988.309999999</v>
      </c>
      <c r="F78" s="23">
        <v>24744528</v>
      </c>
      <c r="G78" s="22"/>
      <c r="H78" s="23">
        <v>24744528</v>
      </c>
      <c r="I78" s="23">
        <v>19795622.399999999</v>
      </c>
      <c r="J78" s="15">
        <f>'[1]промежут результаты'!K133</f>
        <v>27352735</v>
      </c>
    </row>
    <row r="79" spans="1:10" outlineLevel="1" x14ac:dyDescent="0.2">
      <c r="A79" s="13">
        <v>16</v>
      </c>
      <c r="B79" s="22" t="s">
        <v>293</v>
      </c>
      <c r="C79" s="22" t="s">
        <v>14</v>
      </c>
      <c r="D79" s="22" t="s">
        <v>498</v>
      </c>
      <c r="E79" s="23">
        <v>3807927.72</v>
      </c>
      <c r="F79" s="23">
        <v>4522676</v>
      </c>
      <c r="G79" s="22"/>
      <c r="H79" s="23">
        <v>4522676</v>
      </c>
      <c r="I79" s="23">
        <v>3618140.92</v>
      </c>
      <c r="J79" s="15">
        <f>'[1]промежут результаты'!K210</f>
        <v>4999390</v>
      </c>
    </row>
    <row r="80" spans="1:10" outlineLevel="1" x14ac:dyDescent="0.2">
      <c r="A80" s="13">
        <v>17</v>
      </c>
      <c r="B80" s="22" t="s">
        <v>249</v>
      </c>
      <c r="C80" s="22" t="s">
        <v>250</v>
      </c>
      <c r="D80" s="22" t="s">
        <v>499</v>
      </c>
      <c r="E80" s="23">
        <v>1657107.03</v>
      </c>
      <c r="F80" s="23">
        <v>1826298</v>
      </c>
      <c r="G80" s="22"/>
      <c r="H80" s="23">
        <v>1826298</v>
      </c>
      <c r="I80" s="23">
        <v>1207469.8400000001</v>
      </c>
      <c r="J80" s="15">
        <f>'[1]промежут результаты'!K206</f>
        <v>2306809</v>
      </c>
    </row>
    <row r="81" spans="1:10" outlineLevel="1" x14ac:dyDescent="0.2">
      <c r="A81" s="13">
        <v>18</v>
      </c>
      <c r="B81" s="22" t="s">
        <v>174</v>
      </c>
      <c r="C81" s="22" t="s">
        <v>14</v>
      </c>
      <c r="D81" s="22" t="s">
        <v>500</v>
      </c>
      <c r="E81" s="23">
        <v>21113054.84</v>
      </c>
      <c r="F81" s="23">
        <v>25075975</v>
      </c>
      <c r="G81" s="22"/>
      <c r="H81" s="23">
        <v>25075975</v>
      </c>
      <c r="I81" s="23">
        <v>23571416.649999999</v>
      </c>
      <c r="J81" s="15">
        <f>'[1]промежут результаты'!K131</f>
        <v>27719119</v>
      </c>
    </row>
    <row r="82" spans="1:10" outlineLevel="1" x14ac:dyDescent="0.2">
      <c r="A82" s="13">
        <v>19</v>
      </c>
      <c r="B82" s="22" t="s">
        <v>287</v>
      </c>
      <c r="C82" s="22" t="s">
        <v>14</v>
      </c>
      <c r="D82" s="22" t="s">
        <v>501</v>
      </c>
      <c r="E82" s="23">
        <v>7516307.1900000004</v>
      </c>
      <c r="F82" s="23">
        <v>8927118</v>
      </c>
      <c r="G82" s="22"/>
      <c r="H82" s="23">
        <v>8927118</v>
      </c>
      <c r="I82" s="23">
        <v>7141694.46</v>
      </c>
      <c r="J82" s="15">
        <f>'[1]промежут результаты'!K211</f>
        <v>9868085</v>
      </c>
    </row>
    <row r="83" spans="1:10" outlineLevel="1" x14ac:dyDescent="0.2">
      <c r="A83" s="13">
        <v>20</v>
      </c>
      <c r="B83" s="22" t="s">
        <v>397</v>
      </c>
      <c r="C83" s="22" t="s">
        <v>42</v>
      </c>
      <c r="D83" s="22" t="s">
        <v>502</v>
      </c>
      <c r="E83" s="23">
        <v>22653235.620000001</v>
      </c>
      <c r="F83" s="23">
        <v>46716202</v>
      </c>
      <c r="G83" s="22"/>
      <c r="H83" s="23">
        <v>46716202</v>
      </c>
      <c r="I83" s="23">
        <v>35070820.439999998</v>
      </c>
      <c r="J83" s="15">
        <f>'[1]промежут результаты'!K217</f>
        <v>47494043</v>
      </c>
    </row>
    <row r="84" spans="1:10" outlineLevel="1" x14ac:dyDescent="0.2">
      <c r="A84" s="13">
        <v>21</v>
      </c>
      <c r="B84" s="22" t="s">
        <v>401</v>
      </c>
      <c r="C84" s="22" t="s">
        <v>14</v>
      </c>
      <c r="D84" s="22" t="s">
        <v>503</v>
      </c>
      <c r="E84" s="23">
        <v>60705256.57</v>
      </c>
      <c r="F84" s="23">
        <v>78170213</v>
      </c>
      <c r="G84" s="22"/>
      <c r="H84" s="23">
        <v>78170213</v>
      </c>
      <c r="I84" s="23">
        <v>73566898.909999996</v>
      </c>
      <c r="J84" s="15">
        <f>'[1]промежут результаты'!K219</f>
        <v>79699324</v>
      </c>
    </row>
    <row r="85" spans="1:10" outlineLevel="1" x14ac:dyDescent="0.2">
      <c r="A85" s="13">
        <v>22</v>
      </c>
      <c r="B85" s="22" t="s">
        <v>150</v>
      </c>
      <c r="C85" s="22" t="s">
        <v>14</v>
      </c>
      <c r="D85" s="22" t="s">
        <v>504</v>
      </c>
      <c r="E85" s="23">
        <v>740035099.16999996</v>
      </c>
      <c r="F85" s="23">
        <v>878939687</v>
      </c>
      <c r="G85" s="22"/>
      <c r="H85" s="23">
        <v>878939687</v>
      </c>
      <c r="I85" s="23">
        <v>826203305.79999995</v>
      </c>
      <c r="J85" s="15">
        <f>'[1]промежут результаты'!K234</f>
        <v>971584681</v>
      </c>
    </row>
    <row r="86" spans="1:10" outlineLevel="1" x14ac:dyDescent="0.2">
      <c r="A86" s="13">
        <v>23</v>
      </c>
      <c r="B86" s="22" t="s">
        <v>309</v>
      </c>
      <c r="C86" s="22" t="s">
        <v>277</v>
      </c>
      <c r="D86" s="22" t="s">
        <v>505</v>
      </c>
      <c r="E86" s="23">
        <v>383231.56</v>
      </c>
      <c r="F86" s="23">
        <v>455164</v>
      </c>
      <c r="G86" s="22"/>
      <c r="H86" s="23">
        <v>455164</v>
      </c>
      <c r="I86" s="23">
        <v>319743.32</v>
      </c>
      <c r="J86" s="15">
        <f>'[1]промежут результаты'!K233</f>
        <v>503141</v>
      </c>
    </row>
    <row r="87" spans="1:10" outlineLevel="1" x14ac:dyDescent="0.2">
      <c r="A87" s="13">
        <v>24</v>
      </c>
      <c r="B87" s="22" t="s">
        <v>142</v>
      </c>
      <c r="C87" s="22" t="s">
        <v>14</v>
      </c>
      <c r="D87" s="22" t="s">
        <v>506</v>
      </c>
      <c r="E87" s="23">
        <v>8417439.1099999994</v>
      </c>
      <c r="F87" s="23">
        <v>9997392</v>
      </c>
      <c r="G87" s="22"/>
      <c r="H87" s="23">
        <v>9997392</v>
      </c>
      <c r="I87" s="23">
        <v>9397548.3300000001</v>
      </c>
      <c r="J87" s="15">
        <f>'[1]промежут результаты'!K228</f>
        <v>11051172</v>
      </c>
    </row>
    <row r="88" spans="1:10" outlineLevel="1" x14ac:dyDescent="0.2">
      <c r="A88" s="13">
        <v>25</v>
      </c>
      <c r="B88" s="22" t="s">
        <v>395</v>
      </c>
      <c r="C88" s="22" t="s">
        <v>14</v>
      </c>
      <c r="D88" s="22" t="s">
        <v>507</v>
      </c>
      <c r="E88" s="23">
        <v>7157522.6900000004</v>
      </c>
      <c r="F88" s="23">
        <v>8500990</v>
      </c>
      <c r="G88" s="22"/>
      <c r="H88" s="23">
        <v>8500990</v>
      </c>
      <c r="I88" s="23">
        <v>7990930.7000000002</v>
      </c>
      <c r="J88" s="15">
        <f>'[1]промежут результаты'!K227</f>
        <v>9397040</v>
      </c>
    </row>
    <row r="89" spans="1:10" outlineLevel="1" x14ac:dyDescent="0.2">
      <c r="A89" s="13">
        <v>26</v>
      </c>
      <c r="B89" s="22" t="s">
        <v>260</v>
      </c>
      <c r="C89" s="22" t="s">
        <v>14</v>
      </c>
      <c r="D89" s="22" t="s">
        <v>508</v>
      </c>
      <c r="E89" s="23">
        <v>5892587.0999999996</v>
      </c>
      <c r="F89" s="23">
        <v>6998626</v>
      </c>
      <c r="G89" s="22"/>
      <c r="H89" s="23">
        <v>6998626</v>
      </c>
      <c r="I89" s="23">
        <v>6578708.3700000001</v>
      </c>
      <c r="J89" s="15">
        <f>'[1]промежут результаты'!K226</f>
        <v>7736319</v>
      </c>
    </row>
    <row r="90" spans="1:10" outlineLevel="1" x14ac:dyDescent="0.2">
      <c r="A90" s="13">
        <v>27</v>
      </c>
      <c r="B90" s="22" t="s">
        <v>385</v>
      </c>
      <c r="C90" s="22" t="s">
        <v>14</v>
      </c>
      <c r="D90" s="22" t="s">
        <v>509</v>
      </c>
      <c r="E90" s="23">
        <v>11307718.630000001</v>
      </c>
      <c r="F90" s="23">
        <v>13430177</v>
      </c>
      <c r="G90" s="22"/>
      <c r="H90" s="23">
        <v>13430177</v>
      </c>
      <c r="I90" s="23">
        <v>12624366.279999999</v>
      </c>
      <c r="J90" s="15">
        <f>'[1]промежут результаты'!K225</f>
        <v>14845791</v>
      </c>
    </row>
    <row r="91" spans="1:10" outlineLevel="1" x14ac:dyDescent="0.2">
      <c r="A91" s="13">
        <v>28</v>
      </c>
      <c r="B91" s="22" t="s">
        <v>387</v>
      </c>
      <c r="C91" s="22" t="s">
        <v>14</v>
      </c>
      <c r="D91" s="22" t="s">
        <v>510</v>
      </c>
      <c r="E91" s="23">
        <v>117496715.53</v>
      </c>
      <c r="F91" s="23">
        <v>139550849</v>
      </c>
      <c r="G91" s="22"/>
      <c r="H91" s="23">
        <v>139550849</v>
      </c>
      <c r="I91" s="23">
        <v>131177798.02</v>
      </c>
      <c r="J91" s="15">
        <f>'[1]промежут результаты'!K224</f>
        <v>154260263</v>
      </c>
    </row>
    <row r="92" spans="1:10" outlineLevel="1" x14ac:dyDescent="0.2">
      <c r="A92" s="13">
        <v>29</v>
      </c>
      <c r="B92" s="22" t="s">
        <v>389</v>
      </c>
      <c r="C92" s="22" t="s">
        <v>14</v>
      </c>
      <c r="D92" s="22" t="s">
        <v>511</v>
      </c>
      <c r="E92" s="23">
        <v>16001096.98</v>
      </c>
      <c r="F92" s="23">
        <v>19004503</v>
      </c>
      <c r="G92" s="22"/>
      <c r="H92" s="23">
        <v>19004503</v>
      </c>
      <c r="I92" s="23">
        <v>17864232.989999998</v>
      </c>
      <c r="J92" s="15">
        <f>'[1]промежут результаты'!K223</f>
        <v>21007680</v>
      </c>
    </row>
    <row r="93" spans="1:10" outlineLevel="1" x14ac:dyDescent="0.2">
      <c r="A93" s="13">
        <v>30</v>
      </c>
      <c r="B93" s="22" t="s">
        <v>246</v>
      </c>
      <c r="C93" s="22" t="s">
        <v>247</v>
      </c>
      <c r="D93" s="22" t="s">
        <v>512</v>
      </c>
      <c r="E93" s="23">
        <v>3089402.34</v>
      </c>
      <c r="F93" s="23">
        <v>3669283</v>
      </c>
      <c r="G93" s="22"/>
      <c r="H93" s="23">
        <v>3669283</v>
      </c>
      <c r="I93" s="23">
        <v>2935426.34</v>
      </c>
      <c r="J93" s="15">
        <f>'[1]промежут результаты'!K222</f>
        <v>4056045</v>
      </c>
    </row>
    <row r="94" spans="1:10" outlineLevel="1" x14ac:dyDescent="0.2">
      <c r="A94" s="13">
        <v>31</v>
      </c>
      <c r="B94" s="22" t="s">
        <v>156</v>
      </c>
      <c r="C94" s="22" t="s">
        <v>157</v>
      </c>
      <c r="D94" s="22" t="s">
        <v>513</v>
      </c>
      <c r="E94" s="23">
        <v>2120000</v>
      </c>
      <c r="F94" s="23">
        <v>13820548</v>
      </c>
      <c r="G94" s="22"/>
      <c r="H94" s="23">
        <v>13820548</v>
      </c>
      <c r="I94" s="23">
        <v>4111895.56</v>
      </c>
      <c r="J94" s="15">
        <f>'[1]промежут результаты'!K230</f>
        <v>10050831</v>
      </c>
    </row>
    <row r="95" spans="1:10" outlineLevel="1" x14ac:dyDescent="0.2">
      <c r="A95" s="13">
        <v>32</v>
      </c>
      <c r="B95" s="22" t="s">
        <v>209</v>
      </c>
      <c r="C95" s="22" t="s">
        <v>42</v>
      </c>
      <c r="D95" s="22"/>
      <c r="E95" s="23">
        <v>19805.740000000002</v>
      </c>
      <c r="F95" s="23">
        <v>106645</v>
      </c>
      <c r="G95" s="22"/>
      <c r="H95" s="23">
        <v>106645</v>
      </c>
      <c r="I95" s="23">
        <v>27323.43</v>
      </c>
      <c r="J95" s="15">
        <f>'[1]промежут результаты'!K118</f>
        <v>80802</v>
      </c>
    </row>
    <row r="96" spans="1:10" outlineLevel="1" x14ac:dyDescent="0.2">
      <c r="A96" s="13">
        <v>33</v>
      </c>
      <c r="B96" s="22" t="s">
        <v>211</v>
      </c>
      <c r="C96" s="22" t="s">
        <v>42</v>
      </c>
      <c r="D96" s="22"/>
      <c r="E96" s="23">
        <v>19805.75</v>
      </c>
      <c r="F96" s="23">
        <v>106645</v>
      </c>
      <c r="G96" s="22"/>
      <c r="H96" s="23">
        <v>106645</v>
      </c>
      <c r="I96" s="23">
        <v>27323.43</v>
      </c>
      <c r="J96" s="15">
        <f>'[1]промежут результаты'!K117</f>
        <v>80802</v>
      </c>
    </row>
    <row r="97" spans="1:10" outlineLevel="1" x14ac:dyDescent="0.2">
      <c r="A97" s="13">
        <v>34</v>
      </c>
      <c r="B97" s="22" t="s">
        <v>213</v>
      </c>
      <c r="C97" s="22" t="s">
        <v>42</v>
      </c>
      <c r="D97" s="22"/>
      <c r="E97" s="23">
        <v>19805.75</v>
      </c>
      <c r="F97" s="23">
        <v>106645</v>
      </c>
      <c r="G97" s="22"/>
      <c r="H97" s="23">
        <v>106645</v>
      </c>
      <c r="I97" s="23">
        <v>27323.43</v>
      </c>
      <c r="J97" s="15">
        <f>'[1]промежут результаты'!K116</f>
        <v>80802</v>
      </c>
    </row>
    <row r="98" spans="1:10" outlineLevel="1" x14ac:dyDescent="0.2">
      <c r="A98" s="13">
        <v>35</v>
      </c>
      <c r="B98" s="22" t="s">
        <v>215</v>
      </c>
      <c r="C98" s="22" t="s">
        <v>42</v>
      </c>
      <c r="D98" s="22"/>
      <c r="E98" s="23">
        <v>27921.25</v>
      </c>
      <c r="F98" s="23">
        <v>145228</v>
      </c>
      <c r="G98" s="22"/>
      <c r="H98" s="23">
        <v>145228</v>
      </c>
      <c r="I98" s="23">
        <v>37208.44</v>
      </c>
      <c r="J98" s="15">
        <f>'[1]промежут результаты'!K115</f>
        <v>110036</v>
      </c>
    </row>
    <row r="99" spans="1:10" outlineLevel="1" x14ac:dyDescent="0.2">
      <c r="A99" s="13">
        <v>36</v>
      </c>
      <c r="B99" s="22" t="s">
        <v>161</v>
      </c>
      <c r="C99" s="22" t="s">
        <v>34</v>
      </c>
      <c r="D99" s="22" t="s">
        <v>514</v>
      </c>
      <c r="E99" s="23">
        <v>92443504.989999995</v>
      </c>
      <c r="F99" s="23">
        <v>116809670</v>
      </c>
      <c r="G99" s="22"/>
      <c r="H99" s="23">
        <v>116809670</v>
      </c>
      <c r="I99" s="23">
        <v>41807782.259999998</v>
      </c>
      <c r="J99" s="15">
        <f>'[1]промежут результаты'!K112</f>
        <v>148461910</v>
      </c>
    </row>
    <row r="100" spans="1:10" outlineLevel="1" x14ac:dyDescent="0.2">
      <c r="A100" s="13">
        <v>37</v>
      </c>
      <c r="B100" s="22" t="s">
        <v>267</v>
      </c>
      <c r="C100" s="22" t="s">
        <v>268</v>
      </c>
      <c r="D100" s="22" t="s">
        <v>515</v>
      </c>
      <c r="E100" s="23">
        <v>76540</v>
      </c>
      <c r="F100" s="23">
        <v>4635381</v>
      </c>
      <c r="G100" s="22"/>
      <c r="H100" s="23">
        <v>4635381</v>
      </c>
      <c r="I100" s="22"/>
      <c r="J100" s="15">
        <f>'[1]промежут результаты'!K161</f>
        <v>3442287</v>
      </c>
    </row>
    <row r="101" spans="1:10" outlineLevel="1" x14ac:dyDescent="0.2">
      <c r="A101" s="13">
        <v>38</v>
      </c>
      <c r="B101" s="22" t="s">
        <v>202</v>
      </c>
      <c r="C101" s="22" t="s">
        <v>203</v>
      </c>
      <c r="D101" s="22" t="s">
        <v>516</v>
      </c>
      <c r="E101" s="23">
        <v>69952</v>
      </c>
      <c r="F101" s="23">
        <v>11680126</v>
      </c>
      <c r="G101" s="22"/>
      <c r="H101" s="23">
        <v>11680126</v>
      </c>
      <c r="I101" s="22"/>
      <c r="J101" s="15">
        <f>'[1]промежут результаты'!K160</f>
        <v>8494152</v>
      </c>
    </row>
    <row r="102" spans="1:10" outlineLevel="1" x14ac:dyDescent="0.2">
      <c r="A102" s="13">
        <v>39</v>
      </c>
      <c r="B102" s="22" t="s">
        <v>351</v>
      </c>
      <c r="C102" s="22" t="s">
        <v>203</v>
      </c>
      <c r="D102" s="22" t="s">
        <v>517</v>
      </c>
      <c r="E102" s="23">
        <v>528716</v>
      </c>
      <c r="F102" s="23">
        <v>13480802</v>
      </c>
      <c r="G102" s="22"/>
      <c r="H102" s="23">
        <v>13480802</v>
      </c>
      <c r="I102" s="22"/>
      <c r="J102" s="15">
        <f>'[1]промежут результаты'!K111</f>
        <v>9802912</v>
      </c>
    </row>
    <row r="103" spans="1:10" outlineLevel="1" x14ac:dyDescent="0.2">
      <c r="A103" s="13">
        <v>40</v>
      </c>
      <c r="B103" s="22" t="s">
        <v>138</v>
      </c>
      <c r="C103" s="22" t="s">
        <v>139</v>
      </c>
      <c r="D103" s="22" t="s">
        <v>518</v>
      </c>
      <c r="E103" s="23">
        <v>1881513</v>
      </c>
      <c r="F103" s="23">
        <v>29897298</v>
      </c>
      <c r="G103" s="22"/>
      <c r="H103" s="23">
        <v>29897298</v>
      </c>
      <c r="I103" s="22"/>
      <c r="J103" s="15">
        <f>'[1]промежут результаты'!K164</f>
        <v>22657785</v>
      </c>
    </row>
    <row r="104" spans="1:10" outlineLevel="1" x14ac:dyDescent="0.2">
      <c r="A104" s="13">
        <v>41</v>
      </c>
      <c r="B104" s="22" t="s">
        <v>412</v>
      </c>
      <c r="C104" s="22" t="s">
        <v>413</v>
      </c>
      <c r="D104" s="22" t="s">
        <v>519</v>
      </c>
      <c r="E104" s="23">
        <v>21750649.440000001</v>
      </c>
      <c r="F104" s="23">
        <v>36164684</v>
      </c>
      <c r="G104" s="22"/>
      <c r="H104" s="23">
        <v>36164684</v>
      </c>
      <c r="I104" s="23">
        <v>15315831.98</v>
      </c>
      <c r="J104" s="15">
        <f>'[1]промежут результаты'!K166</f>
        <v>47779869</v>
      </c>
    </row>
    <row r="105" spans="1:10" outlineLevel="1" x14ac:dyDescent="0.2">
      <c r="A105" s="13">
        <v>42</v>
      </c>
      <c r="B105" s="22" t="s">
        <v>384</v>
      </c>
      <c r="C105" s="22" t="s">
        <v>30</v>
      </c>
      <c r="D105" s="22" t="s">
        <v>520</v>
      </c>
      <c r="E105" s="23">
        <v>1143401.03</v>
      </c>
      <c r="F105" s="23">
        <v>1826731</v>
      </c>
      <c r="G105" s="22"/>
      <c r="H105" s="23">
        <v>1826731</v>
      </c>
      <c r="I105" s="23">
        <v>1359498.03</v>
      </c>
      <c r="J105" s="15">
        <f>'[1]промежут результаты'!K167</f>
        <v>1826731</v>
      </c>
    </row>
    <row r="106" spans="1:10" outlineLevel="1" x14ac:dyDescent="0.2">
      <c r="A106" s="13">
        <v>43</v>
      </c>
      <c r="B106" s="22" t="s">
        <v>409</v>
      </c>
      <c r="C106" s="22" t="s">
        <v>203</v>
      </c>
      <c r="D106" s="22" t="s">
        <v>521</v>
      </c>
      <c r="E106" s="23">
        <v>1659910.95</v>
      </c>
      <c r="F106" s="23">
        <v>51712233</v>
      </c>
      <c r="G106" s="22"/>
      <c r="H106" s="23">
        <v>51712233</v>
      </c>
      <c r="I106" s="22"/>
      <c r="J106" s="15">
        <f>'[1]промежут результаты'!K110</f>
        <v>37603320</v>
      </c>
    </row>
    <row r="107" spans="1:10" outlineLevel="1" x14ac:dyDescent="0.2">
      <c r="A107" s="13">
        <v>44</v>
      </c>
      <c r="B107" s="22" t="s">
        <v>202</v>
      </c>
      <c r="C107" s="22" t="s">
        <v>204</v>
      </c>
      <c r="D107" s="22" t="s">
        <v>522</v>
      </c>
      <c r="E107" s="23">
        <v>36997</v>
      </c>
      <c r="F107" s="23">
        <v>1311916</v>
      </c>
      <c r="G107" s="22"/>
      <c r="H107" s="23">
        <v>1311916</v>
      </c>
      <c r="I107" s="22"/>
      <c r="J107" s="15">
        <f>'[1]промежут результаты'!K162</f>
        <v>954061</v>
      </c>
    </row>
    <row r="108" spans="1:10" outlineLevel="1" x14ac:dyDescent="0.2">
      <c r="A108" s="13">
        <v>45</v>
      </c>
      <c r="B108" s="22" t="s">
        <v>141</v>
      </c>
      <c r="C108" s="22" t="s">
        <v>40</v>
      </c>
      <c r="D108" s="22" t="s">
        <v>523</v>
      </c>
      <c r="E108" s="23">
        <v>458913</v>
      </c>
      <c r="F108" s="23">
        <v>20535143</v>
      </c>
      <c r="G108" s="22"/>
      <c r="H108" s="23">
        <v>20535143</v>
      </c>
      <c r="I108" s="22"/>
      <c r="J108" s="15">
        <f>'[1]промежут результаты'!K100</f>
        <v>15562352</v>
      </c>
    </row>
    <row r="109" spans="1:10" outlineLevel="1" x14ac:dyDescent="0.2">
      <c r="A109" s="13">
        <v>46</v>
      </c>
      <c r="B109" s="22" t="s">
        <v>140</v>
      </c>
      <c r="C109" s="22" t="s">
        <v>40</v>
      </c>
      <c r="D109" s="22" t="s">
        <v>524</v>
      </c>
      <c r="E109" s="23">
        <v>59806651.439999998</v>
      </c>
      <c r="F109" s="23">
        <v>70779984</v>
      </c>
      <c r="G109" s="22"/>
      <c r="H109" s="23">
        <v>70779984</v>
      </c>
      <c r="I109" s="23">
        <v>53848491.229999997</v>
      </c>
      <c r="J109" s="15">
        <f>'[1]промежут результаты'!K107</f>
        <v>78519555</v>
      </c>
    </row>
    <row r="110" spans="1:10" outlineLevel="1" x14ac:dyDescent="0.2">
      <c r="A110" s="13">
        <v>47</v>
      </c>
      <c r="B110" s="22" t="s">
        <v>269</v>
      </c>
      <c r="C110" s="22" t="s">
        <v>270</v>
      </c>
      <c r="D110" s="22" t="s">
        <v>525</v>
      </c>
      <c r="E110" s="23">
        <v>320742.27</v>
      </c>
      <c r="F110" s="23">
        <v>387809</v>
      </c>
      <c r="G110" s="22"/>
      <c r="H110" s="23">
        <v>387809</v>
      </c>
      <c r="I110" s="22"/>
      <c r="J110" s="15">
        <f>'[1]промежут результаты'!K106</f>
        <v>631477</v>
      </c>
    </row>
    <row r="111" spans="1:10" outlineLevel="1" x14ac:dyDescent="0.2">
      <c r="A111" s="13">
        <v>48</v>
      </c>
      <c r="B111" s="22" t="s">
        <v>233</v>
      </c>
      <c r="C111" s="22" t="s">
        <v>234</v>
      </c>
      <c r="D111" s="22" t="s">
        <v>526</v>
      </c>
      <c r="E111" s="23">
        <v>102282.98</v>
      </c>
      <c r="F111" s="23">
        <v>983454</v>
      </c>
      <c r="G111" s="22"/>
      <c r="H111" s="23">
        <v>983454</v>
      </c>
      <c r="I111" s="22"/>
      <c r="J111" s="15">
        <f>'[1]промежут результаты'!K105</f>
        <v>983454</v>
      </c>
    </row>
    <row r="112" spans="1:10" outlineLevel="1" x14ac:dyDescent="0.2">
      <c r="A112" s="13">
        <v>49</v>
      </c>
      <c r="B112" s="22" t="s">
        <v>236</v>
      </c>
      <c r="C112" s="22" t="s">
        <v>237</v>
      </c>
      <c r="D112" s="22" t="s">
        <v>527</v>
      </c>
      <c r="E112" s="23">
        <v>89062.71</v>
      </c>
      <c r="F112" s="23">
        <v>7439278</v>
      </c>
      <c r="G112" s="22"/>
      <c r="H112" s="23">
        <v>7439278</v>
      </c>
      <c r="I112" s="22"/>
      <c r="J112" s="15">
        <f>'[1]промежут результаты'!K103</f>
        <v>7439278</v>
      </c>
    </row>
    <row r="113" spans="1:10" outlineLevel="1" x14ac:dyDescent="0.2">
      <c r="A113" s="13">
        <v>50</v>
      </c>
      <c r="B113" s="22" t="s">
        <v>239</v>
      </c>
      <c r="C113" s="22" t="s">
        <v>237</v>
      </c>
      <c r="D113" s="22" t="s">
        <v>528</v>
      </c>
      <c r="E113" s="23">
        <v>89062.71</v>
      </c>
      <c r="F113" s="23">
        <v>299086</v>
      </c>
      <c r="G113" s="22"/>
      <c r="H113" s="23">
        <v>299086</v>
      </c>
      <c r="I113" s="22"/>
      <c r="J113" s="15">
        <f>'[1]промежут результаты'!K104</f>
        <v>299086</v>
      </c>
    </row>
    <row r="114" spans="1:10" outlineLevel="1" x14ac:dyDescent="0.2">
      <c r="A114" s="13">
        <v>51</v>
      </c>
      <c r="B114" s="22" t="s">
        <v>252</v>
      </c>
      <c r="C114" s="22" t="s">
        <v>14</v>
      </c>
      <c r="D114" s="22" t="s">
        <v>529</v>
      </c>
      <c r="E114" s="23">
        <v>258718515.41</v>
      </c>
      <c r="F114" s="23">
        <v>338879548</v>
      </c>
      <c r="G114" s="22"/>
      <c r="H114" s="23">
        <v>338879548</v>
      </c>
      <c r="I114" s="23">
        <v>319336599.35000002</v>
      </c>
      <c r="J114" s="15">
        <f>'[1]промежут результаты'!K119</f>
        <v>374599284</v>
      </c>
    </row>
    <row r="115" spans="1:10" outlineLevel="1" x14ac:dyDescent="0.2">
      <c r="A115" s="13">
        <v>52</v>
      </c>
      <c r="B115" s="22" t="s">
        <v>178</v>
      </c>
      <c r="C115" s="22" t="s">
        <v>14</v>
      </c>
      <c r="D115" s="22" t="s">
        <v>530</v>
      </c>
      <c r="E115" s="23">
        <v>48704459.960000001</v>
      </c>
      <c r="F115" s="23">
        <v>57846287</v>
      </c>
      <c r="G115" s="22"/>
      <c r="H115" s="23">
        <v>57846287</v>
      </c>
      <c r="I115" s="23">
        <v>54375509.75</v>
      </c>
      <c r="J115" s="15">
        <f>'[1]промежут результаты'!K124</f>
        <v>63943598</v>
      </c>
    </row>
    <row r="116" spans="1:10" outlineLevel="1" x14ac:dyDescent="0.2">
      <c r="A116" s="13">
        <v>53</v>
      </c>
      <c r="B116" s="22" t="s">
        <v>180</v>
      </c>
      <c r="C116" s="22" t="s">
        <v>14</v>
      </c>
      <c r="D116" s="22" t="s">
        <v>531</v>
      </c>
      <c r="E116" s="23">
        <v>19197266.420000002</v>
      </c>
      <c r="F116" s="23">
        <v>22800593</v>
      </c>
      <c r="G116" s="22"/>
      <c r="H116" s="23">
        <v>22800593</v>
      </c>
      <c r="I116" s="23">
        <v>21432557.5</v>
      </c>
      <c r="J116" s="15">
        <f>'[1]промежут результаты'!K125</f>
        <v>25203899</v>
      </c>
    </row>
    <row r="117" spans="1:10" outlineLevel="1" x14ac:dyDescent="0.2">
      <c r="A117" s="13">
        <v>54</v>
      </c>
      <c r="B117" s="22" t="s">
        <v>200</v>
      </c>
      <c r="C117" s="22" t="s">
        <v>14</v>
      </c>
      <c r="D117" s="22" t="s">
        <v>532</v>
      </c>
      <c r="E117" s="23">
        <v>239035638.28999999</v>
      </c>
      <c r="F117" s="23">
        <v>284699890</v>
      </c>
      <c r="G117" s="22"/>
      <c r="H117" s="23">
        <v>284699890</v>
      </c>
      <c r="I117" s="23">
        <v>267623452.38</v>
      </c>
      <c r="J117" s="15">
        <f>'[1]промежут результаты'!K126</f>
        <v>313827499</v>
      </c>
    </row>
    <row r="118" spans="1:10" outlineLevel="1" x14ac:dyDescent="0.2">
      <c r="A118" s="13">
        <v>55</v>
      </c>
      <c r="B118" s="22" t="s">
        <v>421</v>
      </c>
      <c r="C118" s="22" t="s">
        <v>14</v>
      </c>
      <c r="D118" s="22" t="s">
        <v>533</v>
      </c>
      <c r="E118" s="23">
        <v>444356353.35000002</v>
      </c>
      <c r="F118" s="23">
        <v>527762041</v>
      </c>
      <c r="G118" s="22"/>
      <c r="H118" s="23">
        <v>527762041</v>
      </c>
      <c r="I118" s="23">
        <v>496096318.63</v>
      </c>
      <c r="J118" s="15">
        <f>'[1]промежут результаты'!K120</f>
        <v>583391013</v>
      </c>
    </row>
    <row r="119" spans="1:10" outlineLevel="1" x14ac:dyDescent="0.2">
      <c r="A119" s="13">
        <v>56</v>
      </c>
      <c r="B119" s="22" t="s">
        <v>382</v>
      </c>
      <c r="C119" s="22" t="s">
        <v>14</v>
      </c>
      <c r="D119" s="22" t="s">
        <v>534</v>
      </c>
      <c r="E119" s="23">
        <v>417254048.19999999</v>
      </c>
      <c r="F119" s="23">
        <v>501406970</v>
      </c>
      <c r="G119" s="22"/>
      <c r="H119" s="23">
        <v>501406970</v>
      </c>
      <c r="I119" s="23">
        <v>471452159.06999999</v>
      </c>
      <c r="J119" s="15">
        <f>'[1]промежут результаты'!K121</f>
        <v>547808667</v>
      </c>
    </row>
    <row r="120" spans="1:10" outlineLevel="1" x14ac:dyDescent="0.2">
      <c r="A120" s="13">
        <v>57</v>
      </c>
      <c r="B120" s="22" t="s">
        <v>407</v>
      </c>
      <c r="C120" s="22" t="s">
        <v>14</v>
      </c>
      <c r="D120" s="22" t="s">
        <v>535</v>
      </c>
      <c r="E120" s="23">
        <v>86635086.739999995</v>
      </c>
      <c r="F120" s="23">
        <v>108336011</v>
      </c>
      <c r="G120" s="22"/>
      <c r="H120" s="23">
        <v>108336011</v>
      </c>
      <c r="I120" s="23">
        <v>101931342.09999999</v>
      </c>
      <c r="J120" s="15">
        <f>'[1]промежут результаты'!K123</f>
        <v>113742339</v>
      </c>
    </row>
    <row r="121" spans="1:10" outlineLevel="1" x14ac:dyDescent="0.2">
      <c r="A121" s="13">
        <v>58</v>
      </c>
      <c r="B121" s="22" t="s">
        <v>161</v>
      </c>
      <c r="C121" s="22" t="s">
        <v>14</v>
      </c>
      <c r="D121" s="22" t="s">
        <v>536</v>
      </c>
      <c r="E121" s="23">
        <v>63142151.049999997</v>
      </c>
      <c r="F121" s="23">
        <v>75389414</v>
      </c>
      <c r="G121" s="22"/>
      <c r="H121" s="23">
        <v>75389414</v>
      </c>
      <c r="I121" s="23">
        <v>70870437.450000003</v>
      </c>
      <c r="J121" s="15">
        <f>'[1]промежут результаты'!K122</f>
        <v>82898699</v>
      </c>
    </row>
    <row r="122" spans="1:10" outlineLevel="1" x14ac:dyDescent="0.2">
      <c r="A122" s="13">
        <v>59</v>
      </c>
      <c r="B122" s="22" t="s">
        <v>345</v>
      </c>
      <c r="C122" s="22" t="s">
        <v>14</v>
      </c>
      <c r="D122" s="22" t="s">
        <v>537</v>
      </c>
      <c r="E122" s="23">
        <v>25675583.699999999</v>
      </c>
      <c r="F122" s="23">
        <v>30494891</v>
      </c>
      <c r="G122" s="22"/>
      <c r="H122" s="23">
        <v>30494891</v>
      </c>
      <c r="I122" s="23">
        <v>28665197.52</v>
      </c>
      <c r="J122" s="15">
        <f>'[1]промежут результаты'!K128</f>
        <v>33709217</v>
      </c>
    </row>
    <row r="123" spans="1:10" outlineLevel="1" x14ac:dyDescent="0.2">
      <c r="A123" s="13">
        <v>60</v>
      </c>
      <c r="B123" s="22" t="s">
        <v>391</v>
      </c>
      <c r="C123" s="22" t="s">
        <v>14</v>
      </c>
      <c r="D123" s="22" t="s">
        <v>538</v>
      </c>
      <c r="E123" s="23">
        <v>109172157.7</v>
      </c>
      <c r="F123" s="23">
        <v>148795331</v>
      </c>
      <c r="G123" s="22"/>
      <c r="H123" s="23">
        <v>148795331</v>
      </c>
      <c r="I123" s="23">
        <v>140509603.77000001</v>
      </c>
      <c r="J123" s="15">
        <f>'[1]промежут результаты'!K130</f>
        <v>143331034</v>
      </c>
    </row>
    <row r="124" spans="1:10" outlineLevel="1" x14ac:dyDescent="0.2">
      <c r="A124" s="13">
        <v>61</v>
      </c>
      <c r="B124" s="22" t="s">
        <v>399</v>
      </c>
      <c r="C124" s="22" t="s">
        <v>14</v>
      </c>
      <c r="D124" s="22" t="s">
        <v>539</v>
      </c>
      <c r="E124" s="23">
        <v>2547374.4700000002</v>
      </c>
      <c r="F124" s="23">
        <v>9690154</v>
      </c>
      <c r="G124" s="22"/>
      <c r="H124" s="23">
        <v>9690154</v>
      </c>
      <c r="I124" s="23">
        <v>8143185.4800000004</v>
      </c>
      <c r="J124" s="15">
        <f>'[1]промежут результаты'!K129</f>
        <v>3344422</v>
      </c>
    </row>
    <row r="125" spans="1:10" outlineLevel="1" x14ac:dyDescent="0.2">
      <c r="A125" s="13">
        <v>62</v>
      </c>
      <c r="B125" s="22" t="s">
        <v>285</v>
      </c>
      <c r="C125" s="22" t="s">
        <v>14</v>
      </c>
      <c r="D125" s="22" t="s">
        <v>540</v>
      </c>
      <c r="E125" s="23">
        <v>39157535.829999998</v>
      </c>
      <c r="F125" s="23">
        <v>46507405</v>
      </c>
      <c r="G125" s="22"/>
      <c r="H125" s="23">
        <v>46507405</v>
      </c>
      <c r="I125" s="23">
        <v>37205923.859999999</v>
      </c>
      <c r="J125" s="15">
        <f>'[1]промежут результаты'!K132</f>
        <v>51409537</v>
      </c>
    </row>
    <row r="126" spans="1:10" outlineLevel="1" x14ac:dyDescent="0.2">
      <c r="A126" s="13">
        <v>63</v>
      </c>
      <c r="B126" s="22" t="s">
        <v>217</v>
      </c>
      <c r="C126" s="22" t="s">
        <v>218</v>
      </c>
      <c r="D126" s="22" t="s">
        <v>541</v>
      </c>
      <c r="E126" s="23">
        <v>75059</v>
      </c>
      <c r="F126" s="23">
        <v>3025135</v>
      </c>
      <c r="G126" s="22"/>
      <c r="H126" s="23">
        <v>3025135</v>
      </c>
      <c r="I126" s="23">
        <v>137613.24</v>
      </c>
      <c r="J126" s="15">
        <f>'[1]промежут результаты'!K172</f>
        <v>2291386</v>
      </c>
    </row>
    <row r="127" spans="1:10" outlineLevel="1" x14ac:dyDescent="0.2">
      <c r="A127" s="13">
        <v>64</v>
      </c>
      <c r="B127" s="22" t="s">
        <v>364</v>
      </c>
      <c r="C127" s="22" t="s">
        <v>316</v>
      </c>
      <c r="D127" s="22" t="s">
        <v>542</v>
      </c>
      <c r="E127" s="23">
        <v>900000</v>
      </c>
      <c r="F127" s="23">
        <v>8606164</v>
      </c>
      <c r="G127" s="22"/>
      <c r="H127" s="23">
        <v>8606164</v>
      </c>
      <c r="I127" s="23">
        <v>7996752.54</v>
      </c>
      <c r="J127" s="15">
        <f>'[1]промежут результаты'!K149</f>
        <v>1108413</v>
      </c>
    </row>
    <row r="128" spans="1:10" outlineLevel="1" x14ac:dyDescent="0.2">
      <c r="A128" s="13">
        <v>65</v>
      </c>
      <c r="B128" s="22" t="s">
        <v>334</v>
      </c>
      <c r="C128" s="22" t="s">
        <v>316</v>
      </c>
      <c r="D128" s="22" t="s">
        <v>543</v>
      </c>
      <c r="E128" s="23">
        <v>3533588.68</v>
      </c>
      <c r="F128" s="23">
        <v>33789605</v>
      </c>
      <c r="G128" s="22"/>
      <c r="H128" s="23">
        <v>33789605</v>
      </c>
      <c r="I128" s="23">
        <v>31396927.66</v>
      </c>
      <c r="J128" s="15">
        <f>'[1]промежут результаты'!K150</f>
        <v>4351862</v>
      </c>
    </row>
    <row r="129" spans="1:10" outlineLevel="1" x14ac:dyDescent="0.2">
      <c r="A129" s="13">
        <v>66</v>
      </c>
      <c r="B129" s="22" t="s">
        <v>332</v>
      </c>
      <c r="C129" s="22" t="s">
        <v>316</v>
      </c>
      <c r="D129" s="22" t="s">
        <v>544</v>
      </c>
      <c r="E129" s="23">
        <v>2717727.01</v>
      </c>
      <c r="F129" s="23">
        <v>25988006</v>
      </c>
      <c r="G129" s="22"/>
      <c r="H129" s="23">
        <v>25988006</v>
      </c>
      <c r="I129" s="23">
        <v>24147768.059999999</v>
      </c>
      <c r="J129" s="15">
        <f>'[1]промежут результаты'!K151</f>
        <v>3347071</v>
      </c>
    </row>
    <row r="130" spans="1:10" outlineLevel="1" x14ac:dyDescent="0.2">
      <c r="A130" s="13">
        <v>67</v>
      </c>
      <c r="B130" s="22" t="s">
        <v>330</v>
      </c>
      <c r="C130" s="22" t="s">
        <v>316</v>
      </c>
      <c r="D130" s="22" t="s">
        <v>545</v>
      </c>
      <c r="E130" s="23">
        <v>509573.81</v>
      </c>
      <c r="F130" s="23">
        <v>4872751</v>
      </c>
      <c r="G130" s="22"/>
      <c r="H130" s="23">
        <v>4872751</v>
      </c>
      <c r="I130" s="23">
        <v>4527706.42</v>
      </c>
      <c r="J130" s="15">
        <f>'[1]промежут результаты'!K152</f>
        <v>627576</v>
      </c>
    </row>
    <row r="131" spans="1:10" outlineLevel="1" x14ac:dyDescent="0.2">
      <c r="A131" s="13">
        <v>68</v>
      </c>
      <c r="B131" s="22" t="s">
        <v>328</v>
      </c>
      <c r="C131" s="22" t="s">
        <v>316</v>
      </c>
      <c r="D131" s="22" t="s">
        <v>546</v>
      </c>
      <c r="E131" s="23">
        <v>2830376.8</v>
      </c>
      <c r="F131" s="23">
        <v>27065208</v>
      </c>
      <c r="G131" s="22"/>
      <c r="H131" s="23">
        <v>27065208</v>
      </c>
      <c r="I131" s="23">
        <v>25148692.289999999</v>
      </c>
      <c r="J131" s="15">
        <f>'[1]промежут результаты'!K153</f>
        <v>3485807</v>
      </c>
    </row>
    <row r="132" spans="1:10" outlineLevel="1" x14ac:dyDescent="0.2">
      <c r="A132" s="13">
        <v>69</v>
      </c>
      <c r="B132" s="22" t="s">
        <v>326</v>
      </c>
      <c r="C132" s="22" t="s">
        <v>316</v>
      </c>
      <c r="D132" s="22" t="s">
        <v>547</v>
      </c>
      <c r="E132" s="23">
        <v>3472168.03</v>
      </c>
      <c r="F132" s="23">
        <v>33202276</v>
      </c>
      <c r="G132" s="22"/>
      <c r="H132" s="23">
        <v>33202276</v>
      </c>
      <c r="I132" s="23">
        <v>30851188.109999999</v>
      </c>
      <c r="J132" s="15">
        <f>'[1]промежут результаты'!K154</f>
        <v>4276218</v>
      </c>
    </row>
    <row r="133" spans="1:10" outlineLevel="1" x14ac:dyDescent="0.2">
      <c r="A133" s="13">
        <v>70</v>
      </c>
      <c r="B133" s="22" t="s">
        <v>324</v>
      </c>
      <c r="C133" s="22" t="s">
        <v>316</v>
      </c>
      <c r="D133" s="22" t="s">
        <v>548</v>
      </c>
      <c r="E133" s="23">
        <v>5009993.88</v>
      </c>
      <c r="F133" s="23">
        <v>47907589</v>
      </c>
      <c r="G133" s="22"/>
      <c r="H133" s="23">
        <v>47907589</v>
      </c>
      <c r="I133" s="23">
        <v>44515202.479999997</v>
      </c>
      <c r="J133" s="15">
        <f>'[1]промежут результаты'!K155</f>
        <v>6170158</v>
      </c>
    </row>
    <row r="134" spans="1:10" outlineLevel="1" x14ac:dyDescent="0.2">
      <c r="A134" s="13">
        <v>71</v>
      </c>
      <c r="B134" s="22" t="s">
        <v>322</v>
      </c>
      <c r="C134" s="22" t="s">
        <v>316</v>
      </c>
      <c r="D134" s="22" t="s">
        <v>549</v>
      </c>
      <c r="E134" s="23">
        <v>6930747.4500000002</v>
      </c>
      <c r="F134" s="23">
        <v>66274612</v>
      </c>
      <c r="G134" s="22"/>
      <c r="H134" s="23">
        <v>66274612</v>
      </c>
      <c r="I134" s="23">
        <v>61581637.32</v>
      </c>
      <c r="J134" s="15">
        <f>'[1]промежут результаты'!K156</f>
        <v>8535701</v>
      </c>
    </row>
    <row r="135" spans="1:10" outlineLevel="1" x14ac:dyDescent="0.2">
      <c r="A135" s="13">
        <v>72</v>
      </c>
      <c r="B135" s="22" t="s">
        <v>320</v>
      </c>
      <c r="C135" s="22" t="s">
        <v>316</v>
      </c>
      <c r="D135" s="22" t="s">
        <v>550</v>
      </c>
      <c r="E135" s="23">
        <v>8225744.3499999996</v>
      </c>
      <c r="F135" s="23">
        <v>78657897</v>
      </c>
      <c r="G135" s="22"/>
      <c r="H135" s="23">
        <v>78657897</v>
      </c>
      <c r="I135" s="23">
        <v>73088048.980000004</v>
      </c>
      <c r="J135" s="15">
        <f>'[1]промежут результаты'!K157</f>
        <v>10130580</v>
      </c>
    </row>
    <row r="136" spans="1:10" outlineLevel="1" x14ac:dyDescent="0.2">
      <c r="A136" s="13">
        <v>73</v>
      </c>
      <c r="B136" s="22" t="s">
        <v>318</v>
      </c>
      <c r="C136" s="22" t="s">
        <v>316</v>
      </c>
      <c r="D136" s="22" t="s">
        <v>551</v>
      </c>
      <c r="E136" s="23">
        <v>8413267.5299999993</v>
      </c>
      <c r="F136" s="23">
        <v>80451069</v>
      </c>
      <c r="G136" s="22"/>
      <c r="H136" s="23">
        <v>80451069</v>
      </c>
      <c r="I136" s="23">
        <v>74754244.629999995</v>
      </c>
      <c r="J136" s="15">
        <f>'[1]промежут результаты'!K158</f>
        <v>10361528</v>
      </c>
    </row>
    <row r="137" spans="1:10" outlineLevel="1" x14ac:dyDescent="0.2">
      <c r="A137" s="13">
        <v>74</v>
      </c>
      <c r="B137" s="22" t="s">
        <v>315</v>
      </c>
      <c r="C137" s="22" t="s">
        <v>316</v>
      </c>
      <c r="D137" s="22" t="s">
        <v>552</v>
      </c>
      <c r="E137" s="23">
        <v>9029104.4800000004</v>
      </c>
      <c r="F137" s="23">
        <v>86339951</v>
      </c>
      <c r="G137" s="22"/>
      <c r="H137" s="23">
        <v>86339951</v>
      </c>
      <c r="I137" s="23">
        <v>80226128.739999995</v>
      </c>
      <c r="J137" s="15">
        <f>'[1]промежут результаты'!K159</f>
        <v>11119974</v>
      </c>
    </row>
    <row r="138" spans="1:10" outlineLevel="1" x14ac:dyDescent="0.2">
      <c r="A138" s="13">
        <v>75</v>
      </c>
      <c r="B138" s="22" t="s">
        <v>230</v>
      </c>
      <c r="C138" s="22" t="s">
        <v>231</v>
      </c>
      <c r="D138" s="22" t="s">
        <v>553</v>
      </c>
      <c r="E138" s="23">
        <v>1714031.36</v>
      </c>
      <c r="F138" s="23">
        <v>2459581.52</v>
      </c>
      <c r="G138" s="22"/>
      <c r="H138" s="23">
        <v>2459581.52</v>
      </c>
      <c r="I138" s="23">
        <v>2001033.83</v>
      </c>
      <c r="J138" s="15">
        <f>'[1]промежут результаты'!K135</f>
        <v>2081605</v>
      </c>
    </row>
    <row r="139" spans="1:10" outlineLevel="1" x14ac:dyDescent="0.2">
      <c r="A139" s="13">
        <v>76</v>
      </c>
      <c r="B139" s="22" t="s">
        <v>362</v>
      </c>
      <c r="C139" s="22" t="s">
        <v>316</v>
      </c>
      <c r="D139" s="22" t="s">
        <v>554</v>
      </c>
      <c r="E139" s="23">
        <v>900000</v>
      </c>
      <c r="F139" s="23">
        <v>8606164</v>
      </c>
      <c r="G139" s="22"/>
      <c r="H139" s="23">
        <v>8606164</v>
      </c>
      <c r="I139" s="23">
        <v>7996752.54</v>
      </c>
      <c r="J139" s="15">
        <f>'[1]промежут результаты'!K136</f>
        <v>1108413</v>
      </c>
    </row>
    <row r="140" spans="1:10" outlineLevel="1" x14ac:dyDescent="0.2">
      <c r="A140" s="13">
        <v>77</v>
      </c>
      <c r="B140" s="22" t="s">
        <v>360</v>
      </c>
      <c r="C140" s="22" t="s">
        <v>316</v>
      </c>
      <c r="D140" s="22" t="s">
        <v>555</v>
      </c>
      <c r="E140" s="23">
        <v>900000</v>
      </c>
      <c r="F140" s="23">
        <v>8606164</v>
      </c>
      <c r="G140" s="22"/>
      <c r="H140" s="23">
        <v>8606164</v>
      </c>
      <c r="I140" s="23">
        <v>7996752.54</v>
      </c>
      <c r="J140" s="15">
        <f>'[1]промежут результаты'!K137</f>
        <v>1108413</v>
      </c>
    </row>
    <row r="141" spans="1:10" outlineLevel="1" x14ac:dyDescent="0.2">
      <c r="A141" s="13">
        <v>78</v>
      </c>
      <c r="B141" s="22" t="s">
        <v>358</v>
      </c>
      <c r="C141" s="22" t="s">
        <v>316</v>
      </c>
      <c r="D141" s="22" t="s">
        <v>556</v>
      </c>
      <c r="E141" s="23">
        <v>900000</v>
      </c>
      <c r="F141" s="23">
        <v>8606164</v>
      </c>
      <c r="G141" s="22"/>
      <c r="H141" s="23">
        <v>8606164</v>
      </c>
      <c r="I141" s="23">
        <v>7996752.54</v>
      </c>
      <c r="J141" s="15">
        <f>'[1]промежут результаты'!K138</f>
        <v>1108413</v>
      </c>
    </row>
    <row r="142" spans="1:10" outlineLevel="1" x14ac:dyDescent="0.2">
      <c r="A142" s="13">
        <v>79</v>
      </c>
      <c r="B142" s="22" t="s">
        <v>356</v>
      </c>
      <c r="C142" s="22" t="s">
        <v>316</v>
      </c>
      <c r="D142" s="22" t="s">
        <v>557</v>
      </c>
      <c r="E142" s="23">
        <v>900000</v>
      </c>
      <c r="F142" s="23">
        <v>8606164</v>
      </c>
      <c r="G142" s="22"/>
      <c r="H142" s="23">
        <v>8606164</v>
      </c>
      <c r="I142" s="23">
        <v>7996752.54</v>
      </c>
      <c r="J142" s="15">
        <f>'[1]промежут результаты'!K139</f>
        <v>1108413</v>
      </c>
    </row>
    <row r="143" spans="1:10" outlineLevel="1" x14ac:dyDescent="0.2">
      <c r="A143" s="13">
        <v>80</v>
      </c>
      <c r="B143" s="22" t="s">
        <v>354</v>
      </c>
      <c r="C143" s="22" t="s">
        <v>316</v>
      </c>
      <c r="D143" s="22" t="s">
        <v>558</v>
      </c>
      <c r="E143" s="23">
        <v>900000</v>
      </c>
      <c r="F143" s="23">
        <v>8606164</v>
      </c>
      <c r="G143" s="22"/>
      <c r="H143" s="23">
        <v>8606164</v>
      </c>
      <c r="I143" s="23">
        <v>7996752.54</v>
      </c>
      <c r="J143" s="15">
        <f>'[1]промежут результаты'!K140</f>
        <v>1108413</v>
      </c>
    </row>
    <row r="144" spans="1:10" outlineLevel="1" x14ac:dyDescent="0.2">
      <c r="A144" s="13">
        <v>81</v>
      </c>
      <c r="B144" s="22" t="s">
        <v>352</v>
      </c>
      <c r="C144" s="22" t="s">
        <v>316</v>
      </c>
      <c r="D144" s="22" t="s">
        <v>559</v>
      </c>
      <c r="E144" s="23">
        <v>900000</v>
      </c>
      <c r="F144" s="23">
        <v>8606164</v>
      </c>
      <c r="G144" s="22"/>
      <c r="H144" s="23">
        <v>8606164</v>
      </c>
      <c r="I144" s="23">
        <v>7996752.54</v>
      </c>
      <c r="J144" s="15">
        <f>'[1]промежут результаты'!K141</f>
        <v>1108413</v>
      </c>
    </row>
    <row r="145" spans="1:10" outlineLevel="1" x14ac:dyDescent="0.2">
      <c r="A145" s="13">
        <v>82</v>
      </c>
      <c r="B145" s="22" t="s">
        <v>378</v>
      </c>
      <c r="C145" s="22" t="s">
        <v>316</v>
      </c>
      <c r="D145" s="22" t="s">
        <v>560</v>
      </c>
      <c r="E145" s="23">
        <v>900000</v>
      </c>
      <c r="F145" s="23">
        <v>8606164</v>
      </c>
      <c r="G145" s="22"/>
      <c r="H145" s="23">
        <v>8606164</v>
      </c>
      <c r="I145" s="23">
        <v>7996752.54</v>
      </c>
      <c r="J145" s="15">
        <f>'[1]промежут результаты'!K142</f>
        <v>1108413</v>
      </c>
    </row>
    <row r="146" spans="1:10" outlineLevel="1" x14ac:dyDescent="0.2">
      <c r="A146" s="13">
        <v>83</v>
      </c>
      <c r="B146" s="22" t="s">
        <v>376</v>
      </c>
      <c r="C146" s="22" t="s">
        <v>316</v>
      </c>
      <c r="D146" s="22" t="s">
        <v>561</v>
      </c>
      <c r="E146" s="23">
        <v>900000</v>
      </c>
      <c r="F146" s="23">
        <v>8606164</v>
      </c>
      <c r="G146" s="22"/>
      <c r="H146" s="23">
        <v>8606164</v>
      </c>
      <c r="I146" s="23">
        <v>7996752.54</v>
      </c>
      <c r="J146" s="15">
        <f>'[1]промежут результаты'!K143</f>
        <v>1108413</v>
      </c>
    </row>
    <row r="147" spans="1:10" outlineLevel="1" x14ac:dyDescent="0.2">
      <c r="A147" s="13">
        <v>84</v>
      </c>
      <c r="B147" s="22" t="s">
        <v>374</v>
      </c>
      <c r="C147" s="22" t="s">
        <v>316</v>
      </c>
      <c r="D147" s="22" t="s">
        <v>562</v>
      </c>
      <c r="E147" s="23">
        <v>900000</v>
      </c>
      <c r="F147" s="23">
        <v>8606164</v>
      </c>
      <c r="G147" s="22"/>
      <c r="H147" s="23">
        <v>8606164</v>
      </c>
      <c r="I147" s="23">
        <v>7996752.54</v>
      </c>
      <c r="J147" s="15">
        <f>'[1]промежут результаты'!K144</f>
        <v>1108413</v>
      </c>
    </row>
    <row r="148" spans="1:10" outlineLevel="1" x14ac:dyDescent="0.2">
      <c r="A148" s="13">
        <v>85</v>
      </c>
      <c r="B148" s="22" t="s">
        <v>372</v>
      </c>
      <c r="C148" s="22" t="s">
        <v>316</v>
      </c>
      <c r="D148" s="22" t="s">
        <v>563</v>
      </c>
      <c r="E148" s="23">
        <v>900000</v>
      </c>
      <c r="F148" s="23">
        <v>8606164</v>
      </c>
      <c r="G148" s="22"/>
      <c r="H148" s="23">
        <v>8606164</v>
      </c>
      <c r="I148" s="23">
        <v>7996752.54</v>
      </c>
      <c r="J148" s="15">
        <f>'[1]промежут результаты'!K145</f>
        <v>1108413</v>
      </c>
    </row>
    <row r="149" spans="1:10" outlineLevel="1" x14ac:dyDescent="0.2">
      <c r="A149" s="13">
        <v>86</v>
      </c>
      <c r="B149" s="22" t="s">
        <v>370</v>
      </c>
      <c r="C149" s="22" t="s">
        <v>316</v>
      </c>
      <c r="D149" s="22" t="s">
        <v>564</v>
      </c>
      <c r="E149" s="23">
        <v>900000</v>
      </c>
      <c r="F149" s="23">
        <v>8606164</v>
      </c>
      <c r="G149" s="22"/>
      <c r="H149" s="23">
        <v>8606164</v>
      </c>
      <c r="I149" s="23">
        <v>7996752.54</v>
      </c>
      <c r="J149" s="15">
        <f>'[1]промежут результаты'!K146</f>
        <v>1108413</v>
      </c>
    </row>
    <row r="150" spans="1:10" outlineLevel="1" x14ac:dyDescent="0.2">
      <c r="A150" s="13">
        <v>87</v>
      </c>
      <c r="B150" s="22" t="s">
        <v>368</v>
      </c>
      <c r="C150" s="22" t="s">
        <v>316</v>
      </c>
      <c r="D150" s="22" t="s">
        <v>565</v>
      </c>
      <c r="E150" s="23">
        <v>900000</v>
      </c>
      <c r="F150" s="23">
        <v>8606164</v>
      </c>
      <c r="G150" s="22"/>
      <c r="H150" s="23">
        <v>8606164</v>
      </c>
      <c r="I150" s="23">
        <v>7996752.54</v>
      </c>
      <c r="J150" s="15">
        <f>'[1]промежут результаты'!K147</f>
        <v>1108413</v>
      </c>
    </row>
    <row r="151" spans="1:10" outlineLevel="1" x14ac:dyDescent="0.2">
      <c r="A151" s="13">
        <v>88</v>
      </c>
      <c r="B151" s="22" t="s">
        <v>366</v>
      </c>
      <c r="C151" s="22" t="s">
        <v>316</v>
      </c>
      <c r="D151" s="22" t="s">
        <v>566</v>
      </c>
      <c r="E151" s="23">
        <v>900000</v>
      </c>
      <c r="F151" s="23">
        <v>8606164</v>
      </c>
      <c r="G151" s="22"/>
      <c r="H151" s="23">
        <v>8606164</v>
      </c>
      <c r="I151" s="23">
        <v>7996752.54</v>
      </c>
      <c r="J151" s="15">
        <f>'[1]промежут результаты'!K148</f>
        <v>1108413</v>
      </c>
    </row>
    <row r="152" spans="1:10" outlineLevel="1" x14ac:dyDescent="0.2">
      <c r="A152" s="13">
        <v>89</v>
      </c>
      <c r="B152" s="22" t="s">
        <v>336</v>
      </c>
      <c r="C152" s="22" t="s">
        <v>14</v>
      </c>
      <c r="D152" s="22" t="s">
        <v>567</v>
      </c>
      <c r="E152" s="23">
        <v>16060130.9</v>
      </c>
      <c r="F152" s="23">
        <v>19074617</v>
      </c>
      <c r="G152" s="22"/>
      <c r="H152" s="23">
        <v>19074617</v>
      </c>
      <c r="I152" s="23">
        <v>17930140.079999998</v>
      </c>
      <c r="J152" s="15">
        <f>'[1]промежут результаты'!K221</f>
        <v>21085185</v>
      </c>
    </row>
    <row r="153" spans="1:10" outlineLevel="1" x14ac:dyDescent="0.2">
      <c r="A153" s="13">
        <v>90</v>
      </c>
      <c r="B153" s="22" t="s">
        <v>338</v>
      </c>
      <c r="C153" s="22" t="s">
        <v>14</v>
      </c>
      <c r="D153" s="22" t="s">
        <v>568</v>
      </c>
      <c r="E153" s="23">
        <v>6934364.2999999998</v>
      </c>
      <c r="F153" s="23">
        <v>8235944</v>
      </c>
      <c r="G153" s="22"/>
      <c r="H153" s="23">
        <v>8235944</v>
      </c>
      <c r="I153" s="23">
        <v>7741787.4900000002</v>
      </c>
      <c r="J153" s="15">
        <f>'[1]промежут результаты'!K220</f>
        <v>9104058</v>
      </c>
    </row>
    <row r="154" spans="1:10" outlineLevel="1" x14ac:dyDescent="0.2">
      <c r="A154" s="13">
        <v>91</v>
      </c>
      <c r="B154" s="22" t="s">
        <v>405</v>
      </c>
      <c r="C154" s="22" t="s">
        <v>14</v>
      </c>
      <c r="D154" s="22" t="s">
        <v>569</v>
      </c>
      <c r="E154" s="23">
        <v>17067843.039999999</v>
      </c>
      <c r="F154" s="23">
        <v>20271477</v>
      </c>
      <c r="G154" s="22"/>
      <c r="H154" s="23">
        <v>20271477</v>
      </c>
      <c r="I154" s="23">
        <v>17230755.48</v>
      </c>
      <c r="J154" s="15">
        <f>'[1]промежут результаты'!K173</f>
        <v>22408200</v>
      </c>
    </row>
    <row r="155" spans="1:10" outlineLevel="1" x14ac:dyDescent="0.2">
      <c r="A155" s="13">
        <v>92</v>
      </c>
      <c r="B155" s="22" t="s">
        <v>207</v>
      </c>
      <c r="C155" s="22" t="s">
        <v>52</v>
      </c>
      <c r="D155" s="22" t="s">
        <v>570</v>
      </c>
      <c r="E155" s="23">
        <v>40083</v>
      </c>
      <c r="F155" s="23">
        <v>4635381</v>
      </c>
      <c r="G155" s="22"/>
      <c r="H155" s="23">
        <v>4635381</v>
      </c>
      <c r="I155" s="22"/>
      <c r="J155" s="15">
        <f>'[1]промежут результаты'!K109</f>
        <v>3442287</v>
      </c>
    </row>
    <row r="156" spans="1:10" outlineLevel="1" x14ac:dyDescent="0.2">
      <c r="A156" s="13">
        <v>93</v>
      </c>
      <c r="B156" s="22" t="s">
        <v>144</v>
      </c>
      <c r="C156" s="22" t="s">
        <v>14</v>
      </c>
      <c r="D156" s="22" t="s">
        <v>571</v>
      </c>
      <c r="E156" s="23">
        <v>372886651.63999999</v>
      </c>
      <c r="F156" s="23">
        <v>443730935</v>
      </c>
      <c r="G156" s="22"/>
      <c r="H156" s="23">
        <v>443730935</v>
      </c>
      <c r="I156" s="23">
        <v>310648631.02999997</v>
      </c>
      <c r="J156" s="15">
        <f>'[1]промежут результаты'!K191</f>
        <v>489559156</v>
      </c>
    </row>
    <row r="157" spans="1:10" outlineLevel="1" x14ac:dyDescent="0.2">
      <c r="A157" s="13">
        <v>94</v>
      </c>
      <c r="B157" s="22" t="s">
        <v>393</v>
      </c>
      <c r="C157" s="22" t="s">
        <v>14</v>
      </c>
      <c r="D157" s="22" t="s">
        <v>572</v>
      </c>
      <c r="E157" s="23">
        <v>7600287</v>
      </c>
      <c r="F157" s="23">
        <v>9026861</v>
      </c>
      <c r="G157" s="22"/>
      <c r="H157" s="23">
        <v>9026861</v>
      </c>
      <c r="I157" s="23">
        <v>7221488.7000000002</v>
      </c>
      <c r="J157" s="15">
        <f>'[1]промежут результаты'!K231</f>
        <v>9978341</v>
      </c>
    </row>
    <row r="158" spans="1:10" outlineLevel="1" x14ac:dyDescent="0.2">
      <c r="A158" s="13">
        <v>95</v>
      </c>
      <c r="B158" s="22" t="s">
        <v>241</v>
      </c>
      <c r="C158" s="22" t="s">
        <v>14</v>
      </c>
      <c r="D158" s="22" t="s">
        <v>573</v>
      </c>
      <c r="E158" s="23">
        <v>4747257.22</v>
      </c>
      <c r="F158" s="23">
        <v>5638317</v>
      </c>
      <c r="G158" s="22"/>
      <c r="H158" s="23">
        <v>5638317</v>
      </c>
      <c r="I158" s="23">
        <v>3275593.55</v>
      </c>
      <c r="J158" s="15">
        <f>'[1]промежут результаты'!K168</f>
        <v>6232627</v>
      </c>
    </row>
    <row r="159" spans="1:10" outlineLevel="1" x14ac:dyDescent="0.2">
      <c r="A159" s="13">
        <v>96</v>
      </c>
      <c r="B159" s="22" t="s">
        <v>245</v>
      </c>
      <c r="C159" s="22" t="s">
        <v>139</v>
      </c>
      <c r="D159" s="22" t="s">
        <v>574</v>
      </c>
      <c r="E159" s="23">
        <v>1983887</v>
      </c>
      <c r="F159" s="23">
        <v>4911916</v>
      </c>
      <c r="G159" s="22"/>
      <c r="H159" s="23">
        <v>4911916</v>
      </c>
      <c r="I159" s="23">
        <v>1637288.12</v>
      </c>
      <c r="J159" s="15">
        <f>'[1]промежут результаты'!K232</f>
        <v>3571806</v>
      </c>
    </row>
    <row r="160" spans="1:10" outlineLevel="1" x14ac:dyDescent="0.2">
      <c r="A160" s="13">
        <v>97</v>
      </c>
      <c r="B160" s="22" t="s">
        <v>152</v>
      </c>
      <c r="C160" s="22" t="s">
        <v>14</v>
      </c>
      <c r="D160" s="22" t="s">
        <v>575</v>
      </c>
      <c r="E160" s="23">
        <v>20928171.699999999</v>
      </c>
      <c r="F160" s="23">
        <v>24856390</v>
      </c>
      <c r="G160" s="22"/>
      <c r="H160" s="23">
        <v>24856390</v>
      </c>
      <c r="I160" s="23">
        <v>23365006.469999999</v>
      </c>
      <c r="J160" s="15">
        <f>'[1]промежут результаты'!K229</f>
        <v>27476387</v>
      </c>
    </row>
    <row r="161" spans="1:10" outlineLevel="1" x14ac:dyDescent="0.2">
      <c r="A161" s="13">
        <v>98</v>
      </c>
      <c r="B161" s="22" t="s">
        <v>159</v>
      </c>
      <c r="C161" s="22" t="s">
        <v>14</v>
      </c>
      <c r="D161" s="22" t="s">
        <v>576</v>
      </c>
      <c r="E161" s="23">
        <v>21334074.059999999</v>
      </c>
      <c r="F161" s="23">
        <v>25338480</v>
      </c>
      <c r="G161" s="22"/>
      <c r="H161" s="23">
        <v>25338480</v>
      </c>
      <c r="I161" s="23">
        <v>23818171.210000001</v>
      </c>
      <c r="J161" s="15">
        <f>'[1]промежут результаты'!K169</f>
        <v>28009292</v>
      </c>
    </row>
    <row r="162" spans="1:10" outlineLevel="1" x14ac:dyDescent="0.2">
      <c r="A162" s="13">
        <v>99</v>
      </c>
      <c r="B162" s="22" t="s">
        <v>226</v>
      </c>
      <c r="C162" s="22" t="s">
        <v>14</v>
      </c>
      <c r="D162" s="22" t="s">
        <v>577</v>
      </c>
      <c r="E162" s="23">
        <v>30082101.350000001</v>
      </c>
      <c r="F162" s="23">
        <v>42709781.049999997</v>
      </c>
      <c r="G162" s="22"/>
      <c r="H162" s="23">
        <v>42709781.049999997</v>
      </c>
      <c r="I162" s="23">
        <v>36788853.200000003</v>
      </c>
      <c r="J162" s="15">
        <f>'[1]промежут результаты'!K171</f>
        <v>39494490</v>
      </c>
    </row>
    <row r="163" spans="1:10" outlineLevel="1" x14ac:dyDescent="0.2">
      <c r="A163" s="13">
        <v>100</v>
      </c>
      <c r="B163" s="22" t="s">
        <v>243</v>
      </c>
      <c r="C163" s="22" t="s">
        <v>14</v>
      </c>
      <c r="D163" s="22" t="s">
        <v>578</v>
      </c>
      <c r="E163" s="23">
        <v>2294935.2799999998</v>
      </c>
      <c r="F163" s="23">
        <v>2725695</v>
      </c>
      <c r="G163" s="22"/>
      <c r="H163" s="23">
        <v>2725695</v>
      </c>
      <c r="I163" s="23">
        <v>2562153.3199999998</v>
      </c>
      <c r="J163" s="15">
        <f>'[1]промежут результаты'!K170</f>
        <v>3012998</v>
      </c>
    </row>
    <row r="164" spans="1:10" outlineLevel="1" x14ac:dyDescent="0.2">
      <c r="A164" s="13">
        <v>101</v>
      </c>
      <c r="B164" s="22" t="s">
        <v>208</v>
      </c>
      <c r="C164" s="22" t="s">
        <v>44</v>
      </c>
      <c r="D164" s="22" t="s">
        <v>579</v>
      </c>
      <c r="E164" s="23">
        <v>14518</v>
      </c>
      <c r="F164" s="23">
        <v>2004859</v>
      </c>
      <c r="G164" s="22"/>
      <c r="H164" s="23">
        <v>2004859</v>
      </c>
      <c r="I164" s="22"/>
      <c r="J164" s="15">
        <f>'[1]промежут результаты'!K198</f>
        <v>1488830</v>
      </c>
    </row>
    <row r="165" spans="1:10" outlineLevel="1" x14ac:dyDescent="0.2">
      <c r="A165" s="13">
        <v>102</v>
      </c>
      <c r="B165" s="22" t="s">
        <v>154</v>
      </c>
      <c r="C165" s="22" t="s">
        <v>14</v>
      </c>
      <c r="D165" s="22" t="s">
        <v>580</v>
      </c>
      <c r="E165" s="23">
        <v>38189293.460000001</v>
      </c>
      <c r="F165" s="23">
        <v>45357424</v>
      </c>
      <c r="G165" s="22"/>
      <c r="H165" s="23">
        <v>45357424</v>
      </c>
      <c r="I165" s="23">
        <v>36285939.25</v>
      </c>
      <c r="J165" s="15">
        <f>'[1]промежут результаты'!K181</f>
        <v>50138341</v>
      </c>
    </row>
    <row r="166" spans="1:10" outlineLevel="1" x14ac:dyDescent="0.2">
      <c r="A166" s="13">
        <v>103</v>
      </c>
      <c r="B166" s="22" t="s">
        <v>307</v>
      </c>
      <c r="C166" s="22" t="s">
        <v>170</v>
      </c>
      <c r="D166" s="22" t="s">
        <v>581</v>
      </c>
      <c r="E166" s="23">
        <v>38440930.969999999</v>
      </c>
      <c r="F166" s="23">
        <v>45656294</v>
      </c>
      <c r="G166" s="22"/>
      <c r="H166" s="23">
        <v>45656294</v>
      </c>
      <c r="I166" s="23">
        <v>36271389.060000002</v>
      </c>
      <c r="J166" s="15">
        <f>'[1]промежут результаты'!K199</f>
        <v>50468714</v>
      </c>
    </row>
    <row r="167" spans="1:10" outlineLevel="1" x14ac:dyDescent="0.2">
      <c r="A167" s="13">
        <v>104</v>
      </c>
      <c r="B167" s="22" t="s">
        <v>380</v>
      </c>
      <c r="C167" s="22" t="s">
        <v>164</v>
      </c>
      <c r="D167" s="22" t="s">
        <v>582</v>
      </c>
      <c r="E167" s="23">
        <v>6956318.8600000003</v>
      </c>
      <c r="F167" s="23">
        <v>7815424</v>
      </c>
      <c r="G167" s="22"/>
      <c r="H167" s="23">
        <v>7815424</v>
      </c>
      <c r="I167" s="23">
        <v>3907711.93</v>
      </c>
      <c r="J167" s="15">
        <f>'[1]промежут результаты'!K193</f>
        <v>10316360</v>
      </c>
    </row>
    <row r="168" spans="1:10" outlineLevel="1" x14ac:dyDescent="0.2">
      <c r="A168" s="13">
        <v>105</v>
      </c>
      <c r="B168" s="22" t="s">
        <v>172</v>
      </c>
      <c r="C168" s="22" t="s">
        <v>170</v>
      </c>
      <c r="D168" s="22" t="s">
        <v>583</v>
      </c>
      <c r="E168" s="23">
        <v>3535059.51</v>
      </c>
      <c r="F168" s="23">
        <v>4198590</v>
      </c>
      <c r="G168" s="22"/>
      <c r="H168" s="23">
        <v>4198590</v>
      </c>
      <c r="I168" s="23">
        <v>3335546.46</v>
      </c>
      <c r="J168" s="15">
        <f>'[1]промежут результаты'!K194</f>
        <v>4641144</v>
      </c>
    </row>
    <row r="169" spans="1:10" outlineLevel="1" x14ac:dyDescent="0.2">
      <c r="A169" s="13">
        <v>106</v>
      </c>
      <c r="B169" s="22" t="s">
        <v>349</v>
      </c>
      <c r="C169" s="22" t="s">
        <v>170</v>
      </c>
      <c r="D169" s="22" t="s">
        <v>584</v>
      </c>
      <c r="E169" s="23">
        <v>375320.74</v>
      </c>
      <c r="F169" s="23">
        <v>445768</v>
      </c>
      <c r="G169" s="22"/>
      <c r="H169" s="23">
        <v>445768</v>
      </c>
      <c r="I169" s="23">
        <v>251727.62</v>
      </c>
      <c r="J169" s="15">
        <f>'[1]промежут результаты'!K195</f>
        <v>492755</v>
      </c>
    </row>
    <row r="170" spans="1:10" outlineLevel="1" x14ac:dyDescent="0.2">
      <c r="A170" s="13">
        <v>107</v>
      </c>
      <c r="B170" s="22" t="s">
        <v>313</v>
      </c>
      <c r="C170" s="22" t="s">
        <v>170</v>
      </c>
      <c r="D170" s="22" t="s">
        <v>585</v>
      </c>
      <c r="E170" s="23">
        <v>801503.94</v>
      </c>
      <c r="F170" s="23">
        <v>951946</v>
      </c>
      <c r="G170" s="22"/>
      <c r="H170" s="23">
        <v>951946</v>
      </c>
      <c r="I170" s="23">
        <v>756268.16</v>
      </c>
      <c r="J170" s="15">
        <f>'[1]промежут результаты'!K196</f>
        <v>1052287</v>
      </c>
    </row>
    <row r="171" spans="1:10" outlineLevel="1" x14ac:dyDescent="0.2">
      <c r="A171" s="13">
        <v>108</v>
      </c>
      <c r="B171" s="22" t="s">
        <v>163</v>
      </c>
      <c r="C171" s="22" t="s">
        <v>164</v>
      </c>
      <c r="D171" s="22" t="s">
        <v>586</v>
      </c>
      <c r="E171" s="23">
        <v>888615567.54999995</v>
      </c>
      <c r="F171" s="23">
        <v>1016350401</v>
      </c>
      <c r="G171" s="22"/>
      <c r="H171" s="23">
        <v>1016350401</v>
      </c>
      <c r="I171" s="23">
        <v>874512615.26999998</v>
      </c>
      <c r="J171" s="15">
        <f>'[1]промежут результаты'!K197</f>
        <v>1317834659</v>
      </c>
    </row>
    <row r="172" spans="1:10" outlineLevel="1" x14ac:dyDescent="0.2">
      <c r="A172" s="13">
        <v>109</v>
      </c>
      <c r="B172" s="22" t="s">
        <v>340</v>
      </c>
      <c r="C172" s="22" t="s">
        <v>341</v>
      </c>
      <c r="D172" s="22" t="s">
        <v>587</v>
      </c>
      <c r="E172" s="23">
        <v>1446845.9</v>
      </c>
      <c r="F172" s="23">
        <v>1718419</v>
      </c>
      <c r="G172" s="22"/>
      <c r="H172" s="23">
        <v>1718419</v>
      </c>
      <c r="I172" s="23">
        <v>1178750.3799999999</v>
      </c>
      <c r="J172" s="15">
        <f>'[1]промежут результаты'!K182</f>
        <v>1899550</v>
      </c>
    </row>
    <row r="173" spans="1:10" outlineLevel="1" x14ac:dyDescent="0.2">
      <c r="A173" s="13">
        <v>110</v>
      </c>
      <c r="B173" s="22" t="s">
        <v>274</v>
      </c>
      <c r="C173" s="22" t="s">
        <v>164</v>
      </c>
      <c r="D173" s="22" t="s">
        <v>588</v>
      </c>
      <c r="E173" s="23">
        <v>9489964.8900000006</v>
      </c>
      <c r="F173" s="23">
        <v>10661976</v>
      </c>
      <c r="G173" s="22"/>
      <c r="H173" s="23">
        <v>10661976</v>
      </c>
      <c r="I173" s="23">
        <v>6930284.54</v>
      </c>
      <c r="J173" s="15">
        <f>'[1]промежут результаты'!K183</f>
        <v>14073808</v>
      </c>
    </row>
    <row r="174" spans="1:10" outlineLevel="1" x14ac:dyDescent="0.2">
      <c r="A174" s="13">
        <v>111</v>
      </c>
      <c r="B174" s="22" t="s">
        <v>272</v>
      </c>
      <c r="C174" s="22" t="s">
        <v>170</v>
      </c>
      <c r="D174" s="22" t="s">
        <v>589</v>
      </c>
      <c r="E174" s="23">
        <v>10881344.300000001</v>
      </c>
      <c r="F174" s="23">
        <v>13290265</v>
      </c>
      <c r="G174" s="22"/>
      <c r="H174" s="23">
        <v>13290265</v>
      </c>
      <c r="I174" s="23">
        <v>11935559.359999999</v>
      </c>
      <c r="J174" s="15">
        <f>'[1]промежут результаты'!K184</f>
        <v>14286008</v>
      </c>
    </row>
    <row r="175" spans="1:10" outlineLevel="1" x14ac:dyDescent="0.2">
      <c r="A175" s="13">
        <v>112</v>
      </c>
      <c r="B175" s="22" t="s">
        <v>169</v>
      </c>
      <c r="C175" s="22" t="s">
        <v>170</v>
      </c>
      <c r="D175" s="22" t="s">
        <v>590</v>
      </c>
      <c r="E175" s="23">
        <v>1093989.99</v>
      </c>
      <c r="F175" s="23">
        <v>1299332</v>
      </c>
      <c r="G175" s="22"/>
      <c r="H175" s="23">
        <v>1299332</v>
      </c>
      <c r="I175" s="23">
        <v>1032247.18</v>
      </c>
      <c r="J175" s="15">
        <f>'[1]промежут результаты'!K186</f>
        <v>1436289</v>
      </c>
    </row>
    <row r="176" spans="1:10" outlineLevel="1" x14ac:dyDescent="0.2">
      <c r="A176" s="13">
        <v>113</v>
      </c>
      <c r="B176" s="22" t="s">
        <v>347</v>
      </c>
      <c r="C176" s="22" t="s">
        <v>164</v>
      </c>
      <c r="D176" s="22" t="s">
        <v>591</v>
      </c>
      <c r="E176" s="23">
        <v>2975973.28</v>
      </c>
      <c r="F176" s="23">
        <v>3343506</v>
      </c>
      <c r="G176" s="22"/>
      <c r="H176" s="23">
        <v>3343506</v>
      </c>
      <c r="I176" s="23">
        <v>2173278.8199999998</v>
      </c>
      <c r="J176" s="15">
        <f>'[1]промежут результаты'!K187</f>
        <v>4413428</v>
      </c>
    </row>
    <row r="177" spans="1:10" outlineLevel="1" x14ac:dyDescent="0.2">
      <c r="A177" s="13">
        <v>114</v>
      </c>
      <c r="B177" s="22" t="s">
        <v>410</v>
      </c>
      <c r="C177" s="22" t="s">
        <v>164</v>
      </c>
      <c r="D177" s="22" t="s">
        <v>592</v>
      </c>
      <c r="E177" s="23">
        <v>2279412.23</v>
      </c>
      <c r="F177" s="23">
        <v>2560920</v>
      </c>
      <c r="G177" s="22"/>
      <c r="H177" s="23">
        <v>2560920</v>
      </c>
      <c r="I177" s="23">
        <v>1280460.04</v>
      </c>
      <c r="J177" s="15">
        <f>'[1]промежут результаты'!K185</f>
        <v>3380414</v>
      </c>
    </row>
    <row r="178" spans="1:10" outlineLevel="1" x14ac:dyDescent="0.2">
      <c r="A178" s="13">
        <v>115</v>
      </c>
      <c r="B178" s="22" t="s">
        <v>166</v>
      </c>
      <c r="C178" s="22" t="s">
        <v>167</v>
      </c>
      <c r="D178" s="22" t="s">
        <v>593</v>
      </c>
      <c r="E178" s="23">
        <v>147882287.19999999</v>
      </c>
      <c r="F178" s="23">
        <v>169310431</v>
      </c>
      <c r="G178" s="22"/>
      <c r="H178" s="23">
        <v>169310431</v>
      </c>
      <c r="I178" s="23">
        <v>129168756.13</v>
      </c>
      <c r="J178" s="15">
        <f>'[1]промежут результаты'!K188</f>
        <v>242098092</v>
      </c>
    </row>
    <row r="179" spans="1:10" outlineLevel="1" x14ac:dyDescent="0.2">
      <c r="A179" s="13">
        <v>116</v>
      </c>
      <c r="B179" s="22" t="s">
        <v>403</v>
      </c>
      <c r="C179" s="22" t="s">
        <v>250</v>
      </c>
      <c r="D179" s="22" t="s">
        <v>594</v>
      </c>
      <c r="E179" s="23">
        <v>1219951.92</v>
      </c>
      <c r="F179" s="23">
        <v>1344509</v>
      </c>
      <c r="G179" s="22"/>
      <c r="H179" s="23">
        <v>1344509</v>
      </c>
      <c r="I179" s="23">
        <v>695981.02</v>
      </c>
      <c r="J179" s="15">
        <f>'[1]промежут результаты'!K192</f>
        <v>1698258</v>
      </c>
    </row>
    <row r="180" spans="1:10" outlineLevel="1" x14ac:dyDescent="0.2">
      <c r="A180" s="13">
        <v>117</v>
      </c>
      <c r="B180" s="22" t="s">
        <v>343</v>
      </c>
      <c r="C180" s="22" t="s">
        <v>277</v>
      </c>
      <c r="D180" s="22" t="s">
        <v>595</v>
      </c>
      <c r="E180" s="23">
        <v>10603661.83</v>
      </c>
      <c r="F180" s="23">
        <v>13171731</v>
      </c>
      <c r="G180" s="22"/>
      <c r="H180" s="23">
        <v>13171731</v>
      </c>
      <c r="I180" s="23">
        <v>10540550.369999999</v>
      </c>
      <c r="J180" s="15">
        <f>'[1]промежут результаты'!K189</f>
        <v>13921442</v>
      </c>
    </row>
    <row r="181" spans="1:10" outlineLevel="1" x14ac:dyDescent="0.2">
      <c r="A181" s="13">
        <v>118</v>
      </c>
      <c r="B181" s="22" t="s">
        <v>148</v>
      </c>
      <c r="C181" s="22" t="s">
        <v>14</v>
      </c>
      <c r="D181" s="22" t="s">
        <v>596</v>
      </c>
      <c r="E181" s="23">
        <v>2216750.2999999998</v>
      </c>
      <c r="F181" s="23">
        <v>2632834</v>
      </c>
      <c r="G181" s="22"/>
      <c r="H181" s="23">
        <v>2632834</v>
      </c>
      <c r="I181" s="23">
        <v>1504476.63</v>
      </c>
      <c r="J181" s="15">
        <f>'[1]промежут результаты'!K190</f>
        <v>2910349</v>
      </c>
    </row>
    <row r="182" spans="1:10" outlineLevel="1" x14ac:dyDescent="0.2">
      <c r="A182" s="13">
        <v>119</v>
      </c>
      <c r="B182" s="22" t="s">
        <v>279</v>
      </c>
      <c r="C182" s="22" t="s">
        <v>277</v>
      </c>
      <c r="D182" s="22" t="s">
        <v>597</v>
      </c>
      <c r="E182" s="23">
        <v>1082206</v>
      </c>
      <c r="F182" s="23">
        <v>1285336</v>
      </c>
      <c r="G182" s="22"/>
      <c r="H182" s="23">
        <v>1285336</v>
      </c>
      <c r="I182" s="23">
        <v>740958.25</v>
      </c>
      <c r="J182" s="15">
        <f>'[1]промежут результаты'!K179</f>
        <v>1420817</v>
      </c>
    </row>
    <row r="183" spans="1:10" outlineLevel="1" x14ac:dyDescent="0.2">
      <c r="A183" s="13">
        <v>120</v>
      </c>
      <c r="B183" s="22" t="s">
        <v>289</v>
      </c>
      <c r="C183" s="22" t="s">
        <v>14</v>
      </c>
      <c r="D183" s="22" t="s">
        <v>598</v>
      </c>
      <c r="E183" s="23">
        <v>8243691.75</v>
      </c>
      <c r="F183" s="23">
        <v>9791033</v>
      </c>
      <c r="G183" s="22"/>
      <c r="H183" s="23">
        <v>9791033</v>
      </c>
      <c r="I183" s="23">
        <v>7832826.3399999999</v>
      </c>
      <c r="J183" s="15">
        <f>'[1]промежут результаты'!K180</f>
        <v>10823060</v>
      </c>
    </row>
    <row r="184" spans="1:10" outlineLevel="1" x14ac:dyDescent="0.2">
      <c r="A184" s="13">
        <v>121</v>
      </c>
      <c r="B184" s="22" t="s">
        <v>297</v>
      </c>
      <c r="C184" s="22" t="s">
        <v>14</v>
      </c>
      <c r="D184" s="22" t="s">
        <v>599</v>
      </c>
      <c r="E184" s="23">
        <v>174918710.28999999</v>
      </c>
      <c r="F184" s="23">
        <v>207750952</v>
      </c>
      <c r="G184" s="22"/>
      <c r="H184" s="23">
        <v>207750952</v>
      </c>
      <c r="I184" s="23">
        <v>166200761.59999999</v>
      </c>
      <c r="J184" s="15">
        <f>'[1]промежут результаты'!K174</f>
        <v>229649026</v>
      </c>
    </row>
    <row r="185" spans="1:10" outlineLevel="1" x14ac:dyDescent="0.2">
      <c r="A185" s="13">
        <v>122</v>
      </c>
      <c r="B185" s="22" t="s">
        <v>276</v>
      </c>
      <c r="C185" s="22" t="s">
        <v>277</v>
      </c>
      <c r="D185" s="22" t="s">
        <v>600</v>
      </c>
      <c r="E185" s="23">
        <v>894856</v>
      </c>
      <c r="F185" s="23">
        <v>1263552</v>
      </c>
      <c r="G185" s="22"/>
      <c r="H185" s="23">
        <v>1263552</v>
      </c>
      <c r="I185" s="23">
        <v>731634.87</v>
      </c>
      <c r="J185" s="15">
        <f>'[1]промежут результаты'!K175</f>
        <v>1174847</v>
      </c>
    </row>
    <row r="186" spans="1:10" outlineLevel="1" x14ac:dyDescent="0.2">
      <c r="A186" s="13">
        <v>123</v>
      </c>
      <c r="B186" s="22" t="s">
        <v>281</v>
      </c>
      <c r="C186" s="22" t="s">
        <v>14</v>
      </c>
      <c r="D186" s="22" t="s">
        <v>601</v>
      </c>
      <c r="E186" s="23">
        <v>383393.52</v>
      </c>
      <c r="F186" s="23">
        <v>455356</v>
      </c>
      <c r="G186" s="22"/>
      <c r="H186" s="23">
        <v>455356</v>
      </c>
      <c r="I186" s="23">
        <v>318749.03000000003</v>
      </c>
      <c r="J186" s="15">
        <f>'[1]промежут результаты'!K176</f>
        <v>503354</v>
      </c>
    </row>
    <row r="187" spans="1:10" outlineLevel="1" x14ac:dyDescent="0.2">
      <c r="A187" s="13">
        <v>124</v>
      </c>
      <c r="B187" s="22" t="s">
        <v>305</v>
      </c>
      <c r="C187" s="22" t="s">
        <v>14</v>
      </c>
      <c r="D187" s="22" t="s">
        <v>602</v>
      </c>
      <c r="E187" s="23">
        <v>199157816.5</v>
      </c>
      <c r="F187" s="23">
        <v>236539739</v>
      </c>
      <c r="G187" s="22"/>
      <c r="H187" s="23">
        <v>236539739</v>
      </c>
      <c r="I187" s="23">
        <v>189231791.37</v>
      </c>
      <c r="J187" s="15">
        <f>'[1]промежут результаты'!K178</f>
        <v>261472306</v>
      </c>
    </row>
    <row r="188" spans="1:10" outlineLevel="1" x14ac:dyDescent="0.2">
      <c r="A188" s="13">
        <v>125</v>
      </c>
      <c r="B188" s="24" t="s">
        <v>182</v>
      </c>
      <c r="C188" s="24" t="s">
        <v>183</v>
      </c>
      <c r="D188" s="24"/>
      <c r="E188" s="25">
        <v>6048029.5300000003</v>
      </c>
      <c r="F188" s="25">
        <v>6048029.5300000003</v>
      </c>
      <c r="G188" s="24"/>
      <c r="H188" s="25">
        <v>6048029.5300000003</v>
      </c>
      <c r="I188" s="25">
        <v>5930428.9699999997</v>
      </c>
      <c r="J188" s="15">
        <v>6788490</v>
      </c>
    </row>
    <row r="189" spans="1:10" outlineLevel="1" x14ac:dyDescent="0.2">
      <c r="A189" s="13">
        <v>126</v>
      </c>
      <c r="B189" s="24" t="s">
        <v>185</v>
      </c>
      <c r="C189" s="24" t="s">
        <v>186</v>
      </c>
      <c r="D189" s="24"/>
      <c r="E189" s="25">
        <v>6048029.5300000003</v>
      </c>
      <c r="F189" s="25">
        <v>6048029.5300000003</v>
      </c>
      <c r="G189" s="24"/>
      <c r="H189" s="25">
        <v>6048029.5300000003</v>
      </c>
      <c r="I189" s="25">
        <v>5930428.9699999997</v>
      </c>
      <c r="J189" s="15">
        <v>6788490</v>
      </c>
    </row>
    <row r="190" spans="1:10" outlineLevel="1" x14ac:dyDescent="0.2">
      <c r="A190" s="13">
        <v>127</v>
      </c>
      <c r="B190" s="24" t="s">
        <v>188</v>
      </c>
      <c r="C190" s="24" t="s">
        <v>189</v>
      </c>
      <c r="D190" s="24"/>
      <c r="E190" s="25">
        <v>7814214.8899999997</v>
      </c>
      <c r="F190" s="25">
        <v>7814214.8899999997</v>
      </c>
      <c r="G190" s="24"/>
      <c r="H190" s="25">
        <v>7814214.8899999997</v>
      </c>
      <c r="I190" s="25">
        <v>7662271.8399999999</v>
      </c>
      <c r="J190" s="15">
        <v>8770909</v>
      </c>
    </row>
    <row r="191" spans="1:10" outlineLevel="1" x14ac:dyDescent="0.2">
      <c r="A191" s="13">
        <v>128</v>
      </c>
      <c r="B191" s="24" t="s">
        <v>191</v>
      </c>
      <c r="C191" s="24" t="s">
        <v>192</v>
      </c>
      <c r="D191" s="24"/>
      <c r="E191" s="25">
        <v>7814214.5999999996</v>
      </c>
      <c r="F191" s="25">
        <v>7814214.5999999996</v>
      </c>
      <c r="G191" s="24"/>
      <c r="H191" s="25">
        <v>7814214.5999999996</v>
      </c>
      <c r="I191" s="25">
        <v>7662271.5499999998</v>
      </c>
      <c r="J191" s="15">
        <v>8770909</v>
      </c>
    </row>
    <row r="192" spans="1:10" outlineLevel="1" x14ac:dyDescent="0.2">
      <c r="A192" s="13">
        <v>129</v>
      </c>
      <c r="B192" s="24" t="s">
        <v>194</v>
      </c>
      <c r="C192" s="24" t="s">
        <v>195</v>
      </c>
      <c r="D192" s="24"/>
      <c r="E192" s="25">
        <v>4874306.83</v>
      </c>
      <c r="F192" s="25">
        <v>4874306.83</v>
      </c>
      <c r="G192" s="24"/>
      <c r="H192" s="25">
        <v>4874306.83</v>
      </c>
      <c r="I192" s="25">
        <v>4779528.6500000004</v>
      </c>
      <c r="J192" s="15">
        <v>5471068</v>
      </c>
    </row>
    <row r="193" spans="1:10" outlineLevel="1" x14ac:dyDescent="0.2">
      <c r="A193" s="13">
        <v>130</v>
      </c>
      <c r="B193" s="24" t="s">
        <v>197</v>
      </c>
      <c r="C193" s="24" t="s">
        <v>198</v>
      </c>
      <c r="D193" s="24"/>
      <c r="E193" s="25">
        <v>4874306.82</v>
      </c>
      <c r="F193" s="25">
        <v>4874306.82</v>
      </c>
      <c r="G193" s="24"/>
      <c r="H193" s="25">
        <v>4874306.82</v>
      </c>
      <c r="I193" s="25">
        <v>4779528.6399999997</v>
      </c>
      <c r="J193" s="15">
        <v>5471068</v>
      </c>
    </row>
    <row r="194" spans="1:10" outlineLevel="1" x14ac:dyDescent="0.2">
      <c r="A194" s="13">
        <v>131</v>
      </c>
      <c r="B194" s="24" t="s">
        <v>220</v>
      </c>
      <c r="C194" s="24" t="s">
        <v>221</v>
      </c>
      <c r="D194" s="24"/>
      <c r="E194" s="25">
        <v>15084191.449999999</v>
      </c>
      <c r="F194" s="25">
        <v>15084191.449999999</v>
      </c>
      <c r="G194" s="24"/>
      <c r="H194" s="25">
        <v>15084191.449999999</v>
      </c>
      <c r="I194" s="25">
        <v>14644235.85</v>
      </c>
      <c r="J194" s="15">
        <v>16930949</v>
      </c>
    </row>
    <row r="195" spans="1:10" outlineLevel="1" x14ac:dyDescent="0.2">
      <c r="A195" s="13">
        <v>132</v>
      </c>
      <c r="B195" s="24" t="s">
        <v>223</v>
      </c>
      <c r="C195" s="24" t="s">
        <v>224</v>
      </c>
      <c r="D195" s="24"/>
      <c r="E195" s="25">
        <v>20239644.440000001</v>
      </c>
      <c r="F195" s="25">
        <v>20239644.440000001</v>
      </c>
      <c r="G195" s="24"/>
      <c r="H195" s="25">
        <v>20239644.440000001</v>
      </c>
      <c r="I195" s="25">
        <v>19649321.489999998</v>
      </c>
      <c r="J195" s="15">
        <v>22717584</v>
      </c>
    </row>
    <row r="196" spans="1:10" outlineLevel="1" x14ac:dyDescent="0.2">
      <c r="A196" s="13">
        <v>133</v>
      </c>
      <c r="B196" s="24" t="s">
        <v>262</v>
      </c>
      <c r="C196" s="24" t="s">
        <v>263</v>
      </c>
      <c r="D196" s="24"/>
      <c r="E196" s="25">
        <v>5500974.1900000004</v>
      </c>
      <c r="F196" s="25">
        <v>5500974.1900000004</v>
      </c>
      <c r="G196" s="24"/>
      <c r="H196" s="25">
        <v>5500974.1900000004</v>
      </c>
      <c r="I196" s="25">
        <v>5340529.08</v>
      </c>
      <c r="J196" s="15">
        <v>6174458</v>
      </c>
    </row>
    <row r="197" spans="1:10" outlineLevel="1" x14ac:dyDescent="0.2">
      <c r="A197" s="13">
        <v>134</v>
      </c>
      <c r="B197" s="24" t="s">
        <v>415</v>
      </c>
      <c r="C197" s="24" t="s">
        <v>263</v>
      </c>
      <c r="D197" s="24"/>
      <c r="E197" s="25">
        <v>14792138.16</v>
      </c>
      <c r="F197" s="25">
        <v>14792138.16</v>
      </c>
      <c r="G197" s="24"/>
      <c r="H197" s="25">
        <v>14792138.16</v>
      </c>
      <c r="I197" s="25">
        <v>14504513.27</v>
      </c>
      <c r="J197" s="15">
        <v>16603140</v>
      </c>
    </row>
    <row r="198" spans="1:10" outlineLevel="1" x14ac:dyDescent="0.2">
      <c r="A198" s="13">
        <v>135</v>
      </c>
      <c r="B198" s="24" t="s">
        <v>418</v>
      </c>
      <c r="C198" s="24" t="s">
        <v>263</v>
      </c>
      <c r="D198" s="24"/>
      <c r="E198" s="25">
        <v>2319145.67</v>
      </c>
      <c r="F198" s="25">
        <v>2319145.67</v>
      </c>
      <c r="G198" s="24"/>
      <c r="H198" s="25">
        <v>2319145.67</v>
      </c>
      <c r="I198" s="25">
        <v>2274051.1800000002</v>
      </c>
      <c r="J198" s="15">
        <v>2603079</v>
      </c>
    </row>
    <row r="199" spans="1:10" s="19" customFormat="1" x14ac:dyDescent="0.2">
      <c r="B199" s="20" t="s">
        <v>423</v>
      </c>
      <c r="C199" s="20"/>
      <c r="D199" s="20"/>
      <c r="E199" s="21">
        <f t="shared" ref="E199:J199" si="1">SUM(E64:E198)</f>
        <v>5868965775.5099974</v>
      </c>
      <c r="F199" s="21">
        <f t="shared" si="1"/>
        <v>7808680130.6799994</v>
      </c>
      <c r="G199" s="21">
        <f t="shared" si="1"/>
        <v>0</v>
      </c>
      <c r="H199" s="21">
        <f t="shared" si="1"/>
        <v>7808680130.6799994</v>
      </c>
      <c r="I199" s="21">
        <f t="shared" si="1"/>
        <v>6621638375.5900002</v>
      </c>
      <c r="J199" s="27">
        <f t="shared" si="1"/>
        <v>8146654785</v>
      </c>
    </row>
    <row r="200" spans="1:10" x14ac:dyDescent="0.2">
      <c r="E200" s="28">
        <f t="shared" ref="E200:J200" si="2">E199+E63</f>
        <v>8699237932.9199982</v>
      </c>
      <c r="F200" s="28">
        <f t="shared" si="2"/>
        <v>11608151588.09</v>
      </c>
      <c r="G200" s="28">
        <f t="shared" si="2"/>
        <v>0</v>
      </c>
      <c r="H200" s="28">
        <f t="shared" si="2"/>
        <v>11608151588.09</v>
      </c>
      <c r="I200" s="28">
        <f t="shared" si="2"/>
        <v>9921349554.8400002</v>
      </c>
      <c r="J200" s="29">
        <f t="shared" si="2"/>
        <v>12283238153</v>
      </c>
    </row>
    <row r="203" spans="1:10" x14ac:dyDescent="0.2">
      <c r="J203" s="30"/>
    </row>
  </sheetData>
  <mergeCells count="1">
    <mergeCell ref="E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перенести сюда</vt:lpstr>
      <vt:lpstr>взять от сюда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Client</cp:lastModifiedBy>
  <dcterms:created xsi:type="dcterms:W3CDTF">2018-02-21T06:47:48Z</dcterms:created>
  <dcterms:modified xsi:type="dcterms:W3CDTF">2018-02-21T07:32:03Z</dcterms:modified>
</cp:coreProperties>
</file>