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.guzhva\Downloads\"/>
    </mc:Choice>
  </mc:AlternateContent>
  <bookViews>
    <workbookView xWindow="0" yWindow="0" windowWidth="28800" windowHeight="12435"/>
  </bookViews>
  <sheets>
    <sheet name="Январь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" i="1" l="1" a="1"/>
  <c r="AK11" i="1" s="1"/>
  <c r="AK9" i="1" a="1"/>
  <c r="AK9" i="1" s="1"/>
  <c r="AK10" i="1" a="1"/>
  <c r="AK10" i="1" s="1"/>
  <c r="AK12" i="1" a="1"/>
  <c r="AK12" i="1" s="1"/>
  <c r="AK13" i="1" a="1"/>
  <c r="AK13" i="1" s="1"/>
  <c r="AM13" i="1" s="1"/>
  <c r="AK14" i="1" a="1"/>
  <c r="AK14" i="1" s="1"/>
  <c r="AL9" i="1" a="1"/>
  <c r="AL9" i="1" s="1"/>
  <c r="AL10" i="1" a="1"/>
  <c r="AL10" i="1" s="1"/>
  <c r="AL11" i="1" a="1"/>
  <c r="AL11" i="1" s="1"/>
  <c r="AL12" i="1" a="1"/>
  <c r="AL12" i="1" s="1"/>
  <c r="AL13" i="1" a="1"/>
  <c r="AL13" i="1"/>
  <c r="A9" i="1"/>
  <c r="AM12" i="1" l="1"/>
  <c r="AM11" i="1"/>
  <c r="AM9" i="1"/>
  <c r="AM10" i="1"/>
  <c r="A10" i="1"/>
  <c r="A11" i="1" l="1"/>
  <c r="A12" i="1" l="1"/>
  <c r="A13" i="1" s="1"/>
  <c r="A14" i="1" s="1"/>
  <c r="AQ9" i="1" l="1"/>
  <c r="AQ10" i="1"/>
  <c r="AQ11" i="1"/>
  <c r="AQ12" i="1"/>
  <c r="AQ13" i="1"/>
  <c r="AO9" i="1"/>
  <c r="AO10" i="1"/>
  <c r="AO11" i="1"/>
  <c r="AO12" i="1"/>
  <c r="AO13" i="1"/>
  <c r="AN9" i="1"/>
  <c r="AN10" i="1"/>
  <c r="AN11" i="1"/>
  <c r="AN12" i="1"/>
  <c r="AN13" i="1"/>
  <c r="AH9" i="1"/>
  <c r="AP9" i="1" s="1"/>
  <c r="AH10" i="1"/>
  <c r="AP10" i="1" s="1"/>
  <c r="AH11" i="1"/>
  <c r="AP11" i="1" s="1"/>
  <c r="AH12" i="1"/>
  <c r="AP12" i="1" s="1"/>
  <c r="AH13" i="1"/>
  <c r="AP13" i="1" s="1"/>
  <c r="C6" i="1" l="1"/>
  <c r="D6" i="1" l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Q14" i="1"/>
  <c r="AO14" i="1"/>
  <c r="AN14" i="1"/>
  <c r="AH14" i="1"/>
  <c r="AP14" i="1" s="1"/>
  <c r="AI11" i="1" l="1" a="1"/>
  <c r="AI11" i="1" s="1"/>
  <c r="AJ12" i="1" a="1"/>
  <c r="AJ12" i="1" s="1"/>
  <c r="AJ14" i="1" a="1"/>
  <c r="AJ14" i="1" s="1"/>
  <c r="AI13" i="1" a="1"/>
  <c r="AI13" i="1" s="1"/>
  <c r="AI9" i="1" a="1"/>
  <c r="AI9" i="1" s="1"/>
  <c r="AJ10" i="1" a="1"/>
  <c r="AJ10" i="1" s="1"/>
  <c r="AI12" i="1" a="1"/>
  <c r="AI12" i="1" s="1"/>
  <c r="AI10" i="1" a="1"/>
  <c r="AI10" i="1" s="1"/>
  <c r="AJ13" i="1" a="1"/>
  <c r="AJ13" i="1" s="1"/>
  <c r="AJ11" i="1" a="1"/>
  <c r="AJ11" i="1" s="1"/>
  <c r="AJ9" i="1" a="1"/>
  <c r="AJ9" i="1" s="1"/>
  <c r="AI14" i="1" a="1"/>
  <c r="AI14" i="1" s="1"/>
  <c r="AL14" i="1" a="1"/>
  <c r="AL14" i="1" s="1"/>
  <c r="AM14" i="1" s="1"/>
</calcChain>
</file>

<file path=xl/sharedStrings.xml><?xml version="1.0" encoding="utf-8"?>
<sst xmlns="http://schemas.openxmlformats.org/spreadsheetml/2006/main" count="27" uniqueCount="25">
  <si>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</si>
  <si>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</si>
  <si>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</si>
  <si>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</si>
  <si>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</si>
  <si>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</si>
  <si>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</si>
  <si>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</si>
  <si>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</si>
  <si>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вых</t>
  </si>
  <si>
    <t>Табель учета рабочего времени ООО "Монтвж-Сервис"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</si>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</sst>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  <numFmt numFmtId="167" formatCode="dd/mm/yy;;"/>
  </numFmts>
  <fonts count="4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/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textRotation="90"/>
    </xf>
    <xf numFmtId="167" fontId="1" fillId="0" borderId="5" xfId="0" applyNumberFormat="1" applyFont="1" applyBorder="1" applyAlignment="1">
      <alignment horizontal="center" vertical="center" textRotation="90"/>
    </xf>
    <xf numFmtId="167" fontId="1" fillId="0" borderId="6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1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textime.lan\Public\Documents\&#1052;&#1054;&#1057;&#1050;&#1042;&#1040;\&#1058;&#1040;&#1041;&#1045;&#1051;&#1068;\2018%20&#1075;&#1086;&#1076;\&#1071;&#1085;&#1074;&#1072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.guzhva/Desktop/&#1052;&#1054;&#1057;&#1050;&#1042;&#1040;/&#1058;&#1040;&#1041;&#1045;&#1051;&#1068;/2018%20&#1075;&#1086;&#1076;/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Январь1"/>
      <sheetName val="Лист3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tabSelected="1" workbookViewId="0">
      <selection activeCell="S12" sqref="S12"/>
    </sheetView>
  </sheetViews>
  <sheetFormatPr defaultRowHeight="15.75" x14ac:dyDescent="0.25"/>
  <cols>
    <col min="1" max="1" width="2.75" bestFit="1" customWidth="1"/>
    <col min="2" max="2" width="14.375" bestFit="1" customWidth="1"/>
    <col min="3" max="34" width="3.75" customWidth="1"/>
    <col min="35" max="35" width="7.875" customWidth="1"/>
    <col min="36" max="36" width="10.375" customWidth="1"/>
    <col min="37" max="39" width="4.375" customWidth="1"/>
    <col min="40" max="43" width="3.75" customWidth="1"/>
  </cols>
  <sheetData>
    <row r="1" spans="1:55" ht="23.25" customHeight="1" x14ac:dyDescent="0.25"/>
    <row r="2" spans="1:55" ht="23.25" customHeight="1" x14ac:dyDescent="0.25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0" t="s">
        <v>11</v>
      </c>
      <c r="AS2" s="10" t="s">
        <v>12</v>
      </c>
      <c r="AT2" s="10" t="s">
        <v>13</v>
      </c>
      <c r="AU2" s="10" t="s">
        <v>14</v>
      </c>
      <c r="AV2" s="10" t="s">
        <v>15</v>
      </c>
      <c r="AW2" s="10" t="s">
        <v>16</v>
      </c>
      <c r="AX2" s="10" t="s">
        <v>17</v>
      </c>
      <c r="AY2" s="10" t="s">
        <v>18</v>
      </c>
      <c r="AZ2" s="10" t="s">
        <v>19</v>
      </c>
      <c r="BA2" s="10" t="s">
        <v>20</v>
      </c>
      <c r="BB2" s="10" t="s">
        <v>21</v>
      </c>
      <c r="BC2" s="10" t="s">
        <v>22</v>
      </c>
    </row>
    <row r="3" spans="1:55" ht="23.25" customHeight="1" x14ac:dyDescent="0.2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55" x14ac:dyDescent="0.2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9"/>
      <c r="AM4" s="9"/>
      <c r="AN4" s="1"/>
      <c r="AO4" s="1"/>
      <c r="AP4" s="1"/>
      <c r="AQ4" s="1"/>
    </row>
    <row r="5" spans="1:5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9"/>
      <c r="AM5" s="9"/>
      <c r="AN5" s="1"/>
      <c r="AO5" s="1"/>
      <c r="AP5" s="1"/>
      <c r="AQ5" s="1"/>
    </row>
    <row r="6" spans="1:55" s="2" customFormat="1" ht="15.75" customHeight="1" x14ac:dyDescent="0.25">
      <c r="A6" s="32" t="s">
        <v>0</v>
      </c>
      <c r="B6" s="35" t="s">
        <v>1</v>
      </c>
      <c r="C6" s="14">
        <f>EDATE(1&amp;A3,0)</f>
        <v>43101</v>
      </c>
      <c r="D6" s="14">
        <f>IF(MONTH($C$6+COLUMN(A1))=MONTH($C$6),C6+1,0)</f>
        <v>43102</v>
      </c>
      <c r="E6" s="14">
        <f t="shared" ref="E6:AG6" si="0">IF(MONTH($C$6+COLUMN(B1))=MONTH($C$6),D6+1,0)</f>
        <v>43103</v>
      </c>
      <c r="F6" s="14">
        <f t="shared" si="0"/>
        <v>43104</v>
      </c>
      <c r="G6" s="14">
        <f t="shared" si="0"/>
        <v>43105</v>
      </c>
      <c r="H6" s="14">
        <f t="shared" si="0"/>
        <v>43106</v>
      </c>
      <c r="I6" s="14">
        <f t="shared" si="0"/>
        <v>43107</v>
      </c>
      <c r="J6" s="14">
        <f t="shared" si="0"/>
        <v>43108</v>
      </c>
      <c r="K6" s="14">
        <f t="shared" si="0"/>
        <v>43109</v>
      </c>
      <c r="L6" s="14">
        <f t="shared" si="0"/>
        <v>43110</v>
      </c>
      <c r="M6" s="14">
        <f t="shared" si="0"/>
        <v>43111</v>
      </c>
      <c r="N6" s="14">
        <f t="shared" si="0"/>
        <v>43112</v>
      </c>
      <c r="O6" s="14">
        <f t="shared" si="0"/>
        <v>43113</v>
      </c>
      <c r="P6" s="14">
        <f t="shared" si="0"/>
        <v>43114</v>
      </c>
      <c r="Q6" s="14">
        <f t="shared" si="0"/>
        <v>43115</v>
      </c>
      <c r="R6" s="14">
        <f t="shared" si="0"/>
        <v>43116</v>
      </c>
      <c r="S6" s="14">
        <f t="shared" si="0"/>
        <v>43117</v>
      </c>
      <c r="T6" s="14">
        <f t="shared" si="0"/>
        <v>43118</v>
      </c>
      <c r="U6" s="14">
        <f t="shared" si="0"/>
        <v>43119</v>
      </c>
      <c r="V6" s="14">
        <f t="shared" si="0"/>
        <v>43120</v>
      </c>
      <c r="W6" s="14">
        <f t="shared" si="0"/>
        <v>43121</v>
      </c>
      <c r="X6" s="14">
        <f t="shared" si="0"/>
        <v>43122</v>
      </c>
      <c r="Y6" s="14">
        <f t="shared" si="0"/>
        <v>43123</v>
      </c>
      <c r="Z6" s="14">
        <f t="shared" si="0"/>
        <v>43124</v>
      </c>
      <c r="AA6" s="14">
        <f t="shared" si="0"/>
        <v>43125</v>
      </c>
      <c r="AB6" s="14">
        <f t="shared" si="0"/>
        <v>43126</v>
      </c>
      <c r="AC6" s="14">
        <f t="shared" si="0"/>
        <v>43127</v>
      </c>
      <c r="AD6" s="14">
        <f t="shared" si="0"/>
        <v>43128</v>
      </c>
      <c r="AE6" s="14">
        <f t="shared" si="0"/>
        <v>43129</v>
      </c>
      <c r="AF6" s="14">
        <f t="shared" si="0"/>
        <v>43130</v>
      </c>
      <c r="AG6" s="14">
        <f t="shared" si="0"/>
        <v>43131</v>
      </c>
      <c r="AH6" s="29" t="s">
        <v>2</v>
      </c>
      <c r="AI6" s="30"/>
      <c r="AJ6" s="30"/>
      <c r="AK6" s="30"/>
      <c r="AL6" s="30"/>
      <c r="AM6" s="31"/>
      <c r="AN6" s="20" t="s">
        <v>3</v>
      </c>
      <c r="AO6" s="23" t="s">
        <v>4</v>
      </c>
      <c r="AP6" s="26" t="s">
        <v>5</v>
      </c>
      <c r="AQ6" s="17" t="s">
        <v>6</v>
      </c>
    </row>
    <row r="7" spans="1:55" s="2" customFormat="1" x14ac:dyDescent="0.25">
      <c r="A7" s="33"/>
      <c r="B7" s="3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8" t="s">
        <v>7</v>
      </c>
      <c r="AI7" s="11" t="s">
        <v>8</v>
      </c>
      <c r="AJ7" s="11"/>
      <c r="AK7" s="11"/>
      <c r="AL7" s="11"/>
      <c r="AM7" s="11"/>
      <c r="AN7" s="21"/>
      <c r="AO7" s="24"/>
      <c r="AP7" s="27"/>
      <c r="AQ7" s="18"/>
    </row>
    <row r="8" spans="1:55" ht="75" customHeight="1" x14ac:dyDescent="0.25">
      <c r="A8" s="34"/>
      <c r="B8" s="3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9"/>
      <c r="AI8" s="3">
        <v>1</v>
      </c>
      <c r="AJ8" s="3">
        <v>1.5</v>
      </c>
      <c r="AK8" s="4">
        <v>2</v>
      </c>
      <c r="AL8" s="4" t="s">
        <v>9</v>
      </c>
      <c r="AM8" s="4">
        <v>2</v>
      </c>
      <c r="AN8" s="22"/>
      <c r="AO8" s="25"/>
      <c r="AP8" s="28"/>
      <c r="AQ8" s="19"/>
    </row>
    <row r="9" spans="1:55" x14ac:dyDescent="0.25">
      <c r="A9" s="5">
        <f>_xlfn.AGGREGATE(3,5,$A$6:A6)</f>
        <v>1</v>
      </c>
      <c r="B9" s="5"/>
      <c r="C9" s="8"/>
      <c r="D9" s="8"/>
      <c r="E9" s="8"/>
      <c r="F9" s="8"/>
      <c r="G9" s="8"/>
      <c r="H9" s="8"/>
      <c r="I9" s="8"/>
      <c r="J9" s="8"/>
      <c r="K9" s="6">
        <v>10</v>
      </c>
      <c r="L9" s="6">
        <v>10</v>
      </c>
      <c r="M9" s="6">
        <v>10</v>
      </c>
      <c r="N9" s="6">
        <v>10</v>
      </c>
      <c r="O9" s="8">
        <v>8</v>
      </c>
      <c r="P9" s="8">
        <v>8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7">
        <f t="shared" ref="AH9:AH13" si="1">SUM(C9:AG9)</f>
        <v>56</v>
      </c>
      <c r="AI9" s="8">
        <f t="array" ref="AI9">SUM(IF(WEEKDAY($C$6:$AG$6,11)&lt;6,1,0)*IF(C9:AG9="",0,IF(C9:AG9&lt;=8,C9:AG9,8)))</f>
        <v>32</v>
      </c>
      <c r="AJ9" s="8">
        <f t="array" ref="AJ9">SUM(IF(WEEKDAY($C$6:$AG$6,11)&lt;6,1,0)*IF(C9:AG9="",0,IF(C9:AG9&gt;10,2,IF(C9:AG9&lt;8,0,C9:AG9-8))))</f>
        <v>8</v>
      </c>
      <c r="AK9" s="8">
        <f t="array" ref="AK9">SUM(IF(WEEKDAY($C$6:$AG$6,11)&lt;6,1,0)*IF(C9:AG9="",0,IF(C9:AG9&gt;10,C9:AG9-10,0)))</f>
        <v>0</v>
      </c>
      <c r="AL9" s="8">
        <f t="array" ref="AL9">SUM(IF(WEEKDAY($C$6:$AG$6,11)&gt;5,1,0)*IF(C9:AG9="",0,C9:AG9))</f>
        <v>16</v>
      </c>
      <c r="AM9" s="8">
        <f t="shared" ref="AM9:AM14" si="2">AK9+AL9</f>
        <v>16</v>
      </c>
      <c r="AN9" s="6">
        <f t="shared" ref="AN9:AN14" si="3">COUNTIF(C9:AG9,"О")</f>
        <v>0</v>
      </c>
      <c r="AO9" s="6">
        <f t="shared" ref="AO9:AO14" si="4">COUNTIF(C9:AG9,"Б")</f>
        <v>0</v>
      </c>
      <c r="AP9" s="6">
        <f t="shared" ref="AP9:AP14" si="5">COUNTIF(D9:AH9,"ОТ")</f>
        <v>0</v>
      </c>
      <c r="AQ9" s="6">
        <f t="shared" ref="AQ9:AQ14" si="6">COUNT(C9:AG9)</f>
        <v>6</v>
      </c>
    </row>
    <row r="10" spans="1:55" x14ac:dyDescent="0.25">
      <c r="A10" s="5">
        <f>_xlfn.AGGREGATE(3,5,$A$6:A9)</f>
        <v>2</v>
      </c>
      <c r="B10" s="5"/>
      <c r="C10" s="8"/>
      <c r="D10" s="8"/>
      <c r="E10" s="8"/>
      <c r="F10" s="8"/>
      <c r="G10" s="8"/>
      <c r="H10" s="8"/>
      <c r="I10" s="8"/>
      <c r="J10" s="8"/>
      <c r="K10" s="6">
        <v>10</v>
      </c>
      <c r="L10" s="6">
        <v>10</v>
      </c>
      <c r="M10" s="6">
        <v>10</v>
      </c>
      <c r="N10" s="6">
        <v>10</v>
      </c>
      <c r="O10" s="8">
        <v>8</v>
      </c>
      <c r="P10" s="8">
        <v>8</v>
      </c>
      <c r="Q10" s="8" t="s">
        <v>24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7">
        <f t="shared" si="1"/>
        <v>56</v>
      </c>
      <c r="AI10" s="8">
        <f t="array" ref="AI10">SUM(IF(WEEKDAY($C$6:$AG$6,11)&lt;6,1,0)*IF(C10:AG10="",0,IF(C10:AG10&lt;=8,C10:AG10,8)))</f>
        <v>40</v>
      </c>
      <c r="AJ10" s="8">
        <f t="array" ref="AJ10">SUM(IF(WEEKDAY($C$6:$AG$6,11)&lt;6,1,0)*IF(C10:AG10="",0,IF(C10:AG10&gt;10,2,IF(C10:AG10&lt;8,0,C10:AG10-8))))</f>
        <v>10</v>
      </c>
      <c r="AK10" s="8" t="e">
        <f t="array" ref="AK10">SUM(IF(WEEKDAY($C$6:$AG$6,11)&lt;6,1,0)*IF(C10:AG10="",0,IF(C10:AG10&gt;10,C10:AG10-10,0)))</f>
        <v>#VALUE!</v>
      </c>
      <c r="AL10" s="8" t="e">
        <f t="array" ref="AL10">SUM(IF(WEEKDAY($C$6:$AG$6,11)&gt;5,1,0)*IF(C10:AG10="",0,C10:AG10))</f>
        <v>#VALUE!</v>
      </c>
      <c r="AM10" s="8" t="e">
        <f t="shared" si="2"/>
        <v>#VALUE!</v>
      </c>
      <c r="AN10" s="6">
        <f t="shared" si="3"/>
        <v>1</v>
      </c>
      <c r="AO10" s="6">
        <f t="shared" si="4"/>
        <v>0</v>
      </c>
      <c r="AP10" s="6">
        <f t="shared" si="5"/>
        <v>0</v>
      </c>
      <c r="AQ10" s="6">
        <f t="shared" si="6"/>
        <v>6</v>
      </c>
    </row>
    <row r="11" spans="1:55" x14ac:dyDescent="0.25">
      <c r="A11" s="5">
        <f>_xlfn.AGGREGATE(3,5,$A$6:A10)</f>
        <v>3</v>
      </c>
      <c r="B11" s="5"/>
      <c r="C11" s="8"/>
      <c r="D11" s="8"/>
      <c r="E11" s="8"/>
      <c r="F11" s="8"/>
      <c r="G11" s="8"/>
      <c r="H11" s="8"/>
      <c r="I11" s="8"/>
      <c r="J11" s="8"/>
      <c r="K11" s="6">
        <v>10</v>
      </c>
      <c r="L11" s="6">
        <v>10</v>
      </c>
      <c r="M11" s="6">
        <v>9</v>
      </c>
      <c r="N11" s="6" t="s">
        <v>23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7">
        <f t="shared" si="1"/>
        <v>29</v>
      </c>
      <c r="AI11" s="8">
        <f t="array" ref="AI11">SUM(IF(WEEKDAY($C$6:$AG$6,11)&lt;6,1,0)*IF(C11:AG11="",0,IF(C11:AG11&lt;=8,C11:AG11,8)))</f>
        <v>32</v>
      </c>
      <c r="AJ11" s="8">
        <f t="array" ref="AJ11">SUM(IF(WEEKDAY($C$6:$AG$6,11)&lt;6,1,0)*IF(C11:AG11="",0,IF(C11:AG11&gt;10,2,IF(C11:AG11&lt;8,0,C11:AG11-8))))</f>
        <v>7</v>
      </c>
      <c r="AK11" s="8" t="e">
        <f t="array" ref="AK11">SUM(IF(WEEKDAY($C$6:$AG$6,11)&lt;6,1,0)*IF(C11:AG11="",0,IF(C11:AG11&gt;10,C11:AG11-10,0)))</f>
        <v>#VALUE!</v>
      </c>
      <c r="AL11" s="8" t="e">
        <f t="array" ref="AL11">SUM(IF(WEEKDAY($C$6:$AG$6,11)&gt;5,1,0)*IF(C11:AG11="",0,C11:AG11))</f>
        <v>#VALUE!</v>
      </c>
      <c r="AM11" s="8" t="e">
        <f t="shared" si="2"/>
        <v>#VALUE!</v>
      </c>
      <c r="AN11" s="6">
        <f t="shared" si="3"/>
        <v>0</v>
      </c>
      <c r="AO11" s="6">
        <f t="shared" si="4"/>
        <v>0</v>
      </c>
      <c r="AP11" s="6">
        <f t="shared" si="5"/>
        <v>1</v>
      </c>
      <c r="AQ11" s="6">
        <f t="shared" si="6"/>
        <v>3</v>
      </c>
    </row>
    <row r="12" spans="1:55" x14ac:dyDescent="0.25">
      <c r="A12" s="5">
        <f>_xlfn.AGGREGATE(3,5,$A$6:A11)</f>
        <v>4</v>
      </c>
      <c r="B12" s="5"/>
      <c r="C12" s="8"/>
      <c r="D12" s="8"/>
      <c r="E12" s="8"/>
      <c r="F12" s="8"/>
      <c r="G12" s="8"/>
      <c r="H12" s="8"/>
      <c r="I12" s="8"/>
      <c r="J12" s="8"/>
      <c r="K12" s="6">
        <v>10</v>
      </c>
      <c r="L12" s="6">
        <v>10</v>
      </c>
      <c r="M12" s="6">
        <v>10</v>
      </c>
      <c r="N12" s="6">
        <v>10</v>
      </c>
      <c r="O12" s="8">
        <v>8</v>
      </c>
      <c r="P12" s="8">
        <v>8</v>
      </c>
      <c r="Q12" s="8"/>
      <c r="R12" s="8" t="s">
        <v>23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7">
        <f t="shared" si="1"/>
        <v>56</v>
      </c>
      <c r="AI12" s="8">
        <f t="array" ref="AI12">SUM(IF(WEEKDAY($C$6:$AG$6,11)&lt;6,1,0)*IF(C12:AG12="",0,IF(C12:AG12&lt;=8,C12:AG12,8)))</f>
        <v>40</v>
      </c>
      <c r="AJ12" s="8">
        <f t="array" ref="AJ12">SUM(IF(WEEKDAY($C$6:$AG$6,11)&lt;6,1,0)*IF(C12:AG12="",0,IF(C12:AG12&gt;10,2,IF(C12:AG12&lt;8,0,C12:AG12-8))))</f>
        <v>10</v>
      </c>
      <c r="AK12" s="8" t="e">
        <f t="array" ref="AK12">SUM(IF(WEEKDAY($C$6:$AG$6,11)&lt;6,1,0)*IF(C12:AG12="",0,IF(C12:AG12&gt;10,C12:AG12-10,0)))</f>
        <v>#VALUE!</v>
      </c>
      <c r="AL12" s="8" t="e">
        <f t="array" ref="AL12">SUM(IF(WEEKDAY($C$6:$AG$6,11)&gt;5,1,0)*IF(C12:AG12="",0,C12:AG12))</f>
        <v>#VALUE!</v>
      </c>
      <c r="AM12" s="8" t="e">
        <f t="shared" si="2"/>
        <v>#VALUE!</v>
      </c>
      <c r="AN12" s="6">
        <f t="shared" si="3"/>
        <v>0</v>
      </c>
      <c r="AO12" s="6">
        <f t="shared" si="4"/>
        <v>0</v>
      </c>
      <c r="AP12" s="6">
        <f t="shared" si="5"/>
        <v>1</v>
      </c>
      <c r="AQ12" s="6">
        <f t="shared" si="6"/>
        <v>6</v>
      </c>
    </row>
    <row r="13" spans="1:55" x14ac:dyDescent="0.25">
      <c r="A13" s="5">
        <f>_xlfn.AGGREGATE(3,5,$A$6:A12)</f>
        <v>5</v>
      </c>
      <c r="B13" s="5"/>
      <c r="C13" s="8"/>
      <c r="D13" s="8"/>
      <c r="E13" s="8"/>
      <c r="F13" s="8"/>
      <c r="G13" s="8"/>
      <c r="H13" s="8"/>
      <c r="I13" s="8"/>
      <c r="J13" s="8"/>
      <c r="K13" s="6">
        <v>10</v>
      </c>
      <c r="L13" s="6">
        <v>10</v>
      </c>
      <c r="M13" s="6">
        <v>10</v>
      </c>
      <c r="N13" s="6">
        <v>10</v>
      </c>
      <c r="O13" s="8">
        <v>8</v>
      </c>
      <c r="P13" s="8">
        <v>8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7">
        <f t="shared" si="1"/>
        <v>56</v>
      </c>
      <c r="AI13" s="8">
        <f t="array" ref="AI13">SUM(IF(WEEKDAY($C$6:$AG$6,11)&lt;6,1,0)*IF(C13:AG13="",0,IF(C13:AG13&lt;=8,C13:AG13,8)))</f>
        <v>32</v>
      </c>
      <c r="AJ13" s="8">
        <f t="array" ref="AJ13">SUM(IF(WEEKDAY($C$6:$AG$6,11)&lt;6,1,0)*IF(C13:AG13="",0,IF(C13:AG13&gt;10,2,IF(C13:AG13&lt;8,0,C13:AG13-8))))</f>
        <v>8</v>
      </c>
      <c r="AK13" s="8">
        <f t="array" ref="AK13">SUM(IF(WEEKDAY($C$6:$AG$6,11)&lt;6,1,0)*IF(C13:AG13="",0,IF(C13:AG13&gt;10,C13:AG13-10,0)))</f>
        <v>0</v>
      </c>
      <c r="AL13" s="8">
        <f t="array" ref="AL13">SUM(IF(WEEKDAY($C$6:$AG$6,11)&gt;5,1,0)*IF(C13:AG13="",0,C13:AG13))</f>
        <v>16</v>
      </c>
      <c r="AM13" s="8">
        <f t="shared" si="2"/>
        <v>16</v>
      </c>
      <c r="AN13" s="6">
        <f t="shared" si="3"/>
        <v>0</v>
      </c>
      <c r="AO13" s="6">
        <f t="shared" si="4"/>
        <v>0</v>
      </c>
      <c r="AP13" s="6">
        <f t="shared" si="5"/>
        <v>0</v>
      </c>
      <c r="AQ13" s="6">
        <f t="shared" si="6"/>
        <v>6</v>
      </c>
    </row>
    <row r="14" spans="1:55" x14ac:dyDescent="0.25">
      <c r="A14" s="5">
        <f>_xlfn.AGGREGATE(3,5,$A$6:A13)</f>
        <v>6</v>
      </c>
      <c r="B14" s="5"/>
      <c r="C14" s="8"/>
      <c r="D14" s="8"/>
      <c r="E14" s="8"/>
      <c r="F14" s="8"/>
      <c r="G14" s="8"/>
      <c r="H14" s="8"/>
      <c r="I14" s="8"/>
      <c r="J14" s="8"/>
      <c r="K14" s="6">
        <v>8</v>
      </c>
      <c r="L14" s="6">
        <v>8</v>
      </c>
      <c r="M14" s="6">
        <v>10</v>
      </c>
      <c r="N14" s="6">
        <v>10</v>
      </c>
      <c r="O14" s="8">
        <v>8</v>
      </c>
      <c r="P14" s="8">
        <v>8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7">
        <f>SUM(C14:AG14)</f>
        <v>52</v>
      </c>
      <c r="AI14" s="8">
        <f t="array" ref="AI14">SUM(IF(WEEKDAY($C$6:$AG$6,11)&lt;6,1,0)*IF(C14:AG14="",0,IF(C14:AG14&lt;=8,C14:AG14,8)))</f>
        <v>32</v>
      </c>
      <c r="AJ14" s="8">
        <f t="array" ref="AJ14">SUM(IF(WEEKDAY($C$6:$AG$6,11)&lt;6,1,0)*IF(C14:AG14="",0,IF(C14:AG14&gt;10,2,IF(C14:AG14&lt;8,0,C14:AG14-8))))</f>
        <v>4</v>
      </c>
      <c r="AK14" s="8">
        <f t="array" ref="AK14">SUM(IF(WEEKDAY($C$6:$AG$6,11)&lt;6,1,0)*IF(C14:AG14="",0,IF(C14:AG14&gt;10,C14:AG14-10,0)))</f>
        <v>0</v>
      </c>
      <c r="AL14" s="8">
        <f t="array" ref="AL14">SUM(IF(WEEKDAY($C$6:$AG$6,11)&gt;5,1,0)*IF(C14:AG14="",0,C14:AG14))</f>
        <v>16</v>
      </c>
      <c r="AM14" s="8">
        <f t="shared" si="2"/>
        <v>16</v>
      </c>
      <c r="AN14" s="6">
        <f t="shared" si="3"/>
        <v>0</v>
      </c>
      <c r="AO14" s="6">
        <f t="shared" si="4"/>
        <v>0</v>
      </c>
      <c r="AP14" s="6">
        <f t="shared" si="5"/>
        <v>0</v>
      </c>
      <c r="AQ14" s="6">
        <f t="shared" si="6"/>
        <v>6</v>
      </c>
    </row>
    <row r="21" ht="26.25" customHeight="1" x14ac:dyDescent="0.25"/>
  </sheetData>
  <mergeCells count="42">
    <mergeCell ref="N6:N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O6:O8"/>
    <mergeCell ref="P6:P8"/>
    <mergeCell ref="Q6:Q8"/>
    <mergeCell ref="R6:R8"/>
    <mergeCell ref="S6:S8"/>
    <mergeCell ref="AH6:AM6"/>
    <mergeCell ref="T6:T8"/>
    <mergeCell ref="U6:U8"/>
    <mergeCell ref="V6:V8"/>
    <mergeCell ref="W6:W8"/>
    <mergeCell ref="X6:X8"/>
    <mergeCell ref="Z6:Z8"/>
    <mergeCell ref="AI7:AM7"/>
    <mergeCell ref="A2:AQ2"/>
    <mergeCell ref="A3:AQ3"/>
    <mergeCell ref="Y6:Y8"/>
    <mergeCell ref="AQ6:AQ8"/>
    <mergeCell ref="AH7:AH8"/>
    <mergeCell ref="AA6:AA8"/>
    <mergeCell ref="AB6:AB8"/>
    <mergeCell ref="AC6:AC8"/>
    <mergeCell ref="AD6:AD8"/>
    <mergeCell ref="AE6:AE8"/>
    <mergeCell ref="AF6:AF8"/>
    <mergeCell ref="AG6:AG8"/>
    <mergeCell ref="AN6:AN8"/>
    <mergeCell ref="AO6:AO8"/>
    <mergeCell ref="AP6:AP8"/>
  </mergeCells>
  <conditionalFormatting sqref="C14:J14 O14:AQ14 AH9:AQ13">
    <cfRule type="cellIs" dxfId="18" priority="18" operator="equal">
      <formula>"от"</formula>
    </cfRule>
  </conditionalFormatting>
  <conditionalFormatting sqref="C14:J14 O14:AG14">
    <cfRule type="cellIs" dxfId="17" priority="15" operator="equal">
      <formula>"от"</formula>
    </cfRule>
    <cfRule type="cellIs" dxfId="16" priority="16" operator="equal">
      <formula>"Б"</formula>
    </cfRule>
    <cfRule type="cellIs" dxfId="15" priority="17" operator="equal">
      <formula>"О"</formula>
    </cfRule>
  </conditionalFormatting>
  <conditionalFormatting sqref="C6:AG8 C14:J14 O14:AG14">
    <cfRule type="expression" dxfId="14" priority="12">
      <formula>(WEEKDAY(C$6,2)&gt;5)*(C$6&lt;&gt;0)</formula>
    </cfRule>
  </conditionalFormatting>
  <conditionalFormatting sqref="C9:J13 O9:AG13">
    <cfRule type="cellIs" dxfId="13" priority="10" operator="equal">
      <formula>"от"</formula>
    </cfRule>
  </conditionalFormatting>
  <conditionalFormatting sqref="C9:J13 O9:AG13">
    <cfRule type="cellIs" dxfId="12" priority="7" operator="equal">
      <formula>"от"</formula>
    </cfRule>
    <cfRule type="cellIs" dxfId="11" priority="8" operator="equal">
      <formula>"Б"</formula>
    </cfRule>
    <cfRule type="cellIs" dxfId="10" priority="9" operator="equal">
      <formula>"О"</formula>
    </cfRule>
  </conditionalFormatting>
  <conditionalFormatting sqref="C9:J13 O9:AG13">
    <cfRule type="expression" dxfId="9" priority="6">
      <formula>(WEEKDAY(C$6,2)&gt;5)*(C$6&lt;&gt;0)</formula>
    </cfRule>
  </conditionalFormatting>
  <conditionalFormatting sqref="K9:N14">
    <cfRule type="cellIs" dxfId="8" priority="4" operator="equal">
      <formula>"от"</formula>
    </cfRule>
  </conditionalFormatting>
  <conditionalFormatting sqref="K9:N14">
    <cfRule type="cellIs" dxfId="7" priority="1" operator="equal">
      <formula>"от"</formula>
    </cfRule>
    <cfRule type="cellIs" dxfId="6" priority="2" operator="equal">
      <formula>"Б"</formula>
    </cfRule>
    <cfRule type="cellIs" dxfId="5" priority="3" operator="equal">
      <formula>"О"</formula>
    </cfRule>
  </conditionalFormatting>
  <dataValidations disablePrompts="1" count="1">
    <dataValidation type="list" allowBlank="1" showInputMessage="1" showErrorMessage="1" promptTitle="Выбор месяца" prompt="Выбрать месяц из выпадающего списка" sqref="A3">
      <formula1>$AR$2:$BC$2</formula1>
    </dataValidation>
  </dataValidations>
  <pageMargins left="0.7" right="0.7" top="0.75" bottom="0.75" header="0.3" footer="0.3"/>
  <pageSetup paperSize="9" orientation="portrait" r:id="rId1"/>
  <ignoredErrors>
    <ignoredError sqref="AK11 AM1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23BAC30E-6F02-4C23-8F35-96A8E59AE79F}">
            <xm:f>WEEKDAY(DATE('\\fs1.textime.lan\Public\Documents\МОСКВА\ТАБЕЛЬ\2018 год\[Январь.xlsx]Лист3'!#REF!,'\\fs1.textime.lan\Public\Documents\МОСКВА\ТАБЕЛЬ\2018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C14:J14 O14:AG14</xm:sqref>
        </x14:conditionalFormatting>
        <x14:conditionalFormatting xmlns:xm="http://schemas.microsoft.com/office/excel/2006/main">
          <x14:cfRule type="expression" priority="14" id="{2C029B67-D8A1-49DF-A71A-F8306B9633F8}">
            <xm:f>WEEKDAY(DATE('\\fs1.textime.lan\Public\Documents\МОСКВА\ТАБЕЛЬ\2018 год\[Январь.xlsx]Лист3'!#REF!,'\\fs1.textime.lan\Public\Documents\МОСКВА\ТАБЕЛЬ\2018 год\[Январь.xlsx]Лист3'!#REF!,D6),2)&gt;5</xm:f>
            <x14:dxf>
              <fill>
                <patternFill>
                  <bgColor rgb="FF92D050"/>
                </patternFill>
              </fill>
            </x14:dxf>
          </x14:cfRule>
          <xm:sqref>D6:AG6</xm:sqref>
        </x14:conditionalFormatting>
        <x14:conditionalFormatting xmlns:xm="http://schemas.microsoft.com/office/excel/2006/main">
          <x14:cfRule type="expression" priority="13" id="{1FBD5F09-AFFA-405A-8AFE-D6FEF4F67D62}">
            <xm:f>WEEKDAY(DATE('\\fs1.textime.lan\Public\Documents\МОСКВА\ТАБЕЛЬ\2018 год\[Январь.xlsx]Лист3'!#REF!,'\\fs1.textime.lan\Public\Documents\МОСКВА\ТАБЕЛЬ\2018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11" id="{D2970E33-29AA-4AFD-8C24-87BA28A38502}">
            <xm:f>WEEKDAY(DATE('\\fs1.textime.lan\Public\Documents\МОСКВА\ТАБЕЛЬ\2018 год\[Январь.xlsx]Лист3'!#REF!,'\\fs1.textime.lan\Public\Documents\МОСКВА\ТАБЕЛЬ\2018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C9:J13 O9:AG13</xm:sqref>
        </x14:conditionalFormatting>
        <x14:conditionalFormatting xmlns:xm="http://schemas.microsoft.com/office/excel/2006/main">
          <x14:cfRule type="expression" priority="5" id="{EF493883-1676-4AE8-B780-D38AF16526D3}">
            <xm:f>WEEKDAY(DATE('\Users\y.guzhva\Desktop\МОСКВА\ТАБЕЛЬ\2018 год\[Январь.xlsx]Лист3'!#REF!,'\Users\y.guzhva\Desktop\МОСКВА\ТАБЕЛЬ\2018 год\[Январь.xlsx]Лист3'!#REF!,K$6),2)&gt;5</xm:f>
            <x14:dxf>
              <fill>
                <patternFill>
                  <bgColor rgb="FF92D050"/>
                </patternFill>
              </fill>
            </x14:dxf>
          </x14:cfRule>
          <xm:sqref>K9:N14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Яша Гужва</cp:lastModifiedBy>
  <dcterms:created xsi:type="dcterms:W3CDTF">2018-02-22T08:20:12Z</dcterms:created>
  <dcterms:modified xsi:type="dcterms:W3CDTF">2018-02-23T09:17:28Z</dcterms:modified>
</cp:coreProperties>
</file>