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.guzhva\Desktop\"/>
    </mc:Choice>
  </mc:AlternateContent>
  <bookViews>
    <workbookView xWindow="0" yWindow="0" windowWidth="28800" windowHeight="12435"/>
  </bookViews>
  <sheets>
    <sheet name="Январь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AF6" i="1" s="1"/>
  <c r="AG6" i="1" l="1"/>
  <c r="AE6" i="1"/>
  <c r="E6" i="1"/>
  <c r="F6" i="1" s="1"/>
  <c r="AO9" i="1"/>
  <c r="AM9" i="1"/>
  <c r="AL9" i="1"/>
  <c r="AH9" i="1"/>
  <c r="AN9" i="1" s="1"/>
  <c r="A9" i="1"/>
  <c r="G6" i="1" l="1"/>
  <c r="H6" i="1" l="1"/>
  <c r="I6" i="1" l="1"/>
  <c r="J6" i="1" l="1"/>
  <c r="K6" i="1" l="1"/>
  <c r="L6" i="1" l="1"/>
  <c r="M6" i="1" l="1"/>
  <c r="N6" i="1" l="1"/>
  <c r="O6" i="1" l="1"/>
  <c r="P6" i="1" l="1"/>
  <c r="Q6" i="1" l="1"/>
  <c r="R6" i="1" l="1"/>
  <c r="S6" i="1" l="1"/>
  <c r="T6" i="1" l="1"/>
  <c r="U6" i="1" l="1"/>
  <c r="V6" i="1" l="1"/>
  <c r="W6" i="1" l="1"/>
  <c r="X6" i="1" l="1"/>
  <c r="Y6" i="1" l="1"/>
  <c r="Z6" i="1" l="1"/>
  <c r="AA6" i="1" l="1"/>
  <c r="AB6" i="1" l="1"/>
  <c r="AC6" i="1" l="1"/>
  <c r="AD6" i="1" l="1"/>
</calcChain>
</file>

<file path=xl/sharedStrings.xml><?xml version="1.0" encoding="utf-8"?>
<sst xmlns="http://schemas.openxmlformats.org/spreadsheetml/2006/main" count="24" uniqueCount="23">
  <si>
    <t>№</t>
  </si>
  <si>
    <t>ФИО</t>
  </si>
  <si>
    <t>ЧАСОВ</t>
  </si>
  <si>
    <t>Отпуск</t>
  </si>
  <si>
    <t>Болел</t>
  </si>
  <si>
    <t>Отгул</t>
  </si>
  <si>
    <t xml:space="preserve">Рабочие дни </t>
  </si>
  <si>
    <t>ВСЕГО</t>
  </si>
  <si>
    <t>из них</t>
  </si>
  <si>
    <t>Иванов И.И.</t>
  </si>
  <si>
    <t xml:space="preserve">Помогите пожалуйста, нужно рассчитать через формулу время учета рабочего времени по коэффициентам, то есть рабочий день с 8 до 17.:                                        я ставлю что отработал в день 12 часов. Теперь мне надо чтоб из этих 12 часов у меня в один столбик который называется коэффициент 1 ушло только 8 часов, во второй столбик с названием 1,5 коэффициент (это с 17 до 19) 2 часа, и все что останется выше это в третий столбик с коэффициентом 2, в данном случае это тоже будет два часа, ну и + выходные тоже с с коэффициентом 2.                                                                              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</si>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</sst>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19]&quot;Табель учета рабочего времени за &quot;mmmm\ yyyy&quot; года&quot;"/>
    <numFmt numFmtId="165" formatCode="\З\а\ [$-F419]mmmm\ yyyy\ &quot;г.&quot;"/>
    <numFmt numFmtId="166" formatCode="0.0"/>
    <numFmt numFmtId="167" formatCode="dd/mm/yy;;"/>
  </numFmts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Verdana"/>
      <family val="2"/>
      <charset val="204"/>
    </font>
    <font>
      <sz val="12"/>
      <color theme="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5" fontId="1" fillId="0" borderId="0" xfId="0" applyNumberFormat="1" applyFont="1" applyAlignment="1">
      <alignment horizontal="center" vertical="center"/>
    </xf>
    <xf numFmtId="0" fontId="0" fillId="0" borderId="0" xfId="0" applyBorder="1"/>
    <xf numFmtId="0" fontId="1" fillId="0" borderId="6" xfId="0" applyFont="1" applyBorder="1" applyAlignment="1">
      <alignment horizontal="center" vertical="center" textRotation="90"/>
    </xf>
    <xf numFmtId="166" fontId="1" fillId="0" borderId="6" xfId="0" applyNumberFormat="1" applyFont="1" applyBorder="1" applyAlignment="1">
      <alignment horizontal="center" vertical="center" textRotation="90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0" borderId="0" xfId="0" applyFont="1"/>
    <xf numFmtId="165" fontId="1" fillId="5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 textRotation="90"/>
    </xf>
    <xf numFmtId="167" fontId="1" fillId="0" borderId="5" xfId="0" applyNumberFormat="1" applyFont="1" applyBorder="1" applyAlignment="1">
      <alignment horizontal="center" vertical="center" textRotation="90"/>
    </xf>
    <xf numFmtId="167" fontId="1" fillId="0" borderId="6" xfId="0" applyNumberFormat="1" applyFont="1" applyBorder="1" applyAlignment="1">
      <alignment horizontal="center" vertical="center" textRotation="90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textime.lan\Public\Documents\&#1052;&#1054;&#1057;&#1050;&#1042;&#1040;\&#1058;&#1040;&#1041;&#1045;&#1051;&#1068;\2018%20&#1075;&#1086;&#1076;\&#1071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"/>
  <sheetViews>
    <sheetView tabSelected="1" workbookViewId="0">
      <selection activeCell="AK11" sqref="AK11"/>
    </sheetView>
  </sheetViews>
  <sheetFormatPr defaultRowHeight="15.75" x14ac:dyDescent="0.25"/>
  <cols>
    <col min="1" max="1" width="2.75" bestFit="1" customWidth="1"/>
    <col min="2" max="2" width="14.375" bestFit="1" customWidth="1"/>
    <col min="3" max="35" width="3.75" customWidth="1"/>
    <col min="36" max="36" width="10.375" customWidth="1"/>
    <col min="37" max="37" width="4.375" customWidth="1"/>
    <col min="38" max="41" width="3.75" customWidth="1"/>
  </cols>
  <sheetData>
    <row r="1" spans="1:53" ht="23.25" customHeight="1" x14ac:dyDescent="0.25"/>
    <row r="2" spans="1:53" ht="23.25" customHeight="1" x14ac:dyDescent="0.25">
      <c r="A2" s="9"/>
      <c r="B2" s="9"/>
      <c r="AH2" s="9"/>
      <c r="AI2" s="9"/>
      <c r="AJ2" s="9"/>
      <c r="AK2" s="9"/>
      <c r="AL2" s="9"/>
      <c r="AM2" s="9"/>
      <c r="AN2" s="9"/>
      <c r="AO2" s="9"/>
      <c r="AP2" s="11" t="s">
        <v>11</v>
      </c>
      <c r="AQ2" s="11" t="s">
        <v>12</v>
      </c>
      <c r="AR2" s="11" t="s">
        <v>13</v>
      </c>
      <c r="AS2" s="11" t="s">
        <v>14</v>
      </c>
      <c r="AT2" s="11" t="s">
        <v>15</v>
      </c>
      <c r="AU2" s="11" t="s">
        <v>16</v>
      </c>
      <c r="AV2" s="11" t="s">
        <v>17</v>
      </c>
      <c r="AW2" s="11" t="s">
        <v>18</v>
      </c>
      <c r="AX2" s="11" t="s">
        <v>19</v>
      </c>
      <c r="AY2" s="11" t="s">
        <v>20</v>
      </c>
      <c r="AZ2" s="11" t="s">
        <v>21</v>
      </c>
      <c r="BA2" s="11" t="s">
        <v>22</v>
      </c>
    </row>
    <row r="3" spans="1:53" ht="23.25" customHeight="1" x14ac:dyDescent="0.25">
      <c r="A3" s="10"/>
      <c r="B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53" x14ac:dyDescent="0.25">
      <c r="A4" s="1"/>
      <c r="B4" s="12" t="s">
        <v>12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53" s="2" customFormat="1" ht="15.75" customHeight="1" x14ac:dyDescent="0.25">
      <c r="A6" s="35" t="s">
        <v>0</v>
      </c>
      <c r="B6" s="38" t="s">
        <v>1</v>
      </c>
      <c r="C6" s="19">
        <f>EDATE(1&amp;B4,0)</f>
        <v>43132</v>
      </c>
      <c r="D6" s="19">
        <f>IF(MONTH($C$6+COLUMN(A1))=MONTH($C$6),C6+1,0)</f>
        <v>43133</v>
      </c>
      <c r="E6" s="19">
        <f t="shared" ref="E6:AG6" si="0">IF(MONTH($C$6+COLUMN(B1))=MONTH($C$6),D6+1,0)</f>
        <v>43134</v>
      </c>
      <c r="F6" s="19">
        <f t="shared" si="0"/>
        <v>43135</v>
      </c>
      <c r="G6" s="19">
        <f t="shared" si="0"/>
        <v>43136</v>
      </c>
      <c r="H6" s="19">
        <f t="shared" si="0"/>
        <v>43137</v>
      </c>
      <c r="I6" s="19">
        <f t="shared" si="0"/>
        <v>43138</v>
      </c>
      <c r="J6" s="19">
        <f t="shared" si="0"/>
        <v>43139</v>
      </c>
      <c r="K6" s="19">
        <f t="shared" si="0"/>
        <v>43140</v>
      </c>
      <c r="L6" s="19">
        <f t="shared" si="0"/>
        <v>43141</v>
      </c>
      <c r="M6" s="19">
        <f t="shared" si="0"/>
        <v>43142</v>
      </c>
      <c r="N6" s="19">
        <f t="shared" si="0"/>
        <v>43143</v>
      </c>
      <c r="O6" s="19">
        <f t="shared" si="0"/>
        <v>43144</v>
      </c>
      <c r="P6" s="19">
        <f t="shared" si="0"/>
        <v>43145</v>
      </c>
      <c r="Q6" s="19">
        <f t="shared" si="0"/>
        <v>43146</v>
      </c>
      <c r="R6" s="19">
        <f t="shared" si="0"/>
        <v>43147</v>
      </c>
      <c r="S6" s="19">
        <f t="shared" si="0"/>
        <v>43148</v>
      </c>
      <c r="T6" s="19">
        <f t="shared" si="0"/>
        <v>43149</v>
      </c>
      <c r="U6" s="19">
        <f t="shared" si="0"/>
        <v>43150</v>
      </c>
      <c r="V6" s="19">
        <f t="shared" si="0"/>
        <v>43151</v>
      </c>
      <c r="W6" s="19">
        <f t="shared" si="0"/>
        <v>43152</v>
      </c>
      <c r="X6" s="19">
        <f t="shared" si="0"/>
        <v>43153</v>
      </c>
      <c r="Y6" s="19">
        <f t="shared" si="0"/>
        <v>43154</v>
      </c>
      <c r="Z6" s="19">
        <f t="shared" si="0"/>
        <v>43155</v>
      </c>
      <c r="AA6" s="19">
        <f t="shared" si="0"/>
        <v>43156</v>
      </c>
      <c r="AB6" s="19">
        <f t="shared" si="0"/>
        <v>43157</v>
      </c>
      <c r="AC6" s="19">
        <f t="shared" si="0"/>
        <v>43158</v>
      </c>
      <c r="AD6" s="19">
        <f t="shared" si="0"/>
        <v>43159</v>
      </c>
      <c r="AE6" s="19">
        <f t="shared" si="0"/>
        <v>0</v>
      </c>
      <c r="AF6" s="19">
        <f t="shared" si="0"/>
        <v>0</v>
      </c>
      <c r="AG6" s="19">
        <f t="shared" si="0"/>
        <v>0</v>
      </c>
      <c r="AH6" s="22" t="s">
        <v>2</v>
      </c>
      <c r="AI6" s="23"/>
      <c r="AJ6" s="23"/>
      <c r="AK6" s="24"/>
      <c r="AL6" s="25" t="s">
        <v>3</v>
      </c>
      <c r="AM6" s="28" t="s">
        <v>4</v>
      </c>
      <c r="AN6" s="31" t="s">
        <v>5</v>
      </c>
      <c r="AO6" s="13" t="s">
        <v>6</v>
      </c>
    </row>
    <row r="7" spans="1:53" s="2" customFormat="1" x14ac:dyDescent="0.25">
      <c r="A7" s="36"/>
      <c r="B7" s="3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13" t="s">
        <v>7</v>
      </c>
      <c r="AI7" s="16" t="s">
        <v>8</v>
      </c>
      <c r="AJ7" s="17"/>
      <c r="AK7" s="18"/>
      <c r="AL7" s="26"/>
      <c r="AM7" s="29"/>
      <c r="AN7" s="32"/>
      <c r="AO7" s="14"/>
    </row>
    <row r="8" spans="1:53" ht="75" customHeight="1" x14ac:dyDescent="0.25">
      <c r="A8" s="37"/>
      <c r="B8" s="4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15"/>
      <c r="AI8" s="3">
        <v>1</v>
      </c>
      <c r="AJ8" s="3">
        <v>1.5</v>
      </c>
      <c r="AK8" s="4">
        <v>2</v>
      </c>
      <c r="AL8" s="27"/>
      <c r="AM8" s="30"/>
      <c r="AN8" s="33"/>
      <c r="AO8" s="15"/>
    </row>
    <row r="9" spans="1:53" x14ac:dyDescent="0.25">
      <c r="A9" s="5">
        <f>_xlfn.AGGREGATE(3,5,$A$6:A6)</f>
        <v>1</v>
      </c>
      <c r="B9" s="5" t="s">
        <v>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7">
        <f>SUM(C9:AG9)</f>
        <v>0</v>
      </c>
      <c r="AI9" s="8"/>
      <c r="AJ9" s="8"/>
      <c r="AK9" s="8"/>
      <c r="AL9" s="6">
        <f>COUNTIF(C9:AG9,"О")</f>
        <v>0</v>
      </c>
      <c r="AM9" s="6">
        <f>COUNTIF(C9:AG9,"Б")</f>
        <v>0</v>
      </c>
      <c r="AN9" s="6">
        <f>COUNTIF(D9:AH9,"ОТ")</f>
        <v>0</v>
      </c>
      <c r="AO9" s="6">
        <f>COUNT(C9:AG9)</f>
        <v>0</v>
      </c>
    </row>
    <row r="14" spans="1:53" x14ac:dyDescent="0.25">
      <c r="B14" s="34" t="s">
        <v>10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</row>
    <row r="15" spans="1:53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</row>
    <row r="16" spans="1:53" ht="26.25" customHeight="1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</row>
  </sheetData>
  <mergeCells count="41">
    <mergeCell ref="B14:AO16"/>
    <mergeCell ref="N6:N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Z6:Z8"/>
    <mergeCell ref="O6:O8"/>
    <mergeCell ref="P6:P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AO6:AO8"/>
    <mergeCell ref="AH7:AH8"/>
    <mergeCell ref="AI7:AK7"/>
    <mergeCell ref="AA6:AA8"/>
    <mergeCell ref="AB6:AB8"/>
    <mergeCell ref="AC6:AC8"/>
    <mergeCell ref="AD6:AD8"/>
    <mergeCell ref="AE6:AE8"/>
    <mergeCell ref="AF6:AF8"/>
    <mergeCell ref="AG6:AG8"/>
    <mergeCell ref="AH6:AK6"/>
    <mergeCell ref="AL6:AL8"/>
    <mergeCell ref="AM6:AM8"/>
    <mergeCell ref="AN6:AN8"/>
  </mergeCells>
  <conditionalFormatting sqref="C9:AO9">
    <cfRule type="cellIs" dxfId="7" priority="7" operator="equal">
      <formula>"от"</formula>
    </cfRule>
  </conditionalFormatting>
  <conditionalFormatting sqref="C9:AG9">
    <cfRule type="cellIs" dxfId="6" priority="4" operator="equal">
      <formula>"от"</formula>
    </cfRule>
    <cfRule type="cellIs" dxfId="5" priority="5" operator="equal">
      <formula>"Б"</formula>
    </cfRule>
    <cfRule type="cellIs" dxfId="4" priority="6" operator="equal">
      <formula>"О"</formula>
    </cfRule>
  </conditionalFormatting>
  <conditionalFormatting sqref="C6:AG9">
    <cfRule type="expression" dxfId="3" priority="1">
      <formula>(WEEKDAY(C$6,2)&gt;5)*(C$6&lt;&gt;0)</formula>
    </cfRule>
  </conditionalFormatting>
  <dataValidations disablePrompts="1" count="1">
    <dataValidation type="list" allowBlank="1" showInputMessage="1" showErrorMessage="1" promptTitle="Выбор месяца" prompt="Выбрать месяц из выпадающего списка" sqref="B4">
      <formula1>$AP$2:$BA$2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23BAC30E-6F02-4C23-8F35-96A8E59AE79F}">
            <xm:f>WEEKDAY(DATE('\\fs1.textime.lan\Public\Documents\МОСКВА\ТАБЕЛЬ\2018 год\[Январь.xlsx]Лист3'!#REF!,'\\fs1.textime.lan\Public\Documents\МОСКВА\ТАБЕЛЬ\2018 год\[Январь.xlsx]Лист3'!#REF!,C$6),2)&gt;5</xm:f>
            <x14:dxf>
              <fill>
                <patternFill>
                  <bgColor rgb="FF92D050"/>
                </patternFill>
              </fill>
            </x14:dxf>
          </x14:cfRule>
          <xm:sqref>C9:AG9</xm:sqref>
        </x14:conditionalFormatting>
        <x14:conditionalFormatting xmlns:xm="http://schemas.microsoft.com/office/excel/2006/main">
          <x14:cfRule type="expression" priority="3" id="{2C029B67-D8A1-49DF-A71A-F8306B9633F8}">
            <xm:f>WEEKDAY(DATE('\\fs1.textime.lan\Public\Documents\МОСКВА\ТАБЕЛЬ\2018 год\[Январь.xlsx]Лист3'!#REF!,'\\fs1.textime.lan\Public\Documents\МОСКВА\ТАБЕЛЬ\2018 год\[Январь.xlsx]Лист3'!#REF!,D6),2)&gt;5</xm:f>
            <x14:dxf>
              <fill>
                <patternFill>
                  <bgColor rgb="FF92D050"/>
                </patternFill>
              </fill>
            </x14:dxf>
          </x14:cfRule>
          <xm:sqref>D6:AG6</xm:sqref>
        </x14:conditionalFormatting>
        <x14:conditionalFormatting xmlns:xm="http://schemas.microsoft.com/office/excel/2006/main">
          <x14:cfRule type="expression" priority="2" id="{1FBD5F09-AFFA-405A-8AFE-D6FEF4F67D62}">
            <xm:f>WEEKDAY(DATE('\\fs1.textime.lan\Public\Documents\МОСКВА\ТАБЕЛЬ\2018 год\[Январь.xlsx]Лист3'!#REF!,'\\fs1.textime.lan\Public\Documents\МОСКВА\ТАБЕЛЬ\2018 год\[Январь.xlsx]Лист3'!#REF!,C6),2)&gt;5</xm:f>
            <x14:dxf>
              <fill>
                <patternFill>
                  <bgColor rgb="FF92D050"/>
                </patternFill>
              </fill>
            </x14:dxf>
          </x14:cfRule>
          <xm:sqref>C6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Яша Гужва</dc:creator>
  <cp:lastModifiedBy>Яша Гужва</cp:lastModifiedBy>
  <dcterms:created xsi:type="dcterms:W3CDTF">2018-02-22T08:20:12Z</dcterms:created>
  <dcterms:modified xsi:type="dcterms:W3CDTF">2018-02-22T12:36:46Z</dcterms:modified>
</cp:coreProperties>
</file>