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 a="1"/>
  <c r="E5" i="1" a="1"/>
  <c r="F5" i="1" a="1"/>
  <c r="G5" i="1" a="1"/>
  <c r="H5" i="1" a="1"/>
  <c r="I5" i="1" a="1"/>
  <c r="J5" i="1" a="1"/>
  <c r="K5" i="1" a="1"/>
  <c r="L5" i="1" a="1"/>
  <c r="M5" i="1" a="1"/>
  <c r="N5" i="1" a="1"/>
  <c r="O5" i="1" a="1"/>
  <c r="P5" i="1" a="1"/>
  <c r="Q5" i="1" a="1"/>
  <c r="R5" i="1" a="1"/>
  <c r="S5" i="1" a="1"/>
  <c r="T5" i="1" a="1"/>
  <c r="U5" i="1" a="1"/>
  <c r="V5" i="1" a="1"/>
  <c r="W5" i="1" a="1"/>
  <c r="X5" i="1" a="1"/>
  <c r="Y5" i="1" a="1"/>
  <c r="Z5" i="1" a="1"/>
  <c r="AA5" i="1" a="1"/>
  <c r="AB5" i="1" a="1"/>
  <c r="AC5" i="1" a="1"/>
  <c r="AD5" i="1" a="1"/>
  <c r="AE5" i="1" a="1"/>
  <c r="AF5" i="1" a="1"/>
  <c r="AG5" i="1" a="1"/>
  <c r="C5" i="1" a="1"/>
  <c r="AK9" i="1" l="1"/>
  <c r="AJ9" i="1"/>
  <c r="AI9" i="1"/>
  <c r="C6" i="1" l="1"/>
  <c r="C5" i="1" s="1"/>
  <c r="D6" i="1" l="1"/>
  <c r="AO9" i="1"/>
  <c r="AM9" i="1"/>
  <c r="AL9" i="1"/>
  <c r="AH9" i="1"/>
  <c r="AN9" i="1" s="1"/>
  <c r="A9" i="1"/>
  <c r="E6" i="1" l="1"/>
  <c r="D5" i="1"/>
  <c r="F6" i="1" l="1"/>
  <c r="E5" i="1"/>
  <c r="G6" i="1" l="1"/>
  <c r="F5" i="1"/>
  <c r="H6" i="1" l="1"/>
  <c r="G5" i="1"/>
  <c r="I6" i="1" l="1"/>
  <c r="H5" i="1"/>
  <c r="J6" i="1" l="1"/>
  <c r="I5" i="1"/>
  <c r="K6" i="1" l="1"/>
  <c r="J5" i="1"/>
  <c r="L6" i="1" l="1"/>
  <c r="K5" i="1"/>
  <c r="M6" i="1" l="1"/>
  <c r="L5" i="1"/>
  <c r="N6" i="1" l="1"/>
  <c r="M5" i="1"/>
  <c r="O6" i="1" l="1"/>
  <c r="N5" i="1"/>
  <c r="P6" i="1" l="1"/>
  <c r="O5" i="1"/>
  <c r="Q6" i="1" l="1"/>
  <c r="P5" i="1"/>
  <c r="R6" i="1" l="1"/>
  <c r="Q5" i="1"/>
  <c r="S6" i="1" l="1"/>
  <c r="R5" i="1"/>
  <c r="T6" i="1" l="1"/>
  <c r="S5" i="1"/>
  <c r="U6" i="1" l="1"/>
  <c r="T5" i="1"/>
  <c r="V6" i="1" l="1"/>
  <c r="U5" i="1"/>
  <c r="W6" i="1" l="1"/>
  <c r="V5" i="1"/>
  <c r="X6" i="1" l="1"/>
  <c r="W5" i="1"/>
  <c r="Y6" i="1" l="1"/>
  <c r="X5" i="1"/>
  <c r="Z6" i="1" l="1"/>
  <c r="Y5" i="1"/>
  <c r="AA6" i="1" l="1"/>
  <c r="Z5" i="1"/>
  <c r="AB6" i="1" l="1"/>
  <c r="AA5" i="1"/>
  <c r="AC6" i="1" l="1"/>
  <c r="AB5" i="1"/>
  <c r="AD6" i="1" l="1"/>
  <c r="AC5" i="1"/>
  <c r="AE6" i="1" l="1"/>
  <c r="AD5" i="1"/>
  <c r="AF6" i="1" l="1"/>
  <c r="AE5" i="1"/>
  <c r="AG6" i="1" l="1"/>
  <c r="AG5" i="1" s="1"/>
  <c r="AF5" i="1"/>
</calcChain>
</file>

<file path=xl/sharedStrings.xml><?xml version="1.0" encoding="utf-8"?>
<sst xmlns="http://schemas.openxmlformats.org/spreadsheetml/2006/main" count="27" uniqueCount="26">
  <si>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</si>
  <si>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</si>
  <si>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</si>
  <si>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</si>
  <si>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</si>
  <si>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</si>
  <si>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</si>
  <si>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</si>
  <si>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</si>
  <si>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</si>
  <si>
    <t xml:space="preserve">Помогите пожалуйста, нужно рассчитать через формулу время учета рабочего времени по коэффициентам, то есть рабочий день с 8 до 17.:                                        я ставлю что отработал в день 12 часов. Теперь мне надо чтоб из этих 12 часов у меня в один столбик который называется коэффициент 1 ушло только 8 часов, во второй столбик с названием 1,5 коэффициент (это с 17 до 19) 2 часа, и все что останется выше это в третий столбик с коэффициентом 2, в данном случае это тоже будет два часа, ну и + выходные тоже с с коэффициентом 2.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</si>
  <si>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</si>
  <si>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</si>
  <si>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</si>
  <si>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</si>
  <si>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</si>
  <si>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</si>
  <si>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</si>
  <si>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</si>
  <si>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</si>
  <si>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</si>
  <si>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</si>
  <si>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</si>
  <si>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 что до 8 часов это в столбец 1, С 8 до 10 в столбец 2, и все что выше 10 выходные и праздничные дни это в 3</t>
  </si>
  <si>
    <t>Выходные</t>
  </si>
  <si>
    <t>Раб. Субботы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</si>
</sst>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77" formatCode="d;;"/>
  </numFmts>
  <fonts count="8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0"/>
      <name val="Times New Roman"/>
      <family val="2"/>
      <charset val="204"/>
    </font>
    <font>
      <b/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165" fontId="1" fillId="5" borderId="0" xfId="0" applyNumberFormat="1" applyFont="1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4" fontId="3" fillId="0" borderId="0" xfId="0" applyNumberFormat="1" applyFont="1"/>
  </cellXfs>
  <cellStyles count="1">
    <cellStyle name="Обычный" xfId="0" builtinId="0"/>
  </cellStyles>
  <dxfs count="8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2;&#1054;&#1057;&#1050;&#1042;&#1040;/&#1058;&#1040;&#1041;&#1045;&#1051;&#1068;/2018%20&#1075;&#1086;&#1076;/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1"/>
  <sheetViews>
    <sheetView tabSelected="1" workbookViewId="0">
      <selection activeCell="B4" sqref="B4"/>
    </sheetView>
  </sheetViews>
  <sheetFormatPr defaultRowHeight="15.75" x14ac:dyDescent="0.25"/>
  <cols>
    <col min="1" max="1" width="2.75" bestFit="1" customWidth="1"/>
    <col min="2" max="2" width="14.375" bestFit="1" customWidth="1"/>
    <col min="3" max="41" width="3.75" customWidth="1"/>
  </cols>
  <sheetData>
    <row r="2" spans="1:53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37" t="s">
        <v>11</v>
      </c>
      <c r="AQ2" s="37" t="s">
        <v>12</v>
      </c>
      <c r="AR2" s="37" t="s">
        <v>13</v>
      </c>
      <c r="AS2" s="37" t="s">
        <v>14</v>
      </c>
      <c r="AT2" s="37" t="s">
        <v>15</v>
      </c>
      <c r="AU2" s="37" t="s">
        <v>16</v>
      </c>
      <c r="AV2" s="37" t="s">
        <v>17</v>
      </c>
      <c r="AW2" s="37" t="s">
        <v>18</v>
      </c>
      <c r="AX2" s="37" t="s">
        <v>19</v>
      </c>
      <c r="AY2" s="37" t="s">
        <v>20</v>
      </c>
      <c r="AZ2" s="37" t="s">
        <v>21</v>
      </c>
      <c r="BA2" s="37" t="s">
        <v>22</v>
      </c>
    </row>
    <row r="3" spans="1:5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53" x14ac:dyDescent="0.25">
      <c r="A4" s="1"/>
      <c r="B4" s="38" t="s">
        <v>11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Q4" s="45" t="s">
        <v>24</v>
      </c>
      <c r="AR4" s="46" t="s">
        <v>25</v>
      </c>
    </row>
    <row r="5" spans="1:53" x14ac:dyDescent="0.25">
      <c r="A5" s="1"/>
      <c r="B5" s="1"/>
      <c r="C5" s="44">
        <f t="array" ref="C5">--(WEEKDAY(C$6,2)&gt;5)*(C$6&lt;&gt;0)+OR(C6=$AQ$5:$AQ$21)-OR(C$6=$AR$5:$AR$7)</f>
        <v>1</v>
      </c>
      <c r="D5" s="44">
        <f t="array" ref="D5">--(WEEKDAY(D$6,2)&gt;5)*(D$6&lt;&gt;0)+OR(D6=$AQ$5:$AQ$21)-OR(D$6=$AR$5:$AR$7)</f>
        <v>1</v>
      </c>
      <c r="E5" s="44">
        <f t="array" ref="E5">--(WEEKDAY(E$6,2)&gt;5)*(E$6&lt;&gt;0)+OR(E6=$AQ$5:$AQ$21)-OR(E$6=$AR$5:$AR$7)</f>
        <v>1</v>
      </c>
      <c r="F5" s="44">
        <f t="array" ref="F5">--(WEEKDAY(F$6,2)&gt;5)*(F$6&lt;&gt;0)+OR(F6=$AQ$5:$AQ$21)-OR(F$6=$AR$5:$AR$7)</f>
        <v>1</v>
      </c>
      <c r="G5" s="44">
        <f t="array" ref="G5">--(WEEKDAY(G$6,2)&gt;5)*(G$6&lt;&gt;0)+OR(G6=$AQ$5:$AQ$21)-OR(G$6=$AR$5:$AR$7)</f>
        <v>1</v>
      </c>
      <c r="H5" s="44">
        <f t="array" ref="H5">--(WEEKDAY(H$6,2)&gt;5)*(H$6&lt;&gt;0)+OR(H6=$AQ$5:$AQ$21)-OR(H$6=$AR$5:$AR$7)</f>
        <v>1</v>
      </c>
      <c r="I5" s="44">
        <f t="array" ref="I5">--(WEEKDAY(I$6,2)&gt;5)*(I$6&lt;&gt;0)+OR(I6=$AQ$5:$AQ$21)-OR(I$6=$AR$5:$AR$7)</f>
        <v>1</v>
      </c>
      <c r="J5" s="44">
        <f t="array" ref="J5">--(WEEKDAY(J$6,2)&gt;5)*(J$6&lt;&gt;0)+OR(J6=$AQ$5:$AQ$21)-OR(J$6=$AR$5:$AR$7)</f>
        <v>1</v>
      </c>
      <c r="K5" s="44">
        <f t="array" ref="K5">--(WEEKDAY(K$6,2)&gt;5)*(K$6&lt;&gt;0)+OR(K6=$AQ$5:$AQ$21)-OR(K$6=$AR$5:$AR$7)</f>
        <v>0</v>
      </c>
      <c r="L5" s="44">
        <f t="array" ref="L5">--(WEEKDAY(L$6,2)&gt;5)*(L$6&lt;&gt;0)+OR(L6=$AQ$5:$AQ$21)-OR(L$6=$AR$5:$AR$7)</f>
        <v>0</v>
      </c>
      <c r="M5" s="44">
        <f t="array" ref="M5">--(WEEKDAY(M$6,2)&gt;5)*(M$6&lt;&gt;0)+OR(M6=$AQ$5:$AQ$21)-OR(M$6=$AR$5:$AR$7)</f>
        <v>0</v>
      </c>
      <c r="N5" s="44">
        <f t="array" ref="N5">--(WEEKDAY(N$6,2)&gt;5)*(N$6&lt;&gt;0)+OR(N6=$AQ$5:$AQ$21)-OR(N$6=$AR$5:$AR$7)</f>
        <v>0</v>
      </c>
      <c r="O5" s="44">
        <f t="array" ref="O5">--(WEEKDAY(O$6,2)&gt;5)*(O$6&lt;&gt;0)+OR(O6=$AQ$5:$AQ$21)-OR(O$6=$AR$5:$AR$7)</f>
        <v>1</v>
      </c>
      <c r="P5" s="44">
        <f t="array" ref="P5">--(WEEKDAY(P$6,2)&gt;5)*(P$6&lt;&gt;0)+OR(P6=$AQ$5:$AQ$21)-OR(P$6=$AR$5:$AR$7)</f>
        <v>1</v>
      </c>
      <c r="Q5" s="44">
        <f t="array" ref="Q5">--(WEEKDAY(Q$6,2)&gt;5)*(Q$6&lt;&gt;0)+OR(Q6=$AQ$5:$AQ$21)-OR(Q$6=$AR$5:$AR$7)</f>
        <v>0</v>
      </c>
      <c r="R5" s="44">
        <f t="array" ref="R5">--(WEEKDAY(R$6,2)&gt;5)*(R$6&lt;&gt;0)+OR(R6=$AQ$5:$AQ$21)-OR(R$6=$AR$5:$AR$7)</f>
        <v>0</v>
      </c>
      <c r="S5" s="44">
        <f t="array" ref="S5">--(WEEKDAY(S$6,2)&gt;5)*(S$6&lt;&gt;0)+OR(S6=$AQ$5:$AQ$21)-OR(S$6=$AR$5:$AR$7)</f>
        <v>0</v>
      </c>
      <c r="T5" s="44">
        <f t="array" ref="T5">--(WEEKDAY(T$6,2)&gt;5)*(T$6&lt;&gt;0)+OR(T6=$AQ$5:$AQ$21)-OR(T$6=$AR$5:$AR$7)</f>
        <v>0</v>
      </c>
      <c r="U5" s="44">
        <f t="array" ref="U5">--(WEEKDAY(U$6,2)&gt;5)*(U$6&lt;&gt;0)+OR(U6=$AQ$5:$AQ$21)-OR(U$6=$AR$5:$AR$7)</f>
        <v>0</v>
      </c>
      <c r="V5" s="44">
        <f t="array" ref="V5">--(WEEKDAY(V$6,2)&gt;5)*(V$6&lt;&gt;0)+OR(V6=$AQ$5:$AQ$21)-OR(V$6=$AR$5:$AR$7)</f>
        <v>1</v>
      </c>
      <c r="W5" s="44">
        <f t="array" ref="W5">--(WEEKDAY(W$6,2)&gt;5)*(W$6&lt;&gt;0)+OR(W6=$AQ$5:$AQ$21)-OR(W$6=$AR$5:$AR$7)</f>
        <v>1</v>
      </c>
      <c r="X5" s="44">
        <f t="array" ref="X5">--(WEEKDAY(X$6,2)&gt;5)*(X$6&lt;&gt;0)+OR(X6=$AQ$5:$AQ$21)-OR(X$6=$AR$5:$AR$7)</f>
        <v>0</v>
      </c>
      <c r="Y5" s="44">
        <f t="array" ref="Y5">--(WEEKDAY(Y$6,2)&gt;5)*(Y$6&lt;&gt;0)+OR(Y6=$AQ$5:$AQ$21)-OR(Y$6=$AR$5:$AR$7)</f>
        <v>0</v>
      </c>
      <c r="Z5" s="44">
        <f t="array" ref="Z5">--(WEEKDAY(Z$6,2)&gt;5)*(Z$6&lt;&gt;0)+OR(Z6=$AQ$5:$AQ$21)-OR(Z$6=$AR$5:$AR$7)</f>
        <v>0</v>
      </c>
      <c r="AA5" s="44">
        <f t="array" ref="AA5">--(WEEKDAY(AA$6,2)&gt;5)*(AA$6&lt;&gt;0)+OR(AA6=$AQ$5:$AQ$21)-OR(AA$6=$AR$5:$AR$7)</f>
        <v>0</v>
      </c>
      <c r="AB5" s="44">
        <f t="array" ref="AB5">--(WEEKDAY(AB$6,2)&gt;5)*(AB$6&lt;&gt;0)+OR(AB6=$AQ$5:$AQ$21)-OR(AB$6=$AR$5:$AR$7)</f>
        <v>0</v>
      </c>
      <c r="AC5" s="44">
        <f t="array" ref="AC5">--(WEEKDAY(AC$6,2)&gt;5)*(AC$6&lt;&gt;0)+OR(AC6=$AQ$5:$AQ$21)-OR(AC$6=$AR$5:$AR$7)</f>
        <v>1</v>
      </c>
      <c r="AD5" s="44">
        <f t="array" ref="AD5">--(WEEKDAY(AD$6,2)&gt;5)*(AD$6&lt;&gt;0)+OR(AD6=$AQ$5:$AQ$21)-OR(AD$6=$AR$5:$AR$7)</f>
        <v>1</v>
      </c>
      <c r="AE5" s="44">
        <f t="array" ref="AE5">--(WEEKDAY(AE$6,2)&gt;5)*(AE$6&lt;&gt;0)+OR(AE6=$AQ$5:$AQ$21)-OR(AE$6=$AR$5:$AR$7)</f>
        <v>0</v>
      </c>
      <c r="AF5" s="44">
        <f t="array" ref="AF5">--(WEEKDAY(AF$6,2)&gt;5)*(AF$6&lt;&gt;0)+OR(AF6=$AQ$5:$AQ$21)-OR(AF$6=$AR$5:$AR$7)</f>
        <v>0</v>
      </c>
      <c r="AG5" s="44">
        <f t="array" ref="AG5">--(WEEKDAY(AG$6,2)&gt;5)*(AG$6&lt;&gt;0)+OR(AG6=$AQ$5:$AQ$21)-OR(AG$6=$AR$5:$AR$7)</f>
        <v>0</v>
      </c>
      <c r="AH5" s="1"/>
      <c r="AI5" s="1"/>
      <c r="AJ5" s="1"/>
      <c r="AK5" s="1"/>
      <c r="AL5" s="1"/>
      <c r="AM5" s="1"/>
      <c r="AN5" s="1"/>
      <c r="AO5" s="1"/>
      <c r="AQ5" s="47">
        <v>43101</v>
      </c>
      <c r="AR5" s="47">
        <v>43218</v>
      </c>
    </row>
    <row r="6" spans="1:53" s="2" customFormat="1" ht="15.75" customHeight="1" x14ac:dyDescent="0.25">
      <c r="A6" s="29" t="s">
        <v>0</v>
      </c>
      <c r="B6" s="32" t="s">
        <v>1</v>
      </c>
      <c r="C6" s="41">
        <f>EDATE(1&amp;B4,0)</f>
        <v>43101</v>
      </c>
      <c r="D6" s="41">
        <f>IF(MONTH($C$6+COLUMN(A1))=MONTH($C$6),C6+1,0)</f>
        <v>43102</v>
      </c>
      <c r="E6" s="41">
        <f t="shared" ref="E6:AG6" si="0">IF(MONTH($C$6+COLUMN(B1))=MONTH($C$6),D6+1,0)</f>
        <v>43103</v>
      </c>
      <c r="F6" s="41">
        <f t="shared" si="0"/>
        <v>43104</v>
      </c>
      <c r="G6" s="41">
        <f t="shared" si="0"/>
        <v>43105</v>
      </c>
      <c r="H6" s="41">
        <f t="shared" si="0"/>
        <v>43106</v>
      </c>
      <c r="I6" s="41">
        <f t="shared" si="0"/>
        <v>43107</v>
      </c>
      <c r="J6" s="41">
        <f t="shared" si="0"/>
        <v>43108</v>
      </c>
      <c r="K6" s="41">
        <f t="shared" si="0"/>
        <v>43109</v>
      </c>
      <c r="L6" s="41">
        <f t="shared" si="0"/>
        <v>43110</v>
      </c>
      <c r="M6" s="41">
        <f t="shared" si="0"/>
        <v>43111</v>
      </c>
      <c r="N6" s="41">
        <f t="shared" si="0"/>
        <v>43112</v>
      </c>
      <c r="O6" s="41">
        <f t="shared" si="0"/>
        <v>43113</v>
      </c>
      <c r="P6" s="41">
        <f t="shared" si="0"/>
        <v>43114</v>
      </c>
      <c r="Q6" s="41">
        <f t="shared" si="0"/>
        <v>43115</v>
      </c>
      <c r="R6" s="41">
        <f t="shared" si="0"/>
        <v>43116</v>
      </c>
      <c r="S6" s="41">
        <f t="shared" si="0"/>
        <v>43117</v>
      </c>
      <c r="T6" s="41">
        <f t="shared" si="0"/>
        <v>43118</v>
      </c>
      <c r="U6" s="41">
        <f t="shared" si="0"/>
        <v>43119</v>
      </c>
      <c r="V6" s="41">
        <f t="shared" si="0"/>
        <v>43120</v>
      </c>
      <c r="W6" s="41">
        <f t="shared" si="0"/>
        <v>43121</v>
      </c>
      <c r="X6" s="41">
        <f t="shared" si="0"/>
        <v>43122</v>
      </c>
      <c r="Y6" s="41">
        <f t="shared" si="0"/>
        <v>43123</v>
      </c>
      <c r="Z6" s="41">
        <f t="shared" si="0"/>
        <v>43124</v>
      </c>
      <c r="AA6" s="41">
        <f t="shared" si="0"/>
        <v>43125</v>
      </c>
      <c r="AB6" s="41">
        <f t="shared" si="0"/>
        <v>43126</v>
      </c>
      <c r="AC6" s="41">
        <f t="shared" si="0"/>
        <v>43127</v>
      </c>
      <c r="AD6" s="41">
        <f t="shared" si="0"/>
        <v>43128</v>
      </c>
      <c r="AE6" s="41">
        <f t="shared" si="0"/>
        <v>43129</v>
      </c>
      <c r="AF6" s="41">
        <f t="shared" si="0"/>
        <v>43130</v>
      </c>
      <c r="AG6" s="41">
        <f t="shared" si="0"/>
        <v>43131</v>
      </c>
      <c r="AH6" s="9" t="s">
        <v>2</v>
      </c>
      <c r="AI6" s="10"/>
      <c r="AJ6" s="10"/>
      <c r="AK6" s="11"/>
      <c r="AL6" s="12" t="s">
        <v>3</v>
      </c>
      <c r="AM6" s="15" t="s">
        <v>4</v>
      </c>
      <c r="AN6" s="18" t="s">
        <v>5</v>
      </c>
      <c r="AO6" s="21" t="s">
        <v>6</v>
      </c>
      <c r="AQ6" s="47">
        <v>43102</v>
      </c>
      <c r="AR6" s="47">
        <v>43260</v>
      </c>
    </row>
    <row r="7" spans="1:53" s="2" customFormat="1" x14ac:dyDescent="0.25">
      <c r="A7" s="30"/>
      <c r="B7" s="33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21" t="s">
        <v>7</v>
      </c>
      <c r="AI7" s="24" t="s">
        <v>8</v>
      </c>
      <c r="AJ7" s="25"/>
      <c r="AK7" s="26"/>
      <c r="AL7" s="13"/>
      <c r="AM7" s="16"/>
      <c r="AN7" s="19"/>
      <c r="AO7" s="22"/>
      <c r="AQ7" s="47">
        <v>43103</v>
      </c>
      <c r="AR7" s="47">
        <v>43463</v>
      </c>
    </row>
    <row r="8" spans="1:53" ht="75" customHeight="1" x14ac:dyDescent="0.25">
      <c r="A8" s="31"/>
      <c r="B8" s="34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23"/>
      <c r="AI8" s="3">
        <v>1</v>
      </c>
      <c r="AJ8" s="3">
        <v>1.5</v>
      </c>
      <c r="AK8" s="4">
        <v>2</v>
      </c>
      <c r="AL8" s="14"/>
      <c r="AM8" s="17"/>
      <c r="AN8" s="20"/>
      <c r="AO8" s="23"/>
      <c r="AQ8" s="47">
        <v>43104</v>
      </c>
      <c r="AR8" s="46"/>
    </row>
    <row r="9" spans="1:53" x14ac:dyDescent="0.25">
      <c r="A9" s="5">
        <f>_xlfn.AGGREGATE(3,5,$A$6:A6)</f>
        <v>1</v>
      </c>
      <c r="B9" s="5" t="s">
        <v>9</v>
      </c>
      <c r="C9" s="39">
        <v>12</v>
      </c>
      <c r="D9" s="39">
        <v>11</v>
      </c>
      <c r="E9" s="39">
        <v>12</v>
      </c>
      <c r="F9" s="39">
        <v>12</v>
      </c>
      <c r="G9" s="39">
        <v>12</v>
      </c>
      <c r="H9" s="39">
        <v>8</v>
      </c>
      <c r="I9" s="39">
        <v>8</v>
      </c>
      <c r="J9" s="39">
        <v>11</v>
      </c>
      <c r="K9" s="39">
        <v>11</v>
      </c>
      <c r="L9" s="39">
        <v>10</v>
      </c>
      <c r="M9" s="39">
        <v>9</v>
      </c>
      <c r="N9" s="39">
        <v>8</v>
      </c>
      <c r="O9" s="39">
        <v>8</v>
      </c>
      <c r="P9" s="39">
        <v>8</v>
      </c>
      <c r="Q9" s="39">
        <v>7</v>
      </c>
      <c r="R9" s="39">
        <v>6</v>
      </c>
      <c r="S9" s="39">
        <v>4</v>
      </c>
      <c r="T9" s="39">
        <v>10</v>
      </c>
      <c r="U9" s="39">
        <v>10</v>
      </c>
      <c r="V9" s="39">
        <v>8</v>
      </c>
      <c r="W9" s="39">
        <v>8</v>
      </c>
      <c r="X9" s="39">
        <v>5</v>
      </c>
      <c r="Y9" s="39">
        <v>5</v>
      </c>
      <c r="Z9" s="39">
        <v>10</v>
      </c>
      <c r="AA9" s="39">
        <v>6</v>
      </c>
      <c r="AB9" s="39">
        <v>10</v>
      </c>
      <c r="AC9" s="39">
        <v>9</v>
      </c>
      <c r="AD9" s="39">
        <v>8</v>
      </c>
      <c r="AE9" s="39">
        <v>6</v>
      </c>
      <c r="AF9" s="39">
        <v>12</v>
      </c>
      <c r="AG9" s="39">
        <v>12</v>
      </c>
      <c r="AH9" s="7">
        <f>SUM(C9:AG9)</f>
        <v>276</v>
      </c>
      <c r="AI9" s="8">
        <f>SUMIF(C$9:$AG9,"&lt;8")</f>
        <v>39</v>
      </c>
      <c r="AJ9" s="40">
        <f>SUMIFS(C$9:$AG9,C$9:AG$9,"&gt;=8",C$9:$AG9,"&lt;10")</f>
        <v>82</v>
      </c>
      <c r="AK9" s="40">
        <f>SUMIF(C$9:$AG9,"&gt;=10")</f>
        <v>155</v>
      </c>
      <c r="AL9" s="6">
        <f>COUNTIF(C9:AG9,"О")</f>
        <v>0</v>
      </c>
      <c r="AM9" s="6">
        <f>COUNTIF(C9:AG9,"Б")</f>
        <v>0</v>
      </c>
      <c r="AN9" s="6">
        <f>COUNTIF(D9:AH9,"ОТ")</f>
        <v>0</v>
      </c>
      <c r="AO9" s="6">
        <f>COUNT(C9:AG9)</f>
        <v>31</v>
      </c>
      <c r="AQ9" s="47">
        <v>43105</v>
      </c>
      <c r="AR9" s="46"/>
    </row>
    <row r="10" spans="1:53" x14ac:dyDescent="0.25">
      <c r="AQ10" s="47">
        <v>43108</v>
      </c>
      <c r="AR10" s="46"/>
    </row>
    <row r="11" spans="1:53" x14ac:dyDescent="0.25">
      <c r="AQ11" s="47">
        <v>43154</v>
      </c>
      <c r="AR11" s="46"/>
    </row>
    <row r="12" spans="1:53" x14ac:dyDescent="0.25">
      <c r="AQ12" s="47">
        <v>43167</v>
      </c>
      <c r="AR12" s="46"/>
    </row>
    <row r="13" spans="1:53" x14ac:dyDescent="0.25">
      <c r="AQ13" s="47">
        <v>43168</v>
      </c>
      <c r="AR13" s="46"/>
    </row>
    <row r="14" spans="1:53" x14ac:dyDescent="0.25">
      <c r="B14" s="36" t="s">
        <v>10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Q14" s="47">
        <v>43220</v>
      </c>
      <c r="AR14" s="46"/>
    </row>
    <row r="15" spans="1:53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Q15" s="47">
        <v>43221</v>
      </c>
      <c r="AR15" s="46"/>
    </row>
    <row r="16" spans="1:53" ht="26.25" customHeight="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Q16" s="47">
        <v>43222</v>
      </c>
      <c r="AR16" s="46"/>
    </row>
    <row r="17" spans="2:44" x14ac:dyDescent="0.25">
      <c r="AQ17" s="47">
        <v>43229</v>
      </c>
      <c r="AR17" s="46"/>
    </row>
    <row r="18" spans="2:44" x14ac:dyDescent="0.25">
      <c r="B18" s="35" t="s">
        <v>23</v>
      </c>
      <c r="AQ18" s="47">
        <v>43262</v>
      </c>
      <c r="AR18" s="46"/>
    </row>
    <row r="19" spans="2:44" x14ac:dyDescent="0.25">
      <c r="AQ19" s="47">
        <v>43263</v>
      </c>
      <c r="AR19" s="46"/>
    </row>
    <row r="20" spans="2:44" x14ac:dyDescent="0.25">
      <c r="AQ20" s="47">
        <v>43409</v>
      </c>
      <c r="AR20" s="46"/>
    </row>
    <row r="21" spans="2:44" x14ac:dyDescent="0.25">
      <c r="AQ21" s="47">
        <v>43465</v>
      </c>
      <c r="AR21" s="46"/>
    </row>
  </sheetData>
  <mergeCells count="43">
    <mergeCell ref="B14:AO16"/>
    <mergeCell ref="N6:N8"/>
    <mergeCell ref="A2:AO2"/>
    <mergeCell ref="A3:AO3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AO6:AO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L6:AL8"/>
    <mergeCell ref="AM6:AM8"/>
    <mergeCell ref="AN6:AN8"/>
  </mergeCells>
  <conditionalFormatting sqref="C9:AO9">
    <cfRule type="cellIs" dxfId="7" priority="7" operator="equal">
      <formula>"от"</formula>
    </cfRule>
  </conditionalFormatting>
  <conditionalFormatting sqref="C9:AG9">
    <cfRule type="cellIs" dxfId="6" priority="4" operator="equal">
      <formula>"от"</formula>
    </cfRule>
    <cfRule type="cellIs" dxfId="5" priority="5" operator="equal">
      <formula>"Б"</formula>
    </cfRule>
    <cfRule type="cellIs" dxfId="4" priority="6" operator="equal">
      <formula>"О"</formula>
    </cfRule>
  </conditionalFormatting>
  <conditionalFormatting sqref="C6:AG9">
    <cfRule type="expression" dxfId="0" priority="1">
      <formula>C$5=1</formula>
    </cfRule>
  </conditionalFormatting>
  <dataValidations count="1">
    <dataValidation type="list" allowBlank="1" showInputMessage="1" showErrorMessage="1" promptTitle="Выбор месяца" prompt="Выбрать месяц из выпадающего списка" sqref="B4">
      <formula1>$AP$2:$BA$2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3BAC30E-6F02-4C23-8F35-96A8E59AE79F}">
            <xm:f>WEEKDAY(DATE('\Documents\МОСКВА\ТАБЕЛЬ\2018 год\[Январь.xlsx]Лист3'!#REF!,'\Documents\МОСКВА\ТАБЕЛЬ\2018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  <x14:conditionalFormatting xmlns:xm="http://schemas.microsoft.com/office/excel/2006/main">
          <x14:cfRule type="expression" priority="3" id="{2C029B67-D8A1-49DF-A71A-F8306B9633F8}">
            <xm:f>WEEKDAY(DATE('\Documents\МОСКВА\ТАБЕЛЬ\2018 год\[Январь.xlsx]Лист3'!#REF!,'\Documents\МОСКВА\ТАБЕЛЬ\2018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2" id="{1FBD5F09-AFFA-405A-8AFE-D6FEF4F67D62}">
            <xm:f>WEEKDAY(DATE('\Documents\МОСКВА\ТАБЕЛЬ\2018 год\[Январь.xlsx]Лист3'!#REF!,'\Documents\МОСКВА\ТАБЕЛЬ\2018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Che79</cp:lastModifiedBy>
  <dcterms:created xsi:type="dcterms:W3CDTF">2018-02-22T08:20:12Z</dcterms:created>
  <dcterms:modified xsi:type="dcterms:W3CDTF">2018-02-22T09:03:34Z</dcterms:modified>
</cp:coreProperties>
</file>