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52511"/>
  <fileRecoveryPr repairLoad="1"/>
</workbook>
</file>

<file path=xl/calcChain.xml><?xml version="1.0" encoding="utf-8"?>
<calcChain xmlns="http://schemas.openxmlformats.org/spreadsheetml/2006/main">
  <c r="P13" i="1" l="1"/>
  <c r="P43" i="1" l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44" i="1" l="1"/>
</calcChain>
</file>

<file path=xl/sharedStrings.xml><?xml version="1.0" encoding="utf-8"?>
<sst xmlns="http://schemas.openxmlformats.org/spreadsheetml/2006/main" count="111" uniqueCount="36">
  <si>
    <t>№</t>
  </si>
  <si>
    <t>Дата</t>
  </si>
  <si>
    <t>Ф.И.О. пациента</t>
  </si>
  <si>
    <t>Дата рождения</t>
  </si>
  <si>
    <t>Вид услуги</t>
  </si>
  <si>
    <t>Индивидуально</t>
  </si>
  <si>
    <t>В составе бригады</t>
  </si>
  <si>
    <t>В составе психосоциальных групп</t>
  </si>
  <si>
    <t>ЖУРНАЛ</t>
  </si>
  <si>
    <t>Иванов Василий Петрович</t>
  </si>
  <si>
    <t>Психодиагностика</t>
  </si>
  <si>
    <t>+</t>
  </si>
  <si>
    <t>Михайлов Семён Михайлович</t>
  </si>
  <si>
    <t>Психокоррекция</t>
  </si>
  <si>
    <t>Старше трудоспособного возраста</t>
  </si>
  <si>
    <t>Женщины ≥ 55</t>
  </si>
  <si>
    <t>Первично</t>
  </si>
  <si>
    <t>Повторно</t>
  </si>
  <si>
    <t>Обращение</t>
  </si>
  <si>
    <t>Мужчины ≥ 60</t>
  </si>
  <si>
    <t>-</t>
  </si>
  <si>
    <t>Чумакова Любовь Геннадьевна</t>
  </si>
  <si>
    <t>Терентьева Галина Борисовна</t>
  </si>
  <si>
    <t>Групповая психотерапия</t>
  </si>
  <si>
    <t>Баранова Ольга Константиновна</t>
  </si>
  <si>
    <t>Тимохина Вера Павловна</t>
  </si>
  <si>
    <t>Групповые</t>
  </si>
  <si>
    <t xml:space="preserve">Число посещений </t>
  </si>
  <si>
    <t>Всего</t>
  </si>
  <si>
    <t>Из них первично</t>
  </si>
  <si>
    <t>Из них:</t>
  </si>
  <si>
    <t>Жен &gt; 55</t>
  </si>
  <si>
    <t>Муж &gt; 60</t>
  </si>
  <si>
    <t>Контроль</t>
  </si>
  <si>
    <t>Всего ж+м</t>
  </si>
  <si>
    <t>Условие: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</si>
</sst>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20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4" fontId="0" fillId="0" borderId="0" xfId="1" applyNumberFormat="1" applyFont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49" fontId="0" fillId="0" borderId="0" xfId="0" applyNumberFormat="1"/>
    <xf numFmtId="1" fontId="0" fillId="0" borderId="4" xfId="0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/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0" xfId="0" applyNumberFormat="1"/>
    <xf numFmtId="17" fontId="4" fillId="0" borderId="0" xfId="0" applyNumberFormat="1" applyFont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62"/>
  <sheetViews>
    <sheetView tabSelected="1" zoomScale="94" zoomScaleNormal="94" workbookViewId="0">
      <selection activeCell="A2" sqref="A2:L2"/>
    </sheetView>
  </sheetViews>
  <sheetFormatPr defaultRowHeight="15" x14ac:dyDescent="0.25"/>
  <cols>
    <col min="1" max="1" width="6.42578125" customWidth="1"/>
    <col min="2" max="2" width="12.85546875" customWidth="1"/>
    <col min="3" max="3" width="35.7109375" customWidth="1"/>
    <col min="4" max="4" width="12.85546875" customWidth="1"/>
    <col min="5" max="5" width="25.7109375" customWidth="1"/>
    <col min="6" max="6" width="18.5703125" customWidth="1"/>
    <col min="7" max="7" width="11" customWidth="1"/>
    <col min="8" max="8" width="19.85546875" customWidth="1"/>
    <col min="9" max="10" width="11.42578125" customWidth="1"/>
    <col min="11" max="12" width="17.140625" customWidth="1"/>
    <col min="15" max="15" width="9.140625" customWidth="1"/>
    <col min="16" max="16" width="15.7109375" bestFit="1" customWidth="1"/>
    <col min="17" max="17" width="11" bestFit="1" customWidth="1"/>
    <col min="19" max="19" width="9.85546875" bestFit="1" customWidth="1"/>
    <col min="20" max="20" width="10.28515625" bestFit="1" customWidth="1"/>
    <col min="21" max="21" width="10.28515625" customWidth="1"/>
    <col min="23" max="23" width="12.140625" customWidth="1"/>
  </cols>
  <sheetData>
    <row r="1" spans="1:23" ht="42" customHeight="1" x14ac:dyDescent="0.25">
      <c r="A1" s="22" t="s">
        <v>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23" ht="23.25" x14ac:dyDescent="0.25">
      <c r="A2" s="32">
        <v>43160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1:23" ht="15.75" customHeight="1" x14ac:dyDescent="0.25">
      <c r="W3" s="23" t="s">
        <v>35</v>
      </c>
    </row>
    <row r="4" spans="1:23" x14ac:dyDescent="0.25">
      <c r="W4" s="23"/>
    </row>
    <row r="5" spans="1:23" x14ac:dyDescent="0.25">
      <c r="W5" s="23"/>
    </row>
    <row r="6" spans="1:23" x14ac:dyDescent="0.25">
      <c r="W6" s="31"/>
    </row>
    <row r="7" spans="1:23" x14ac:dyDescent="0.25">
      <c r="W7" s="31">
        <v>43161</v>
      </c>
    </row>
    <row r="8" spans="1:23" x14ac:dyDescent="0.25">
      <c r="W8" s="31">
        <v>43162</v>
      </c>
    </row>
    <row r="9" spans="1:23" x14ac:dyDescent="0.25">
      <c r="W9" s="31">
        <v>43163</v>
      </c>
    </row>
    <row r="10" spans="1:23" ht="15.75" x14ac:dyDescent="0.25">
      <c r="A10" s="26" t="s">
        <v>0</v>
      </c>
      <c r="B10" s="27" t="s">
        <v>1</v>
      </c>
      <c r="C10" s="26" t="s">
        <v>2</v>
      </c>
      <c r="D10" s="26" t="s">
        <v>3</v>
      </c>
      <c r="E10" s="26" t="s">
        <v>4</v>
      </c>
      <c r="F10" s="26" t="s">
        <v>5</v>
      </c>
      <c r="G10" s="26" t="s">
        <v>6</v>
      </c>
      <c r="H10" s="26" t="s">
        <v>7</v>
      </c>
      <c r="I10" s="26" t="s">
        <v>18</v>
      </c>
      <c r="J10" s="26"/>
      <c r="K10" s="24" t="s">
        <v>14</v>
      </c>
      <c r="L10" s="25"/>
      <c r="O10" s="29" t="s">
        <v>1</v>
      </c>
      <c r="P10" s="29" t="s">
        <v>5</v>
      </c>
      <c r="Q10" s="29" t="s">
        <v>26</v>
      </c>
      <c r="R10" s="28" t="s">
        <v>27</v>
      </c>
      <c r="S10" s="29"/>
      <c r="T10" s="28" t="s">
        <v>30</v>
      </c>
      <c r="U10" s="29"/>
      <c r="W10" s="31">
        <v>43164</v>
      </c>
    </row>
    <row r="11" spans="1:23" ht="30.75" thickBot="1" x14ac:dyDescent="0.3">
      <c r="A11" s="26"/>
      <c r="B11" s="27"/>
      <c r="C11" s="26"/>
      <c r="D11" s="26"/>
      <c r="E11" s="26"/>
      <c r="F11" s="26"/>
      <c r="G11" s="26"/>
      <c r="H11" s="26"/>
      <c r="I11" s="5" t="s">
        <v>16</v>
      </c>
      <c r="J11" s="5" t="s">
        <v>17</v>
      </c>
      <c r="K11" s="5" t="s">
        <v>15</v>
      </c>
      <c r="L11" s="5" t="s">
        <v>19</v>
      </c>
      <c r="O11" s="30"/>
      <c r="P11" s="30"/>
      <c r="Q11" s="30"/>
      <c r="R11" s="7" t="s">
        <v>28</v>
      </c>
      <c r="S11" s="15" t="s">
        <v>29</v>
      </c>
      <c r="T11" s="7" t="s">
        <v>31</v>
      </c>
      <c r="U11" s="12" t="s">
        <v>32</v>
      </c>
      <c r="W11" s="31">
        <v>43165</v>
      </c>
    </row>
    <row r="12" spans="1:23" ht="15.75" thickBot="1" x14ac:dyDescent="0.3">
      <c r="A12" s="1">
        <v>1</v>
      </c>
      <c r="B12" s="14">
        <v>43160</v>
      </c>
      <c r="C12" s="3" t="s">
        <v>9</v>
      </c>
      <c r="D12" s="2">
        <v>20740</v>
      </c>
      <c r="E12" s="13" t="s">
        <v>10</v>
      </c>
      <c r="F12" s="13" t="s">
        <v>11</v>
      </c>
      <c r="G12" s="1" t="s">
        <v>20</v>
      </c>
      <c r="H12" s="1" t="s">
        <v>20</v>
      </c>
      <c r="I12" s="1" t="s">
        <v>11</v>
      </c>
      <c r="J12" s="1" t="s">
        <v>20</v>
      </c>
      <c r="K12" s="4" t="s">
        <v>20</v>
      </c>
      <c r="L12" s="1" t="s">
        <v>11</v>
      </c>
      <c r="O12" s="9"/>
      <c r="P12" s="9">
        <v>1</v>
      </c>
      <c r="Q12" s="10">
        <v>2</v>
      </c>
      <c r="R12" s="9">
        <v>3</v>
      </c>
      <c r="S12" s="10">
        <v>4</v>
      </c>
      <c r="T12" s="11">
        <v>5</v>
      </c>
      <c r="U12" s="9">
        <v>6</v>
      </c>
      <c r="W12" s="31">
        <v>43166</v>
      </c>
    </row>
    <row r="13" spans="1:23" x14ac:dyDescent="0.25">
      <c r="A13" s="1">
        <v>2</v>
      </c>
      <c r="B13" s="14">
        <v>43160</v>
      </c>
      <c r="C13" s="3" t="s">
        <v>12</v>
      </c>
      <c r="D13" s="2">
        <v>32634</v>
      </c>
      <c r="E13" s="13" t="s">
        <v>13</v>
      </c>
      <c r="F13" s="13" t="s">
        <v>11</v>
      </c>
      <c r="G13" s="1" t="s">
        <v>20</v>
      </c>
      <c r="H13" s="1" t="s">
        <v>20</v>
      </c>
      <c r="I13" s="1" t="s">
        <v>11</v>
      </c>
      <c r="J13" s="1" t="s">
        <v>20</v>
      </c>
      <c r="K13" s="1" t="s">
        <v>20</v>
      </c>
      <c r="L13" s="1" t="s">
        <v>20</v>
      </c>
      <c r="O13" s="8">
        <v>1</v>
      </c>
      <c r="P13" s="17">
        <f>COUNTIFS(B12:B362, "=W3У")</f>
        <v>0</v>
      </c>
      <c r="Q13" s="8"/>
      <c r="R13" s="8"/>
      <c r="S13" s="8"/>
      <c r="T13" s="8"/>
      <c r="U13" s="8"/>
      <c r="W13" s="31">
        <v>43167</v>
      </c>
    </row>
    <row r="14" spans="1:23" x14ac:dyDescent="0.25">
      <c r="A14" s="1">
        <v>3</v>
      </c>
      <c r="B14" s="14">
        <v>43160</v>
      </c>
      <c r="C14" s="3" t="s">
        <v>21</v>
      </c>
      <c r="D14" s="2">
        <v>15744</v>
      </c>
      <c r="E14" s="13" t="s">
        <v>10</v>
      </c>
      <c r="F14" s="13" t="s">
        <v>11</v>
      </c>
      <c r="G14" s="1" t="s">
        <v>20</v>
      </c>
      <c r="H14" s="1" t="s">
        <v>20</v>
      </c>
      <c r="I14" s="1" t="s">
        <v>11</v>
      </c>
      <c r="J14" s="1" t="s">
        <v>20</v>
      </c>
      <c r="K14" s="1" t="s">
        <v>11</v>
      </c>
      <c r="L14" s="1" t="s">
        <v>20</v>
      </c>
      <c r="O14" s="6">
        <v>2</v>
      </c>
      <c r="P14" s="17">
        <f>COUNTIFS(E12:E362, "Психодиагностика", B12:B362, DAY(2))+COUNTIFS(E12:E362, "Психокоррекция", B12:B362, DAY(2))</f>
        <v>0</v>
      </c>
      <c r="Q14" s="6"/>
      <c r="R14" s="6"/>
      <c r="S14" s="6"/>
      <c r="T14" s="6"/>
      <c r="U14" s="6"/>
      <c r="W14" s="31">
        <v>43168</v>
      </c>
    </row>
    <row r="15" spans="1:23" x14ac:dyDescent="0.25">
      <c r="A15" s="1">
        <v>4</v>
      </c>
      <c r="B15" s="14">
        <v>43163</v>
      </c>
      <c r="C15" s="3" t="s">
        <v>22</v>
      </c>
      <c r="D15" s="2">
        <v>18627</v>
      </c>
      <c r="E15" s="13" t="s">
        <v>23</v>
      </c>
      <c r="F15" s="13" t="s">
        <v>20</v>
      </c>
      <c r="G15" s="1" t="s">
        <v>20</v>
      </c>
      <c r="H15" s="1" t="s">
        <v>11</v>
      </c>
      <c r="I15" s="1" t="s">
        <v>11</v>
      </c>
      <c r="J15" s="1" t="s">
        <v>20</v>
      </c>
      <c r="K15" s="1" t="s">
        <v>11</v>
      </c>
      <c r="L15" s="1" t="s">
        <v>20</v>
      </c>
      <c r="O15" s="6">
        <v>3</v>
      </c>
      <c r="P15" s="17">
        <f>COUNTIFS(E12:E362, "Психодиагностика", B12:B362, DAY(3))+COUNTIFS(E12:E362, "Психокоррекция", B12:B362, DAY(3))</f>
        <v>0</v>
      </c>
      <c r="Q15" s="6"/>
      <c r="R15" s="6"/>
      <c r="S15" s="6"/>
      <c r="T15" s="6"/>
      <c r="U15" s="6"/>
      <c r="W15" s="31">
        <v>43169</v>
      </c>
    </row>
    <row r="16" spans="1:23" x14ac:dyDescent="0.25">
      <c r="A16" s="1">
        <v>5</v>
      </c>
      <c r="B16" s="14">
        <v>43163</v>
      </c>
      <c r="C16" s="3" t="s">
        <v>24</v>
      </c>
      <c r="D16" s="2">
        <v>17768</v>
      </c>
      <c r="E16" s="13" t="s">
        <v>23</v>
      </c>
      <c r="F16" s="13" t="s">
        <v>20</v>
      </c>
      <c r="G16" s="1" t="s">
        <v>20</v>
      </c>
      <c r="H16" s="1" t="s">
        <v>11</v>
      </c>
      <c r="I16" s="1" t="s">
        <v>11</v>
      </c>
      <c r="J16" s="1" t="s">
        <v>20</v>
      </c>
      <c r="K16" s="1" t="s">
        <v>11</v>
      </c>
      <c r="L16" s="1" t="s">
        <v>20</v>
      </c>
      <c r="O16" s="6">
        <v>4</v>
      </c>
      <c r="P16" s="17">
        <f>COUNTIFS(E12:E362, "Психодиагностика", B12:B362, DAY(4))+COUNTIFS(E12:E362, "Психокоррекция", B12:B362, DAY(4))</f>
        <v>0</v>
      </c>
      <c r="Q16" s="6"/>
      <c r="R16" s="6"/>
      <c r="S16" s="6"/>
      <c r="T16" s="6"/>
      <c r="U16" s="6"/>
      <c r="W16" s="31">
        <v>43170</v>
      </c>
    </row>
    <row r="17" spans="1:23" x14ac:dyDescent="0.25">
      <c r="A17" s="1">
        <v>6</v>
      </c>
      <c r="B17" s="14">
        <v>43163</v>
      </c>
      <c r="C17" s="3" t="s">
        <v>25</v>
      </c>
      <c r="D17" s="2">
        <v>18677</v>
      </c>
      <c r="E17" s="13" t="s">
        <v>23</v>
      </c>
      <c r="F17" s="13" t="s">
        <v>20</v>
      </c>
      <c r="G17" s="1" t="s">
        <v>20</v>
      </c>
      <c r="H17" s="1" t="s">
        <v>11</v>
      </c>
      <c r="I17" s="1" t="s">
        <v>11</v>
      </c>
      <c r="J17" s="1" t="s">
        <v>20</v>
      </c>
      <c r="K17" s="1" t="s">
        <v>11</v>
      </c>
      <c r="L17" s="1" t="s">
        <v>20</v>
      </c>
      <c r="O17" s="6">
        <v>5</v>
      </c>
      <c r="P17" s="17">
        <f>COUNTIFS(E12:E362, "Психодиагностика", B12:B362, DAY(5))+COUNTIFS(E12:E362, "Психокоррекция", B12:B362, DAY(5))</f>
        <v>0</v>
      </c>
      <c r="Q17" s="6"/>
      <c r="R17" s="6"/>
      <c r="S17" s="6"/>
      <c r="T17" s="6"/>
      <c r="U17" s="6"/>
      <c r="W17" s="31">
        <v>43171</v>
      </c>
    </row>
    <row r="18" spans="1:23" x14ac:dyDescent="0.25">
      <c r="A18" s="1">
        <v>7</v>
      </c>
      <c r="B18" s="14">
        <v>43205</v>
      </c>
      <c r="C18" s="3" t="s">
        <v>22</v>
      </c>
      <c r="D18" s="2">
        <v>18627</v>
      </c>
      <c r="E18" s="13" t="s">
        <v>13</v>
      </c>
      <c r="F18" s="13" t="s">
        <v>20</v>
      </c>
      <c r="G18" s="1" t="s">
        <v>20</v>
      </c>
      <c r="H18" s="1" t="s">
        <v>11</v>
      </c>
      <c r="I18" s="1" t="s">
        <v>20</v>
      </c>
      <c r="J18" s="1" t="s">
        <v>11</v>
      </c>
      <c r="K18" s="1" t="s">
        <v>11</v>
      </c>
      <c r="L18" s="1" t="s">
        <v>20</v>
      </c>
      <c r="O18" s="6">
        <v>6</v>
      </c>
      <c r="P18" s="17">
        <f>COUNTIFS(E12:E362, "Психодиагностика", B12:B362, DAY(6))+COUNTIFS(E12:E362, "Психокоррекция", B12:B362, DAY(6))</f>
        <v>0</v>
      </c>
      <c r="Q18" s="6"/>
      <c r="R18" s="6"/>
      <c r="S18" s="6"/>
      <c r="T18" s="6"/>
      <c r="U18" s="6"/>
      <c r="W18" s="31">
        <v>43172</v>
      </c>
    </row>
    <row r="19" spans="1:23" x14ac:dyDescent="0.25">
      <c r="A19" s="1">
        <v>8</v>
      </c>
      <c r="B19" s="14">
        <v>43570</v>
      </c>
      <c r="C19" s="3" t="s">
        <v>24</v>
      </c>
      <c r="D19" s="2">
        <v>17768</v>
      </c>
      <c r="E19" s="13" t="s">
        <v>10</v>
      </c>
      <c r="F19" s="13" t="s">
        <v>20</v>
      </c>
      <c r="G19" s="1" t="s">
        <v>20</v>
      </c>
      <c r="H19" s="1" t="s">
        <v>11</v>
      </c>
      <c r="I19" s="1" t="s">
        <v>20</v>
      </c>
      <c r="J19" s="1" t="s">
        <v>11</v>
      </c>
      <c r="K19" s="1" t="s">
        <v>11</v>
      </c>
      <c r="L19" s="1" t="s">
        <v>20</v>
      </c>
      <c r="O19" s="6">
        <v>7</v>
      </c>
      <c r="P19" s="17">
        <f>COUNTIFS(E12:E362, "Психодиагностика", B12:B362, DAY(7))+COUNTIFS(E12:E362, "Психокоррекция", B12:B362, DAY(7))</f>
        <v>0</v>
      </c>
      <c r="Q19" s="6"/>
      <c r="R19" s="6"/>
      <c r="S19" s="6"/>
      <c r="T19" s="6"/>
      <c r="U19" s="6"/>
      <c r="W19" s="31">
        <v>43173</v>
      </c>
    </row>
    <row r="20" spans="1:23" x14ac:dyDescent="0.25">
      <c r="A20" s="1">
        <v>9</v>
      </c>
      <c r="B20" s="14">
        <v>43969</v>
      </c>
      <c r="C20" s="3" t="s">
        <v>25</v>
      </c>
      <c r="D20" s="2">
        <v>18677</v>
      </c>
      <c r="E20" s="13" t="s">
        <v>10</v>
      </c>
      <c r="F20" s="13" t="s">
        <v>11</v>
      </c>
      <c r="G20" s="1" t="s">
        <v>20</v>
      </c>
      <c r="H20" s="1" t="s">
        <v>11</v>
      </c>
      <c r="I20" s="1" t="s">
        <v>20</v>
      </c>
      <c r="J20" s="1" t="s">
        <v>11</v>
      </c>
      <c r="K20" s="1" t="s">
        <v>11</v>
      </c>
      <c r="L20" s="1" t="s">
        <v>20</v>
      </c>
      <c r="O20" s="6">
        <v>8</v>
      </c>
      <c r="P20" s="17">
        <f>COUNTIFS(E12:E362, "Психодиагностика", B12:B362, DAY(8))+COUNTIFS(E12:E362, "Психокоррекция", B12:B362, DAY(8))</f>
        <v>0</v>
      </c>
      <c r="Q20" s="6"/>
      <c r="R20" s="6"/>
      <c r="S20" s="6"/>
      <c r="T20" s="6"/>
      <c r="U20" s="6"/>
      <c r="W20" s="31">
        <v>43174</v>
      </c>
    </row>
    <row r="21" spans="1:23" x14ac:dyDescent="0.25">
      <c r="A21" s="1">
        <v>10</v>
      </c>
      <c r="B21" s="14">
        <v>43969</v>
      </c>
      <c r="C21" s="3"/>
      <c r="D21" s="1"/>
      <c r="E21" s="13" t="s">
        <v>10</v>
      </c>
      <c r="F21" s="13"/>
      <c r="G21" s="1"/>
      <c r="H21" s="1"/>
      <c r="I21" s="1"/>
      <c r="J21" s="1"/>
      <c r="K21" s="1"/>
      <c r="L21" s="1"/>
      <c r="O21" s="6">
        <v>9</v>
      </c>
      <c r="P21" s="17">
        <f>COUNTIFS(E12:E362, "Психодиагностика", B12:B362, DAY(9))+COUNTIFS(E12:E362, "Психокоррекция", B12:B362, DAY(9))</f>
        <v>0</v>
      </c>
      <c r="Q21" s="6"/>
      <c r="R21" s="6"/>
      <c r="S21" s="6"/>
      <c r="T21" s="6"/>
      <c r="U21" s="6"/>
      <c r="W21" s="31">
        <v>43175</v>
      </c>
    </row>
    <row r="22" spans="1:23" x14ac:dyDescent="0.25">
      <c r="A22" s="1"/>
      <c r="B22" s="14">
        <v>43969</v>
      </c>
      <c r="C22" s="3"/>
      <c r="D22" s="1"/>
      <c r="E22" s="13" t="s">
        <v>13</v>
      </c>
      <c r="F22" s="13"/>
      <c r="G22" s="1"/>
      <c r="H22" s="1"/>
      <c r="I22" s="1"/>
      <c r="J22" s="1"/>
      <c r="K22" s="1"/>
      <c r="L22" s="1"/>
      <c r="O22" s="19">
        <v>10</v>
      </c>
      <c r="P22" s="17">
        <f>COUNTIFS(E12:E362, "Психодиагностика", B12:B362, DAY(10))+COUNTIFS(E12:E362, "Психокоррекция", B12:B362, DAY(10))</f>
        <v>0</v>
      </c>
      <c r="Q22" s="19"/>
      <c r="R22" s="19"/>
      <c r="S22" s="19"/>
      <c r="T22" s="19"/>
      <c r="U22" s="19"/>
      <c r="W22" s="31">
        <v>43176</v>
      </c>
    </row>
    <row r="23" spans="1:23" x14ac:dyDescent="0.25">
      <c r="A23" s="1"/>
      <c r="B23" s="14"/>
      <c r="C23" s="3"/>
      <c r="D23" s="1"/>
      <c r="E23" s="13"/>
      <c r="F23" s="13"/>
      <c r="G23" s="1"/>
      <c r="H23" s="1"/>
      <c r="I23" s="1"/>
      <c r="J23" s="1"/>
      <c r="K23" s="1"/>
      <c r="L23" s="1"/>
      <c r="O23" s="6">
        <v>11</v>
      </c>
      <c r="P23" s="17">
        <f>COUNTIFS(E12:E362, "Психодиагностика", B12:B362, DAY(11))+COUNTIFS(E12:E362, "Психокоррекция", B12:B362, DAY(11))</f>
        <v>0</v>
      </c>
      <c r="Q23" s="6"/>
      <c r="R23" s="6"/>
      <c r="S23" s="6"/>
      <c r="T23" s="6"/>
      <c r="U23" s="6"/>
      <c r="W23" s="31">
        <v>43177</v>
      </c>
    </row>
    <row r="24" spans="1:23" x14ac:dyDescent="0.25">
      <c r="A24" s="1"/>
      <c r="B24" s="14"/>
      <c r="C24" s="3"/>
      <c r="D24" s="1"/>
      <c r="E24" s="13"/>
      <c r="F24" s="13"/>
      <c r="G24" s="1"/>
      <c r="H24" s="1"/>
      <c r="I24" s="1"/>
      <c r="J24" s="1"/>
      <c r="K24" s="1"/>
      <c r="L24" s="1"/>
      <c r="O24" s="6">
        <v>12</v>
      </c>
      <c r="P24" s="17">
        <f>COUNTIFS(E12:E362, "Психодиагностика", B12:B362, DAY(12))+COUNTIFS(E12:E362, "Психокоррекция", B12:B362, DAY(12))</f>
        <v>0</v>
      </c>
      <c r="Q24" s="6"/>
      <c r="R24" s="6"/>
      <c r="S24" s="6"/>
      <c r="T24" s="6"/>
      <c r="U24" s="6"/>
      <c r="W24" s="31">
        <v>43178</v>
      </c>
    </row>
    <row r="25" spans="1:23" x14ac:dyDescent="0.25">
      <c r="A25" s="1"/>
      <c r="B25" s="14"/>
      <c r="C25" s="3"/>
      <c r="D25" s="1"/>
      <c r="E25" s="13"/>
      <c r="F25" s="13"/>
      <c r="G25" s="1"/>
      <c r="H25" s="1"/>
      <c r="I25" s="1"/>
      <c r="J25" s="1"/>
      <c r="K25" s="1"/>
      <c r="L25" s="1"/>
      <c r="O25" s="6">
        <v>13</v>
      </c>
      <c r="P25" s="17">
        <f>COUNTIFS(E12:E362, "Психодиагностика", B12:B362, DAY(13))+COUNTIFS(E12:E362, "Психокоррекция", B12:B362, DAY(13))</f>
        <v>0</v>
      </c>
      <c r="Q25" s="6"/>
      <c r="R25" s="6"/>
      <c r="S25" s="6"/>
      <c r="T25" s="6"/>
      <c r="U25" s="6"/>
      <c r="W25" s="31">
        <v>43179</v>
      </c>
    </row>
    <row r="26" spans="1:23" x14ac:dyDescent="0.25">
      <c r="A26" s="1"/>
      <c r="B26" s="14"/>
      <c r="C26" s="3"/>
      <c r="D26" s="1"/>
      <c r="E26" s="13"/>
      <c r="F26" s="13"/>
      <c r="G26" s="1"/>
      <c r="H26" s="1"/>
      <c r="I26" s="1"/>
      <c r="J26" s="1"/>
      <c r="K26" s="1"/>
      <c r="L26" s="1"/>
      <c r="O26" s="6">
        <v>14</v>
      </c>
      <c r="P26" s="17">
        <f>COUNTIFS(E12:E362, "Психодиагностика", B12:B362, DAY(14))+COUNTIFS(E12:E362, "Психокоррекция", B12:B362, DAY(14))</f>
        <v>0</v>
      </c>
      <c r="Q26" s="6"/>
      <c r="R26" s="6"/>
      <c r="S26" s="6"/>
      <c r="T26" s="6"/>
      <c r="U26" s="6"/>
      <c r="W26" s="31">
        <v>43180</v>
      </c>
    </row>
    <row r="27" spans="1:23" x14ac:dyDescent="0.25">
      <c r="A27" s="1"/>
      <c r="B27" s="14"/>
      <c r="C27" s="3"/>
      <c r="D27" s="1"/>
      <c r="E27" s="13"/>
      <c r="F27" s="13"/>
      <c r="G27" s="1"/>
      <c r="H27" s="1"/>
      <c r="I27" s="1"/>
      <c r="J27" s="1"/>
      <c r="K27" s="1"/>
      <c r="L27" s="1"/>
      <c r="O27" s="6">
        <v>15</v>
      </c>
      <c r="P27" s="17">
        <f>COUNTIFS(E12:E362, "Психодиагностика", B12:B362, DAY(15))+COUNTIFS(E12:E362, "Психокоррекция", B12:B362, DAY(15))</f>
        <v>0</v>
      </c>
      <c r="Q27" s="6"/>
      <c r="R27" s="6"/>
      <c r="S27" s="6"/>
      <c r="T27" s="6"/>
      <c r="U27" s="6"/>
      <c r="W27" s="31">
        <v>43181</v>
      </c>
    </row>
    <row r="28" spans="1:23" x14ac:dyDescent="0.25">
      <c r="A28" s="1"/>
      <c r="B28" s="14"/>
      <c r="C28" s="3"/>
      <c r="D28" s="1"/>
      <c r="E28" s="13"/>
      <c r="F28" s="13"/>
      <c r="G28" s="1"/>
      <c r="H28" s="1"/>
      <c r="I28" s="1"/>
      <c r="J28" s="1"/>
      <c r="K28" s="1"/>
      <c r="L28" s="1"/>
      <c r="O28" s="6">
        <v>16</v>
      </c>
      <c r="P28" s="21">
        <f>COUNTIFS(E12:E362, "Психодиагностика", B12:B362, DAY(16))+COUNTIFS(E12:E362, "Психокоррекция", B12:B362, DAY(16))</f>
        <v>0</v>
      </c>
      <c r="Q28" s="6"/>
      <c r="R28" s="6"/>
      <c r="S28" s="6"/>
      <c r="T28" s="6"/>
      <c r="U28" s="6"/>
      <c r="W28" s="31">
        <v>43182</v>
      </c>
    </row>
    <row r="29" spans="1:23" x14ac:dyDescent="0.25">
      <c r="A29" s="1"/>
      <c r="B29" s="14"/>
      <c r="C29" s="3"/>
      <c r="D29" s="1"/>
      <c r="E29" s="13"/>
      <c r="F29" s="13"/>
      <c r="G29" s="1"/>
      <c r="H29" s="1"/>
      <c r="I29" s="1"/>
      <c r="J29" s="1"/>
      <c r="K29" s="1"/>
      <c r="L29" s="1"/>
      <c r="O29" s="6">
        <v>17</v>
      </c>
      <c r="P29" s="20">
        <f>COUNTIFS(E12:E362, "Психодиагностика", B12:B362, DAY(17))+COUNTIFS(E12:E362, "Психокоррекция", B12:B362, DAY(17))</f>
        <v>0</v>
      </c>
      <c r="Q29" s="6"/>
      <c r="R29" s="6"/>
      <c r="S29" s="6"/>
      <c r="T29" s="6"/>
      <c r="U29" s="6"/>
      <c r="W29" s="31">
        <v>43183</v>
      </c>
    </row>
    <row r="30" spans="1:23" x14ac:dyDescent="0.25">
      <c r="A30" s="1"/>
      <c r="B30" s="14"/>
      <c r="E30" s="16"/>
      <c r="F30" s="16"/>
      <c r="I30" s="1"/>
      <c r="J30" s="1"/>
      <c r="K30" s="1"/>
      <c r="L30" s="1"/>
      <c r="O30" s="6">
        <v>18</v>
      </c>
      <c r="P30" s="17">
        <f>COUNTIFS(E12:E362, "Психодиагностика", B12:B362, DAY(18))+COUNTIFS(E12:E362, "Психокоррекция", B12:B362, DAY(18))</f>
        <v>0</v>
      </c>
      <c r="Q30" s="6"/>
      <c r="R30" s="6"/>
      <c r="S30" s="6"/>
      <c r="T30" s="6"/>
      <c r="U30" s="6"/>
      <c r="W30" s="31">
        <v>43184</v>
      </c>
    </row>
    <row r="31" spans="1:23" x14ac:dyDescent="0.25">
      <c r="A31" s="1"/>
      <c r="B31" s="14"/>
      <c r="E31" s="16"/>
      <c r="F31" s="16"/>
      <c r="I31" s="1"/>
      <c r="J31" s="1"/>
      <c r="K31" s="1"/>
      <c r="L31" s="1"/>
      <c r="O31" s="6">
        <v>19</v>
      </c>
      <c r="P31" s="17">
        <f>COUNTIFS(E12:E362, "Психодиагностика", B12:B362, DAY(19))+COUNTIFS(E12:E362, "Психокоррекция", B12:B362, DAY(19))</f>
        <v>0</v>
      </c>
      <c r="Q31" s="6"/>
      <c r="R31" s="6"/>
      <c r="S31" s="6"/>
      <c r="T31" s="6"/>
      <c r="U31" s="6"/>
      <c r="W31" s="31">
        <v>43185</v>
      </c>
    </row>
    <row r="32" spans="1:23" x14ac:dyDescent="0.25">
      <c r="A32" s="1"/>
      <c r="B32" s="14"/>
      <c r="E32" s="16"/>
      <c r="F32" s="16"/>
      <c r="I32" s="1"/>
      <c r="J32" s="1"/>
      <c r="K32" s="1"/>
      <c r="L32" s="1"/>
      <c r="O32" s="6">
        <v>20</v>
      </c>
      <c r="P32" s="17">
        <f>COUNTIFS(E12:E362, "Психодиагностика", B12:B362, DAY(20))+COUNTIFS(E12:E362, "Психокоррекция", B12:B362, DAY(20))</f>
        <v>0</v>
      </c>
      <c r="Q32" s="6"/>
      <c r="R32" s="6"/>
      <c r="S32" s="6"/>
      <c r="T32" s="6"/>
      <c r="U32" s="6"/>
      <c r="W32" s="31">
        <v>43186</v>
      </c>
    </row>
    <row r="33" spans="1:23" x14ac:dyDescent="0.25">
      <c r="A33" s="1"/>
      <c r="B33" s="14"/>
      <c r="E33" s="16"/>
      <c r="F33" s="16"/>
      <c r="I33" s="1"/>
      <c r="J33" s="1"/>
      <c r="K33" s="1"/>
      <c r="L33" s="1"/>
      <c r="O33" s="6">
        <v>21</v>
      </c>
      <c r="P33" s="17">
        <f>COUNTIFS(E12:E362, "Психодиагностика", B12:B362, DAY(21))+COUNTIFS(E12:E362, "Психокоррекция", B12:B362, DAY(21))</f>
        <v>0</v>
      </c>
      <c r="Q33" s="6"/>
      <c r="R33" s="6"/>
      <c r="S33" s="6"/>
      <c r="T33" s="6"/>
      <c r="U33" s="6"/>
      <c r="W33" s="31">
        <v>43187</v>
      </c>
    </row>
    <row r="34" spans="1:23" x14ac:dyDescent="0.25">
      <c r="A34" s="1"/>
      <c r="B34" s="14"/>
      <c r="E34" s="16"/>
      <c r="F34" s="16"/>
      <c r="I34" s="1"/>
      <c r="J34" s="1"/>
      <c r="K34" s="1"/>
      <c r="L34" s="1"/>
      <c r="O34" s="6">
        <v>22</v>
      </c>
      <c r="P34" s="17">
        <f>COUNTIFS(E12:E362, "Психодиагностика", B12:B362, DAY(22))+COUNTIFS(E12:E362, "Психокоррекция", B12:B362, DAY(22))</f>
        <v>0</v>
      </c>
      <c r="Q34" s="6"/>
      <c r="R34" s="6"/>
      <c r="S34" s="6"/>
      <c r="T34" s="6"/>
      <c r="U34" s="6"/>
      <c r="W34" s="31">
        <v>43188</v>
      </c>
    </row>
    <row r="35" spans="1:23" x14ac:dyDescent="0.25">
      <c r="A35" s="1"/>
      <c r="B35" s="14"/>
      <c r="E35" s="16"/>
      <c r="F35" s="16"/>
      <c r="I35" s="1"/>
      <c r="J35" s="1"/>
      <c r="K35" s="1"/>
      <c r="L35" s="1"/>
      <c r="O35" s="6">
        <v>23</v>
      </c>
      <c r="P35" s="17">
        <f>COUNTIFS(E12:E362, "Психодиагностика", B12:B362, DAY(23))+COUNTIFS(E12:E362, "Психокоррекция", B12:B362, DAY(23))</f>
        <v>0</v>
      </c>
      <c r="Q35" s="6"/>
      <c r="R35" s="6"/>
      <c r="S35" s="6"/>
      <c r="T35" s="6"/>
      <c r="U35" s="6"/>
      <c r="W35" s="31">
        <v>43189</v>
      </c>
    </row>
    <row r="36" spans="1:23" x14ac:dyDescent="0.25">
      <c r="A36" s="1"/>
      <c r="B36" s="14"/>
      <c r="E36" s="16"/>
      <c r="F36" s="16"/>
      <c r="I36" s="1"/>
      <c r="J36" s="1"/>
      <c r="K36" s="1"/>
      <c r="L36" s="1"/>
      <c r="O36" s="6">
        <v>24</v>
      </c>
      <c r="P36" s="17">
        <f>COUNTIFS(E12:E362, "Психодиагностика", B12:B362, DAY(24))+COUNTIFS(E12:E362, "Психокоррекция", B12:B362, DAY(24))</f>
        <v>0</v>
      </c>
      <c r="Q36" s="6"/>
      <c r="R36" s="6"/>
      <c r="S36" s="6"/>
      <c r="T36" s="6"/>
      <c r="U36" s="6"/>
      <c r="W36" s="31">
        <v>43190</v>
      </c>
    </row>
    <row r="37" spans="1:23" x14ac:dyDescent="0.25">
      <c r="A37" s="1"/>
      <c r="B37" s="14"/>
      <c r="E37" s="16"/>
      <c r="F37" s="16"/>
      <c r="I37" s="1"/>
      <c r="J37" s="1"/>
      <c r="K37" s="1"/>
      <c r="L37" s="1"/>
      <c r="O37" s="6">
        <v>25</v>
      </c>
      <c r="P37" s="17">
        <f>COUNTIFS(E12:E362, "Психодиагностика", B12:B362, DAY(25))+COUNTIFS(E12:E362, "Психокоррекция", B12:B362, DAY(25))</f>
        <v>0</v>
      </c>
      <c r="Q37" s="6"/>
      <c r="R37" s="6"/>
      <c r="S37" s="6"/>
      <c r="T37" s="6"/>
      <c r="U37" s="6"/>
    </row>
    <row r="38" spans="1:23" x14ac:dyDescent="0.25">
      <c r="A38" s="1"/>
      <c r="B38" s="14"/>
      <c r="E38" s="16"/>
      <c r="F38" s="16"/>
      <c r="I38" s="1"/>
      <c r="J38" s="1"/>
      <c r="K38" s="1"/>
      <c r="L38" s="1"/>
      <c r="O38" s="6">
        <v>26</v>
      </c>
      <c r="P38" s="17">
        <f>COUNTIFS(E12:E362, "Психодиагностика", B12:B362, DAY(26))+COUNTIFS(E12:E362, "Психокоррекция", B12:B362, DAY(26))</f>
        <v>0</v>
      </c>
      <c r="Q38" s="6"/>
      <c r="R38" s="6"/>
      <c r="S38" s="6"/>
      <c r="T38" s="6"/>
      <c r="U38" s="6"/>
    </row>
    <row r="39" spans="1:23" x14ac:dyDescent="0.25">
      <c r="A39" s="1"/>
      <c r="B39" s="14"/>
      <c r="E39" s="16"/>
      <c r="F39" s="16"/>
      <c r="I39" s="1"/>
      <c r="J39" s="1"/>
      <c r="K39" s="1"/>
      <c r="L39" s="1"/>
      <c r="O39" s="6">
        <v>27</v>
      </c>
      <c r="P39" s="17">
        <f>COUNTIFS(E12:E362, "Психодиагностика", B12:B362, DAY(27))+COUNTIFS(E12:E362, "Психокоррекция", B12:B362, DAY(27))</f>
        <v>0</v>
      </c>
      <c r="Q39" s="6"/>
      <c r="R39" s="6"/>
      <c r="S39" s="6"/>
      <c r="T39" s="6"/>
      <c r="U39" s="6"/>
    </row>
    <row r="40" spans="1:23" x14ac:dyDescent="0.25">
      <c r="A40" s="1"/>
      <c r="B40" s="14"/>
      <c r="E40" s="16"/>
      <c r="F40" s="16"/>
      <c r="I40" s="1"/>
      <c r="J40" s="1"/>
      <c r="K40" s="1"/>
      <c r="L40" s="1"/>
      <c r="O40" s="6">
        <v>28</v>
      </c>
      <c r="P40" s="17">
        <f>COUNTIFS(E12:E362, "Психодиагностика", B12:B362, DAY(28))+COUNTIFS(E12:E362, "Психокоррекция", B12:B362, DAY(28))</f>
        <v>0</v>
      </c>
      <c r="Q40" s="6"/>
      <c r="R40" s="6"/>
      <c r="S40" s="6"/>
      <c r="T40" s="6"/>
      <c r="U40" s="6"/>
    </row>
    <row r="41" spans="1:23" x14ac:dyDescent="0.25">
      <c r="A41" s="1"/>
      <c r="B41" s="14"/>
      <c r="E41" s="16"/>
      <c r="F41" s="16"/>
      <c r="I41" s="1"/>
      <c r="J41" s="1"/>
      <c r="K41" s="1"/>
      <c r="L41" s="1"/>
      <c r="O41" s="6">
        <v>29</v>
      </c>
      <c r="P41" s="17">
        <f>COUNTIFS(E12:E362, "Психодиагностика", B12:B362, DAY(29))+COUNTIFS(E12:E362, "Психокоррекция", B12:B362, DAY(29))</f>
        <v>0</v>
      </c>
      <c r="Q41" s="6"/>
      <c r="R41" s="6"/>
      <c r="S41" s="6"/>
      <c r="T41" s="6"/>
      <c r="U41" s="6"/>
    </row>
    <row r="42" spans="1:23" x14ac:dyDescent="0.25">
      <c r="A42" s="1"/>
      <c r="B42" s="14"/>
      <c r="E42" s="16"/>
      <c r="F42" s="16"/>
      <c r="I42" s="1"/>
      <c r="J42" s="1"/>
      <c r="K42" s="1"/>
      <c r="L42" s="1"/>
      <c r="O42" s="6">
        <v>30</v>
      </c>
      <c r="P42" s="17">
        <f>COUNTIFS(E12:E362, "Психодиагностика", B12:B362, DAY(30))+COUNTIFS(E12:E362, "Психокоррекция", B12:B362, DAY(30))</f>
        <v>0</v>
      </c>
      <c r="Q42" s="6"/>
      <c r="R42" s="6"/>
      <c r="S42" s="6"/>
      <c r="T42" s="6"/>
      <c r="U42" s="6"/>
    </row>
    <row r="43" spans="1:23" ht="15.75" thickBot="1" x14ac:dyDescent="0.3">
      <c r="A43" s="1"/>
      <c r="B43" s="14"/>
      <c r="E43" s="16"/>
      <c r="F43" s="16"/>
      <c r="I43" s="1"/>
      <c r="J43" s="1"/>
      <c r="K43" s="1"/>
      <c r="L43" s="1"/>
      <c r="O43" s="7">
        <v>31</v>
      </c>
      <c r="P43" s="17">
        <f>COUNTIFS(E12:E362, "Психодиагностика", B12:B362, DAY(31))+COUNTIFS(E12:E362, "Психокоррекция", B12:B362, DAY(31))</f>
        <v>0</v>
      </c>
      <c r="Q43" s="7"/>
      <c r="R43" s="7"/>
      <c r="S43" s="7"/>
      <c r="T43" s="7"/>
      <c r="U43" s="7"/>
    </row>
    <row r="44" spans="1:23" ht="15.75" thickBot="1" x14ac:dyDescent="0.3">
      <c r="A44" s="1"/>
      <c r="B44" s="14"/>
      <c r="E44" s="16"/>
      <c r="F44" s="16"/>
      <c r="I44" s="1"/>
      <c r="J44" s="1"/>
      <c r="K44" s="1"/>
      <c r="L44" s="1"/>
      <c r="O44" s="9" t="s">
        <v>28</v>
      </c>
      <c r="P44" s="18">
        <f>SUM(P13:P43)</f>
        <v>0</v>
      </c>
      <c r="Q44" s="9"/>
      <c r="R44" s="9"/>
      <c r="S44" s="9"/>
      <c r="T44" s="9"/>
      <c r="U44" s="9"/>
    </row>
    <row r="45" spans="1:23" x14ac:dyDescent="0.25">
      <c r="A45" s="1"/>
      <c r="B45" s="14"/>
      <c r="E45" s="16"/>
      <c r="F45" s="16"/>
      <c r="I45" s="1"/>
      <c r="J45" s="1"/>
      <c r="K45" s="1"/>
      <c r="L45" s="1"/>
      <c r="O45" s="8" t="s">
        <v>33</v>
      </c>
      <c r="P45" s="8"/>
      <c r="Q45" s="8"/>
      <c r="R45" s="8"/>
      <c r="S45" s="8"/>
      <c r="T45" s="8" t="s">
        <v>34</v>
      </c>
      <c r="U45" s="8"/>
    </row>
    <row r="46" spans="1:23" x14ac:dyDescent="0.25">
      <c r="A46" s="1"/>
      <c r="B46" s="14"/>
      <c r="E46" s="16"/>
      <c r="F46" s="16"/>
      <c r="I46" s="1"/>
      <c r="J46" s="1"/>
      <c r="K46" s="1"/>
      <c r="L46" s="1"/>
      <c r="O46" s="6"/>
      <c r="P46" s="6"/>
      <c r="Q46" s="6"/>
      <c r="R46" s="6"/>
      <c r="S46" s="6"/>
      <c r="T46" s="6"/>
      <c r="U46" s="6"/>
    </row>
    <row r="47" spans="1:23" x14ac:dyDescent="0.25">
      <c r="A47" s="1"/>
      <c r="B47" s="14"/>
      <c r="E47" s="16"/>
      <c r="F47" s="16"/>
      <c r="I47" s="1"/>
      <c r="J47" s="1"/>
      <c r="K47" s="1"/>
      <c r="L47" s="1"/>
    </row>
    <row r="48" spans="1:23" x14ac:dyDescent="0.25">
      <c r="A48" s="1"/>
      <c r="B48" s="14"/>
      <c r="E48" s="16"/>
      <c r="F48" s="16"/>
      <c r="I48" s="1"/>
      <c r="J48" s="1"/>
      <c r="K48" s="1"/>
      <c r="L48" s="1"/>
    </row>
    <row r="49" spans="1:12" x14ac:dyDescent="0.25">
      <c r="A49" s="1"/>
      <c r="B49" s="14"/>
      <c r="E49" s="16"/>
      <c r="F49" s="16"/>
      <c r="I49" s="1"/>
      <c r="J49" s="1"/>
      <c r="K49" s="1"/>
      <c r="L49" s="1"/>
    </row>
    <row r="50" spans="1:12" x14ac:dyDescent="0.25">
      <c r="A50" s="1"/>
      <c r="B50" s="14"/>
      <c r="E50" s="16"/>
      <c r="F50" s="16"/>
      <c r="I50" s="1"/>
      <c r="J50" s="1"/>
      <c r="K50" s="1"/>
      <c r="L50" s="1"/>
    </row>
    <row r="51" spans="1:12" x14ac:dyDescent="0.25">
      <c r="A51" s="1"/>
      <c r="B51" s="14"/>
      <c r="E51" s="16"/>
      <c r="F51" s="16"/>
      <c r="I51" s="1"/>
      <c r="J51" s="1"/>
      <c r="K51" s="1"/>
      <c r="L51" s="1"/>
    </row>
    <row r="52" spans="1:12" x14ac:dyDescent="0.25">
      <c r="A52" s="1"/>
      <c r="B52" s="14"/>
      <c r="E52" s="16"/>
      <c r="F52" s="16"/>
      <c r="I52" s="1"/>
      <c r="J52" s="1"/>
      <c r="K52" s="1"/>
      <c r="L52" s="1"/>
    </row>
    <row r="53" spans="1:12" x14ac:dyDescent="0.25">
      <c r="A53" s="1"/>
      <c r="B53" s="14"/>
      <c r="E53" s="16"/>
      <c r="F53" s="16"/>
      <c r="I53" s="1"/>
      <c r="J53" s="1"/>
      <c r="K53" s="1"/>
      <c r="L53" s="1"/>
    </row>
    <row r="54" spans="1:12" x14ac:dyDescent="0.25">
      <c r="A54" s="1"/>
      <c r="B54" s="14"/>
      <c r="E54" s="16"/>
      <c r="F54" s="16"/>
      <c r="I54" s="1"/>
      <c r="J54" s="1"/>
      <c r="K54" s="1"/>
      <c r="L54" s="1"/>
    </row>
    <row r="55" spans="1:12" x14ac:dyDescent="0.25">
      <c r="A55" s="1"/>
      <c r="B55" s="14"/>
      <c r="E55" s="16"/>
      <c r="F55" s="16"/>
      <c r="I55" s="1"/>
      <c r="J55" s="1"/>
      <c r="K55" s="1"/>
      <c r="L55" s="1"/>
    </row>
    <row r="56" spans="1:12" x14ac:dyDescent="0.25">
      <c r="A56" s="1"/>
      <c r="B56" s="14"/>
      <c r="E56" s="16"/>
      <c r="F56" s="16"/>
      <c r="I56" s="1"/>
      <c r="J56" s="1"/>
      <c r="K56" s="1"/>
      <c r="L56" s="1"/>
    </row>
    <row r="57" spans="1:12" x14ac:dyDescent="0.25">
      <c r="A57" s="1"/>
      <c r="B57" s="14"/>
      <c r="E57" s="16"/>
      <c r="F57" s="16"/>
      <c r="I57" s="1"/>
      <c r="J57" s="1"/>
      <c r="K57" s="1"/>
      <c r="L57" s="1"/>
    </row>
    <row r="58" spans="1:12" x14ac:dyDescent="0.25">
      <c r="A58" s="1"/>
      <c r="B58" s="14"/>
      <c r="E58" s="16"/>
      <c r="F58" s="16"/>
      <c r="I58" s="1"/>
      <c r="J58" s="1"/>
      <c r="K58" s="1"/>
      <c r="L58" s="1"/>
    </row>
    <row r="59" spans="1:12" x14ac:dyDescent="0.25">
      <c r="A59" s="1"/>
      <c r="B59" s="14"/>
      <c r="E59" s="16"/>
      <c r="F59" s="16"/>
      <c r="I59" s="1"/>
      <c r="J59" s="1"/>
      <c r="K59" s="1"/>
      <c r="L59" s="1"/>
    </row>
    <row r="60" spans="1:12" x14ac:dyDescent="0.25">
      <c r="A60" s="1"/>
      <c r="B60" s="14"/>
      <c r="E60" s="16"/>
      <c r="F60" s="16"/>
      <c r="I60" s="1"/>
      <c r="J60" s="1"/>
      <c r="K60" s="1"/>
      <c r="L60" s="1"/>
    </row>
    <row r="61" spans="1:12" x14ac:dyDescent="0.25">
      <c r="A61" s="1"/>
      <c r="B61" s="14"/>
      <c r="E61" s="16"/>
      <c r="F61" s="16"/>
      <c r="I61" s="1"/>
      <c r="J61" s="1"/>
      <c r="K61" s="1"/>
      <c r="L61" s="1"/>
    </row>
    <row r="62" spans="1:12" x14ac:dyDescent="0.25">
      <c r="A62" s="1"/>
      <c r="B62" s="14"/>
      <c r="E62" s="16"/>
      <c r="F62" s="16"/>
      <c r="I62" s="1"/>
      <c r="J62" s="1"/>
      <c r="K62" s="1"/>
      <c r="L62" s="1"/>
    </row>
    <row r="63" spans="1:12" x14ac:dyDescent="0.25">
      <c r="A63" s="1"/>
      <c r="B63" s="14"/>
      <c r="E63" s="16"/>
      <c r="F63" s="16"/>
      <c r="I63" s="1"/>
      <c r="J63" s="1"/>
      <c r="K63" s="1"/>
      <c r="L63" s="1"/>
    </row>
    <row r="64" spans="1:12" x14ac:dyDescent="0.25">
      <c r="A64" s="1"/>
      <c r="B64" s="14"/>
      <c r="E64" s="16"/>
      <c r="F64" s="16"/>
      <c r="I64" s="1"/>
      <c r="J64" s="1"/>
      <c r="K64" s="1"/>
      <c r="L64" s="1"/>
    </row>
    <row r="65" spans="1:12" x14ac:dyDescent="0.25">
      <c r="A65" s="1"/>
      <c r="B65" s="14"/>
      <c r="E65" s="16"/>
      <c r="F65" s="16"/>
      <c r="I65" s="1"/>
      <c r="J65" s="1"/>
      <c r="K65" s="1"/>
      <c r="L65" s="1"/>
    </row>
    <row r="66" spans="1:12" x14ac:dyDescent="0.25">
      <c r="A66" s="1"/>
      <c r="B66" s="14"/>
      <c r="E66" s="16"/>
      <c r="F66" s="16"/>
      <c r="I66" s="1"/>
      <c r="J66" s="1"/>
      <c r="K66" s="1"/>
      <c r="L66" s="1"/>
    </row>
    <row r="67" spans="1:12" x14ac:dyDescent="0.25">
      <c r="A67" s="1"/>
      <c r="B67" s="14"/>
      <c r="C67" s="3"/>
      <c r="D67" s="1"/>
      <c r="E67" s="13"/>
      <c r="F67" s="13"/>
      <c r="G67" s="1"/>
      <c r="H67" s="1"/>
      <c r="I67" s="1"/>
      <c r="J67" s="1"/>
      <c r="K67" s="1"/>
      <c r="L67" s="1"/>
    </row>
    <row r="68" spans="1:12" x14ac:dyDescent="0.25">
      <c r="A68" s="1"/>
      <c r="B68" s="14"/>
      <c r="C68" s="3"/>
      <c r="D68" s="1"/>
      <c r="E68" s="13"/>
      <c r="F68" s="13"/>
      <c r="G68" s="1"/>
      <c r="H68" s="1"/>
      <c r="I68" s="1"/>
      <c r="J68" s="1"/>
      <c r="K68" s="1"/>
      <c r="L68" s="1"/>
    </row>
    <row r="69" spans="1:12" x14ac:dyDescent="0.25">
      <c r="A69" s="1"/>
      <c r="B69" s="14"/>
      <c r="C69" s="3"/>
      <c r="D69" s="1"/>
      <c r="E69" s="13"/>
      <c r="F69" s="13"/>
      <c r="G69" s="1"/>
      <c r="H69" s="1"/>
      <c r="I69" s="1"/>
      <c r="J69" s="1"/>
      <c r="K69" s="1"/>
      <c r="L69" s="1"/>
    </row>
    <row r="70" spans="1:12" x14ac:dyDescent="0.25">
      <c r="A70" s="1"/>
      <c r="B70" s="14"/>
      <c r="C70" s="3"/>
      <c r="D70" s="1"/>
      <c r="E70" s="13"/>
      <c r="F70" s="13"/>
      <c r="G70" s="1"/>
      <c r="H70" s="1"/>
      <c r="I70" s="1"/>
      <c r="J70" s="1"/>
      <c r="K70" s="1"/>
      <c r="L70" s="1"/>
    </row>
    <row r="71" spans="1:12" x14ac:dyDescent="0.25">
      <c r="A71" s="1"/>
      <c r="B71" s="14"/>
      <c r="C71" s="3"/>
      <c r="D71" s="1"/>
      <c r="E71" s="13"/>
      <c r="F71" s="13"/>
      <c r="G71" s="1"/>
      <c r="H71" s="1"/>
      <c r="I71" s="1"/>
      <c r="J71" s="1"/>
      <c r="K71" s="1"/>
      <c r="L71" s="1"/>
    </row>
    <row r="72" spans="1:12" x14ac:dyDescent="0.25">
      <c r="A72" s="1"/>
      <c r="B72" s="14"/>
      <c r="C72" s="3"/>
      <c r="D72" s="1"/>
      <c r="E72" s="13"/>
      <c r="F72" s="13"/>
      <c r="G72" s="1"/>
      <c r="H72" s="1"/>
      <c r="I72" s="1"/>
      <c r="J72" s="1"/>
      <c r="K72" s="1"/>
      <c r="L72" s="1"/>
    </row>
    <row r="73" spans="1:12" x14ac:dyDescent="0.25">
      <c r="A73" s="1"/>
      <c r="B73" s="14"/>
      <c r="C73" s="3"/>
      <c r="D73" s="1"/>
      <c r="E73" s="13"/>
      <c r="F73" s="13"/>
      <c r="G73" s="1"/>
      <c r="H73" s="1"/>
      <c r="I73" s="1"/>
      <c r="J73" s="1"/>
      <c r="K73" s="1"/>
      <c r="L73" s="1"/>
    </row>
    <row r="74" spans="1:12" x14ac:dyDescent="0.25">
      <c r="A74" s="1"/>
      <c r="B74" s="14"/>
      <c r="C74" s="3"/>
      <c r="D74" s="1"/>
      <c r="E74" s="13"/>
      <c r="F74" s="13"/>
      <c r="G74" s="1"/>
      <c r="H74" s="1"/>
      <c r="I74" s="1"/>
      <c r="J74" s="1"/>
      <c r="K74" s="1"/>
      <c r="L74" s="1"/>
    </row>
    <row r="75" spans="1:12" x14ac:dyDescent="0.25">
      <c r="A75" s="1"/>
      <c r="B75" s="14"/>
      <c r="C75" s="3"/>
      <c r="D75" s="1"/>
      <c r="E75" s="13"/>
      <c r="F75" s="13"/>
      <c r="G75" s="1"/>
      <c r="H75" s="1"/>
      <c r="I75" s="1"/>
      <c r="J75" s="1"/>
      <c r="K75" s="1"/>
      <c r="L75" s="1"/>
    </row>
    <row r="76" spans="1:12" x14ac:dyDescent="0.25">
      <c r="A76" s="1"/>
      <c r="B76" s="14"/>
      <c r="C76" s="3"/>
      <c r="D76" s="1"/>
      <c r="E76" s="13"/>
      <c r="F76" s="13"/>
      <c r="G76" s="1"/>
      <c r="H76" s="1"/>
      <c r="I76" s="1"/>
      <c r="J76" s="1"/>
      <c r="K76" s="1"/>
      <c r="L76" s="1"/>
    </row>
    <row r="77" spans="1:12" x14ac:dyDescent="0.25">
      <c r="A77" s="1"/>
      <c r="B77" s="14"/>
      <c r="C77" s="3"/>
      <c r="D77" s="1"/>
      <c r="E77" s="13"/>
      <c r="F77" s="13"/>
      <c r="G77" s="1"/>
      <c r="H77" s="1"/>
      <c r="I77" s="1"/>
      <c r="J77" s="1"/>
      <c r="K77" s="1"/>
      <c r="L77" s="1"/>
    </row>
    <row r="78" spans="1:12" x14ac:dyDescent="0.25">
      <c r="A78" s="1"/>
      <c r="B78" s="14"/>
      <c r="C78" s="3"/>
      <c r="D78" s="1"/>
      <c r="E78" s="13"/>
      <c r="F78" s="13"/>
      <c r="G78" s="1"/>
      <c r="H78" s="1"/>
      <c r="I78" s="1"/>
      <c r="J78" s="1"/>
      <c r="K78" s="1"/>
      <c r="L78" s="1"/>
    </row>
    <row r="79" spans="1:12" x14ac:dyDescent="0.25">
      <c r="A79" s="1"/>
      <c r="B79" s="14"/>
      <c r="C79" s="3"/>
      <c r="D79" s="1"/>
      <c r="E79" s="13"/>
      <c r="F79" s="13"/>
      <c r="G79" s="1"/>
      <c r="H79" s="1"/>
      <c r="I79" s="1"/>
      <c r="J79" s="1"/>
      <c r="K79" s="1"/>
      <c r="L79" s="1"/>
    </row>
    <row r="80" spans="1:12" x14ac:dyDescent="0.25">
      <c r="A80" s="1"/>
      <c r="B80" s="14"/>
      <c r="C80" s="3"/>
      <c r="D80" s="1"/>
      <c r="E80" s="13"/>
      <c r="F80" s="13"/>
      <c r="G80" s="1"/>
      <c r="H80" s="1"/>
      <c r="I80" s="1"/>
      <c r="J80" s="1"/>
      <c r="K80" s="1"/>
      <c r="L80" s="1"/>
    </row>
    <row r="81" spans="1:12" x14ac:dyDescent="0.25">
      <c r="A81" s="1"/>
      <c r="B81" s="14"/>
      <c r="C81" s="3"/>
      <c r="D81" s="1"/>
      <c r="E81" s="13"/>
      <c r="F81" s="13"/>
      <c r="G81" s="1"/>
      <c r="H81" s="1"/>
      <c r="I81" s="1"/>
      <c r="J81" s="1"/>
      <c r="K81" s="1"/>
      <c r="L81" s="1"/>
    </row>
    <row r="82" spans="1:12" x14ac:dyDescent="0.25">
      <c r="A82" s="1"/>
      <c r="B82" s="14"/>
      <c r="C82" s="3"/>
      <c r="D82" s="1"/>
      <c r="E82" s="13"/>
      <c r="F82" s="13"/>
      <c r="G82" s="1"/>
      <c r="H82" s="1"/>
      <c r="I82" s="1"/>
      <c r="J82" s="1"/>
      <c r="K82" s="1"/>
      <c r="L82" s="1"/>
    </row>
    <row r="83" spans="1:12" x14ac:dyDescent="0.25">
      <c r="A83" s="1"/>
      <c r="B83" s="14"/>
      <c r="C83" s="3"/>
      <c r="D83" s="1"/>
      <c r="E83" s="13"/>
      <c r="F83" s="13"/>
      <c r="G83" s="1"/>
      <c r="H83" s="1"/>
      <c r="I83" s="1"/>
      <c r="J83" s="1"/>
      <c r="K83" s="1"/>
      <c r="L83" s="1"/>
    </row>
    <row r="84" spans="1:12" x14ac:dyDescent="0.25">
      <c r="A84" s="1"/>
      <c r="B84" s="14"/>
      <c r="C84" s="3"/>
      <c r="D84" s="1"/>
      <c r="E84" s="13"/>
      <c r="F84" s="13"/>
      <c r="G84" s="1"/>
      <c r="H84" s="1"/>
      <c r="I84" s="1"/>
      <c r="J84" s="1"/>
      <c r="K84" s="1"/>
      <c r="L84" s="1"/>
    </row>
    <row r="85" spans="1:12" x14ac:dyDescent="0.25">
      <c r="A85" s="1"/>
      <c r="B85" s="14"/>
      <c r="C85" s="3"/>
      <c r="D85" s="1"/>
      <c r="E85" s="13"/>
      <c r="F85" s="13"/>
      <c r="G85" s="1"/>
      <c r="H85" s="1"/>
      <c r="I85" s="1"/>
      <c r="J85" s="1"/>
      <c r="K85" s="1"/>
      <c r="L85" s="1"/>
    </row>
    <row r="86" spans="1:12" x14ac:dyDescent="0.25">
      <c r="A86" s="1"/>
      <c r="B86" s="14"/>
      <c r="C86" s="3"/>
      <c r="D86" s="1"/>
      <c r="E86" s="13"/>
      <c r="F86" s="13"/>
      <c r="G86" s="1"/>
      <c r="H86" s="1"/>
      <c r="I86" s="1"/>
      <c r="J86" s="1"/>
      <c r="K86" s="1"/>
      <c r="L86" s="1"/>
    </row>
    <row r="87" spans="1:12" x14ac:dyDescent="0.25">
      <c r="A87" s="1"/>
      <c r="B87" s="14"/>
      <c r="C87" s="3"/>
      <c r="D87" s="1"/>
      <c r="E87" s="13"/>
      <c r="F87" s="13"/>
      <c r="G87" s="1"/>
      <c r="H87" s="1"/>
      <c r="I87" s="1"/>
      <c r="J87" s="1"/>
      <c r="K87" s="1"/>
      <c r="L87" s="1"/>
    </row>
    <row r="88" spans="1:12" x14ac:dyDescent="0.25">
      <c r="A88" s="1"/>
      <c r="B88" s="14"/>
      <c r="C88" s="3"/>
      <c r="D88" s="1"/>
      <c r="E88" s="13"/>
      <c r="F88" s="13"/>
      <c r="G88" s="1"/>
      <c r="H88" s="1"/>
      <c r="I88" s="1"/>
      <c r="J88" s="1"/>
      <c r="K88" s="1"/>
      <c r="L88" s="1"/>
    </row>
    <row r="89" spans="1:12" x14ac:dyDescent="0.25">
      <c r="A89" s="1"/>
      <c r="B89" s="14"/>
      <c r="C89" s="3"/>
      <c r="D89" s="1"/>
      <c r="E89" s="13"/>
      <c r="F89" s="13"/>
      <c r="G89" s="1"/>
      <c r="H89" s="1"/>
      <c r="I89" s="1"/>
      <c r="J89" s="1"/>
      <c r="K89" s="1"/>
      <c r="L89" s="1"/>
    </row>
    <row r="90" spans="1:12" x14ac:dyDescent="0.25">
      <c r="A90" s="1"/>
      <c r="B90" s="14"/>
      <c r="C90" s="3"/>
      <c r="D90" s="1"/>
      <c r="E90" s="13"/>
      <c r="F90" s="13"/>
      <c r="G90" s="1"/>
      <c r="H90" s="1"/>
      <c r="I90" s="1"/>
      <c r="J90" s="1"/>
      <c r="K90" s="1"/>
      <c r="L90" s="1"/>
    </row>
    <row r="91" spans="1:12" x14ac:dyDescent="0.25">
      <c r="A91" s="1"/>
      <c r="B91" s="14"/>
      <c r="C91" s="3"/>
      <c r="D91" s="1"/>
      <c r="E91" s="13"/>
      <c r="F91" s="13"/>
      <c r="G91" s="1"/>
      <c r="H91" s="1"/>
      <c r="I91" s="1"/>
      <c r="J91" s="1"/>
      <c r="K91" s="1"/>
      <c r="L91" s="1"/>
    </row>
    <row r="92" spans="1:12" x14ac:dyDescent="0.25">
      <c r="A92" s="1"/>
      <c r="B92" s="14"/>
      <c r="C92" s="3"/>
      <c r="D92" s="1"/>
      <c r="E92" s="13"/>
      <c r="F92" s="13"/>
      <c r="G92" s="1"/>
      <c r="H92" s="1"/>
      <c r="I92" s="1"/>
      <c r="J92" s="1"/>
      <c r="K92" s="1"/>
      <c r="L92" s="1"/>
    </row>
    <row r="93" spans="1:12" x14ac:dyDescent="0.25">
      <c r="A93" s="1"/>
      <c r="B93" s="14"/>
      <c r="C93" s="3"/>
      <c r="D93" s="1"/>
      <c r="E93" s="13"/>
      <c r="F93" s="13"/>
      <c r="G93" s="1"/>
      <c r="H93" s="1"/>
      <c r="I93" s="1"/>
      <c r="J93" s="1"/>
      <c r="K93" s="1"/>
      <c r="L93" s="1"/>
    </row>
    <row r="94" spans="1:12" x14ac:dyDescent="0.25">
      <c r="A94" s="1"/>
      <c r="B94" s="14"/>
      <c r="C94" s="3"/>
      <c r="D94" s="1"/>
      <c r="E94" s="13"/>
      <c r="F94" s="13"/>
      <c r="G94" s="1"/>
      <c r="H94" s="1"/>
      <c r="I94" s="1"/>
      <c r="J94" s="1"/>
      <c r="K94" s="1"/>
      <c r="L94" s="1"/>
    </row>
    <row r="95" spans="1:12" x14ac:dyDescent="0.25">
      <c r="A95" s="1"/>
      <c r="B95" s="14"/>
      <c r="C95" s="3"/>
      <c r="D95" s="1"/>
      <c r="E95" s="13"/>
      <c r="F95" s="13"/>
      <c r="G95" s="1"/>
      <c r="H95" s="1"/>
      <c r="I95" s="1"/>
      <c r="J95" s="1"/>
      <c r="K95" s="1"/>
      <c r="L95" s="1"/>
    </row>
    <row r="96" spans="1:12" x14ac:dyDescent="0.25">
      <c r="A96" s="1"/>
      <c r="B96" s="14"/>
      <c r="C96" s="3"/>
      <c r="D96" s="1"/>
      <c r="E96" s="13"/>
      <c r="F96" s="13"/>
      <c r="G96" s="1"/>
      <c r="H96" s="1"/>
      <c r="I96" s="1"/>
      <c r="J96" s="1"/>
      <c r="K96" s="1"/>
      <c r="L96" s="1"/>
    </row>
    <row r="97" spans="1:12" x14ac:dyDescent="0.25">
      <c r="A97" s="1"/>
      <c r="B97" s="14"/>
      <c r="C97" s="3"/>
      <c r="D97" s="1"/>
      <c r="E97" s="13"/>
      <c r="F97" s="13"/>
      <c r="G97" s="1"/>
      <c r="H97" s="1"/>
      <c r="I97" s="1"/>
      <c r="J97" s="1"/>
      <c r="K97" s="1"/>
      <c r="L97" s="1"/>
    </row>
    <row r="98" spans="1:12" x14ac:dyDescent="0.25">
      <c r="A98" s="1"/>
      <c r="B98" s="14"/>
      <c r="C98" s="3"/>
      <c r="D98" s="1"/>
      <c r="E98" s="13"/>
      <c r="F98" s="13"/>
      <c r="G98" s="1"/>
      <c r="H98" s="1"/>
      <c r="I98" s="1"/>
      <c r="J98" s="1"/>
      <c r="K98" s="1"/>
      <c r="L98" s="1"/>
    </row>
    <row r="99" spans="1:12" x14ac:dyDescent="0.25">
      <c r="A99" s="1"/>
      <c r="B99" s="14"/>
      <c r="C99" s="3"/>
      <c r="D99" s="1"/>
      <c r="E99" s="13"/>
      <c r="F99" s="13"/>
      <c r="G99" s="1"/>
      <c r="H99" s="1"/>
      <c r="I99" s="1"/>
      <c r="J99" s="1"/>
      <c r="K99" s="1"/>
      <c r="L99" s="1"/>
    </row>
    <row r="100" spans="1:12" x14ac:dyDescent="0.25">
      <c r="A100" s="1"/>
      <c r="B100" s="14"/>
      <c r="C100" s="3"/>
      <c r="D100" s="1"/>
      <c r="E100" s="13"/>
      <c r="F100" s="13"/>
      <c r="G100" s="1"/>
      <c r="H100" s="1"/>
      <c r="I100" s="1"/>
      <c r="J100" s="1"/>
      <c r="K100" s="1"/>
      <c r="L100" s="1"/>
    </row>
    <row r="101" spans="1:12" x14ac:dyDescent="0.25">
      <c r="A101" s="1"/>
      <c r="B101" s="14"/>
      <c r="C101" s="3"/>
      <c r="D101" s="1"/>
      <c r="E101" s="13"/>
      <c r="F101" s="13"/>
      <c r="G101" s="1"/>
      <c r="H101" s="1"/>
      <c r="I101" s="1"/>
      <c r="J101" s="1"/>
      <c r="K101" s="1"/>
      <c r="L101" s="1"/>
    </row>
    <row r="102" spans="1:12" x14ac:dyDescent="0.25">
      <c r="A102" s="1"/>
      <c r="B102" s="14"/>
      <c r="C102" s="3"/>
      <c r="D102" s="1"/>
      <c r="E102" s="13"/>
      <c r="F102" s="13"/>
      <c r="G102" s="1"/>
      <c r="H102" s="1"/>
      <c r="I102" s="1"/>
      <c r="J102" s="1"/>
      <c r="K102" s="1"/>
      <c r="L102" s="1"/>
    </row>
    <row r="103" spans="1:12" x14ac:dyDescent="0.25">
      <c r="A103" s="1"/>
      <c r="B103" s="14"/>
      <c r="C103" s="3"/>
      <c r="D103" s="1"/>
      <c r="E103" s="13"/>
      <c r="F103" s="13"/>
      <c r="G103" s="1"/>
      <c r="H103" s="1"/>
      <c r="I103" s="1"/>
      <c r="J103" s="1"/>
      <c r="K103" s="1"/>
      <c r="L103" s="1"/>
    </row>
    <row r="104" spans="1:12" x14ac:dyDescent="0.25">
      <c r="A104" s="1"/>
      <c r="B104" s="14"/>
      <c r="C104" s="3"/>
      <c r="D104" s="1"/>
      <c r="E104" s="13"/>
      <c r="F104" s="13"/>
      <c r="G104" s="1"/>
      <c r="H104" s="1"/>
      <c r="I104" s="1"/>
      <c r="J104" s="1"/>
      <c r="K104" s="1"/>
      <c r="L104" s="1"/>
    </row>
    <row r="105" spans="1:12" x14ac:dyDescent="0.25">
      <c r="A105" s="1"/>
      <c r="B105" s="14"/>
      <c r="C105" s="3"/>
      <c r="D105" s="1"/>
      <c r="E105" s="13"/>
      <c r="F105" s="13"/>
      <c r="G105" s="1"/>
      <c r="H105" s="1"/>
      <c r="I105" s="1"/>
      <c r="J105" s="1"/>
      <c r="K105" s="1"/>
      <c r="L105" s="1"/>
    </row>
    <row r="106" spans="1:12" x14ac:dyDescent="0.25">
      <c r="A106" s="1"/>
      <c r="B106" s="14"/>
      <c r="C106" s="3"/>
      <c r="D106" s="1"/>
      <c r="E106" s="13"/>
      <c r="F106" s="13"/>
      <c r="G106" s="1"/>
      <c r="H106" s="1"/>
      <c r="I106" s="1"/>
      <c r="J106" s="1"/>
      <c r="K106" s="1"/>
      <c r="L106" s="1"/>
    </row>
    <row r="107" spans="1:12" x14ac:dyDescent="0.25">
      <c r="A107" s="1"/>
      <c r="B107" s="14"/>
      <c r="C107" s="3"/>
      <c r="D107" s="1"/>
      <c r="E107" s="13"/>
      <c r="F107" s="13"/>
      <c r="G107" s="1"/>
      <c r="H107" s="1"/>
      <c r="I107" s="1"/>
      <c r="J107" s="1"/>
      <c r="K107" s="1"/>
      <c r="L107" s="1"/>
    </row>
    <row r="108" spans="1:12" x14ac:dyDescent="0.25">
      <c r="A108" s="1"/>
      <c r="B108" s="14"/>
      <c r="C108" s="3"/>
      <c r="D108" s="1"/>
      <c r="E108" s="13"/>
      <c r="F108" s="13"/>
      <c r="G108" s="1"/>
      <c r="H108" s="1"/>
      <c r="I108" s="1"/>
      <c r="J108" s="1"/>
      <c r="K108" s="1"/>
      <c r="L108" s="1"/>
    </row>
    <row r="109" spans="1:12" x14ac:dyDescent="0.25">
      <c r="A109" s="1"/>
      <c r="B109" s="14"/>
      <c r="C109" s="3"/>
      <c r="D109" s="1"/>
      <c r="E109" s="13"/>
      <c r="F109" s="13"/>
      <c r="G109" s="1"/>
      <c r="H109" s="1"/>
      <c r="I109" s="1"/>
      <c r="J109" s="1"/>
      <c r="K109" s="1"/>
      <c r="L109" s="1"/>
    </row>
    <row r="110" spans="1:12" x14ac:dyDescent="0.25">
      <c r="A110" s="1"/>
      <c r="B110" s="14"/>
      <c r="C110" s="3"/>
      <c r="D110" s="1"/>
      <c r="E110" s="13"/>
      <c r="F110" s="13"/>
      <c r="G110" s="1"/>
      <c r="H110" s="1"/>
      <c r="I110" s="1"/>
      <c r="J110" s="1"/>
      <c r="K110" s="1"/>
      <c r="L110" s="1"/>
    </row>
    <row r="111" spans="1:12" x14ac:dyDescent="0.25">
      <c r="A111" s="1"/>
      <c r="B111" s="14"/>
      <c r="C111" s="3"/>
      <c r="D111" s="1"/>
      <c r="E111" s="13"/>
      <c r="F111" s="13"/>
      <c r="G111" s="1"/>
      <c r="H111" s="1"/>
      <c r="I111" s="1"/>
      <c r="J111" s="1"/>
      <c r="K111" s="1"/>
      <c r="L111" s="1"/>
    </row>
    <row r="112" spans="1:12" x14ac:dyDescent="0.25">
      <c r="A112" s="1"/>
      <c r="B112" s="14"/>
      <c r="C112" s="3"/>
      <c r="D112" s="1"/>
      <c r="E112" s="13"/>
      <c r="F112" s="13"/>
      <c r="G112" s="1"/>
      <c r="H112" s="1"/>
      <c r="I112" s="1"/>
      <c r="J112" s="1"/>
      <c r="K112" s="1"/>
      <c r="L112" s="1"/>
    </row>
    <row r="113" spans="1:12" x14ac:dyDescent="0.25">
      <c r="A113" s="1"/>
      <c r="B113" s="14"/>
      <c r="C113" s="3"/>
      <c r="D113" s="1"/>
      <c r="E113" s="13"/>
      <c r="F113" s="13"/>
      <c r="G113" s="1"/>
      <c r="H113" s="1"/>
      <c r="I113" s="1"/>
      <c r="J113" s="1"/>
      <c r="K113" s="1"/>
      <c r="L113" s="1"/>
    </row>
    <row r="114" spans="1:12" x14ac:dyDescent="0.25">
      <c r="A114" s="1"/>
      <c r="B114" s="14"/>
      <c r="C114" s="3"/>
      <c r="D114" s="1"/>
      <c r="E114" s="13"/>
      <c r="F114" s="13"/>
      <c r="G114" s="1"/>
      <c r="H114" s="1"/>
      <c r="I114" s="1"/>
      <c r="J114" s="1"/>
      <c r="K114" s="1"/>
      <c r="L114" s="1"/>
    </row>
    <row r="115" spans="1:12" x14ac:dyDescent="0.25">
      <c r="A115" s="1"/>
      <c r="B115" s="14"/>
      <c r="C115" s="3"/>
      <c r="D115" s="1"/>
      <c r="E115" s="13"/>
      <c r="F115" s="13"/>
      <c r="G115" s="1"/>
      <c r="H115" s="1"/>
      <c r="I115" s="1"/>
      <c r="J115" s="1"/>
      <c r="K115" s="1"/>
      <c r="L115" s="1"/>
    </row>
    <row r="116" spans="1:12" x14ac:dyDescent="0.25">
      <c r="A116" s="1"/>
      <c r="B116" s="14"/>
      <c r="C116" s="3"/>
      <c r="D116" s="1"/>
      <c r="E116" s="13"/>
      <c r="F116" s="13"/>
      <c r="G116" s="1"/>
      <c r="H116" s="1"/>
      <c r="I116" s="1"/>
      <c r="J116" s="1"/>
      <c r="K116" s="1"/>
      <c r="L116" s="1"/>
    </row>
    <row r="117" spans="1:12" x14ac:dyDescent="0.25">
      <c r="A117" s="1"/>
      <c r="B117" s="14"/>
      <c r="C117" s="3"/>
      <c r="D117" s="1"/>
      <c r="E117" s="13"/>
      <c r="F117" s="13"/>
      <c r="G117" s="1"/>
      <c r="H117" s="1"/>
      <c r="I117" s="1"/>
      <c r="J117" s="1"/>
      <c r="K117" s="1"/>
      <c r="L117" s="1"/>
    </row>
    <row r="118" spans="1:12" x14ac:dyDescent="0.25">
      <c r="A118" s="1"/>
      <c r="B118" s="14"/>
      <c r="C118" s="3"/>
      <c r="D118" s="1"/>
      <c r="E118" s="13"/>
      <c r="F118" s="13"/>
      <c r="G118" s="1"/>
      <c r="H118" s="1"/>
      <c r="I118" s="1"/>
      <c r="J118" s="1"/>
      <c r="K118" s="1"/>
      <c r="L118" s="1"/>
    </row>
    <row r="119" spans="1:12" x14ac:dyDescent="0.25">
      <c r="A119" s="1"/>
      <c r="B119" s="14"/>
      <c r="C119" s="3"/>
      <c r="D119" s="1"/>
      <c r="E119" s="13"/>
      <c r="F119" s="13"/>
      <c r="G119" s="1"/>
      <c r="H119" s="1"/>
      <c r="I119" s="1"/>
      <c r="J119" s="1"/>
      <c r="K119" s="1"/>
      <c r="L119" s="1"/>
    </row>
    <row r="120" spans="1:12" x14ac:dyDescent="0.25">
      <c r="A120" s="1"/>
      <c r="B120" s="14"/>
      <c r="C120" s="3"/>
      <c r="D120" s="1"/>
      <c r="E120" s="13"/>
      <c r="F120" s="13"/>
      <c r="G120" s="1"/>
      <c r="H120" s="1"/>
      <c r="I120" s="1"/>
      <c r="J120" s="1"/>
      <c r="K120" s="1"/>
      <c r="L120" s="1"/>
    </row>
    <row r="121" spans="1:12" x14ac:dyDescent="0.25">
      <c r="A121" s="1"/>
      <c r="B121" s="14"/>
      <c r="C121" s="3"/>
      <c r="D121" s="1"/>
      <c r="E121" s="13"/>
      <c r="F121" s="13"/>
      <c r="G121" s="1"/>
      <c r="H121" s="1"/>
      <c r="I121" s="1"/>
      <c r="J121" s="1"/>
      <c r="K121" s="1"/>
      <c r="L121" s="1"/>
    </row>
    <row r="122" spans="1:12" x14ac:dyDescent="0.25">
      <c r="A122" s="1"/>
      <c r="B122" s="14"/>
      <c r="C122" s="3"/>
      <c r="D122" s="1"/>
      <c r="E122" s="13"/>
      <c r="F122" s="13"/>
      <c r="G122" s="1"/>
      <c r="H122" s="1"/>
      <c r="I122" s="1"/>
      <c r="J122" s="1"/>
      <c r="K122" s="1"/>
      <c r="L122" s="1"/>
    </row>
    <row r="123" spans="1:12" x14ac:dyDescent="0.25">
      <c r="A123" s="1"/>
      <c r="B123" s="14"/>
      <c r="C123" s="3"/>
      <c r="D123" s="1"/>
      <c r="E123" s="13"/>
      <c r="F123" s="13"/>
      <c r="G123" s="1"/>
      <c r="H123" s="1"/>
      <c r="I123" s="1"/>
      <c r="J123" s="1"/>
      <c r="K123" s="1"/>
      <c r="L123" s="1"/>
    </row>
    <row r="124" spans="1:12" x14ac:dyDescent="0.25">
      <c r="A124" s="1"/>
      <c r="B124" s="14"/>
      <c r="C124" s="3"/>
      <c r="D124" s="1"/>
      <c r="E124" s="13"/>
      <c r="F124" s="13"/>
      <c r="G124" s="1"/>
      <c r="H124" s="1"/>
      <c r="I124" s="1"/>
      <c r="J124" s="1"/>
      <c r="K124" s="1"/>
      <c r="L124" s="1"/>
    </row>
    <row r="125" spans="1:12" x14ac:dyDescent="0.25">
      <c r="A125" s="1"/>
      <c r="B125" s="14"/>
      <c r="C125" s="3"/>
      <c r="D125" s="1"/>
      <c r="E125" s="13"/>
      <c r="F125" s="13"/>
      <c r="G125" s="1"/>
      <c r="H125" s="1"/>
      <c r="I125" s="1"/>
      <c r="J125" s="1"/>
      <c r="K125" s="1"/>
      <c r="L125" s="1"/>
    </row>
    <row r="126" spans="1:12" x14ac:dyDescent="0.25">
      <c r="A126" s="1"/>
      <c r="B126" s="14"/>
      <c r="C126" s="3"/>
      <c r="D126" s="1"/>
      <c r="E126" s="13"/>
      <c r="F126" s="13"/>
      <c r="G126" s="1"/>
      <c r="H126" s="1"/>
      <c r="I126" s="1"/>
      <c r="J126" s="1"/>
      <c r="K126" s="1"/>
      <c r="L126" s="1"/>
    </row>
    <row r="127" spans="1:12" x14ac:dyDescent="0.25">
      <c r="A127" s="1"/>
      <c r="B127" s="14"/>
      <c r="C127" s="3"/>
      <c r="D127" s="1"/>
      <c r="E127" s="13"/>
      <c r="F127" s="13"/>
      <c r="G127" s="1"/>
      <c r="H127" s="1"/>
      <c r="I127" s="1"/>
      <c r="J127" s="1"/>
      <c r="K127" s="1"/>
      <c r="L127" s="1"/>
    </row>
    <row r="128" spans="1:12" x14ac:dyDescent="0.25">
      <c r="A128" s="1"/>
      <c r="B128" s="14"/>
      <c r="C128" s="3"/>
      <c r="D128" s="1"/>
      <c r="E128" s="13"/>
      <c r="F128" s="13"/>
      <c r="G128" s="1"/>
      <c r="H128" s="1"/>
      <c r="I128" s="1"/>
      <c r="J128" s="1"/>
      <c r="K128" s="1"/>
      <c r="L128" s="1"/>
    </row>
    <row r="129" spans="1:12" x14ac:dyDescent="0.25">
      <c r="A129" s="1"/>
      <c r="B129" s="14"/>
      <c r="C129" s="3"/>
      <c r="D129" s="1"/>
      <c r="E129" s="13"/>
      <c r="F129" s="13"/>
      <c r="G129" s="1"/>
      <c r="H129" s="1"/>
      <c r="I129" s="1"/>
      <c r="J129" s="1"/>
      <c r="K129" s="1"/>
      <c r="L129" s="1"/>
    </row>
    <row r="130" spans="1:12" x14ac:dyDescent="0.25">
      <c r="A130" s="1"/>
      <c r="B130" s="14"/>
      <c r="C130" s="3"/>
      <c r="D130" s="1"/>
      <c r="E130" s="13"/>
      <c r="F130" s="13"/>
      <c r="G130" s="1"/>
      <c r="H130" s="1"/>
      <c r="I130" s="1"/>
      <c r="J130" s="1"/>
      <c r="K130" s="1"/>
      <c r="L130" s="1"/>
    </row>
    <row r="131" spans="1:12" x14ac:dyDescent="0.25">
      <c r="A131" s="1"/>
      <c r="B131" s="14"/>
      <c r="C131" s="3"/>
      <c r="D131" s="1"/>
      <c r="E131" s="13"/>
      <c r="F131" s="13"/>
      <c r="G131" s="1"/>
      <c r="H131" s="1"/>
      <c r="I131" s="1"/>
      <c r="J131" s="1"/>
      <c r="K131" s="1"/>
      <c r="L131" s="1"/>
    </row>
    <row r="132" spans="1:12" x14ac:dyDescent="0.25">
      <c r="A132" s="1"/>
      <c r="B132" s="14"/>
      <c r="C132" s="3"/>
      <c r="D132" s="1"/>
      <c r="E132" s="13"/>
      <c r="F132" s="13"/>
      <c r="G132" s="1"/>
      <c r="H132" s="1"/>
      <c r="I132" s="1"/>
      <c r="J132" s="1"/>
      <c r="K132" s="1"/>
      <c r="L132" s="1"/>
    </row>
    <row r="133" spans="1:12" x14ac:dyDescent="0.25">
      <c r="A133" s="1"/>
      <c r="B133" s="14"/>
      <c r="C133" s="3"/>
      <c r="D133" s="1"/>
      <c r="E133" s="13"/>
      <c r="F133" s="13"/>
      <c r="G133" s="1"/>
      <c r="H133" s="1"/>
      <c r="I133" s="1"/>
      <c r="J133" s="1"/>
      <c r="K133" s="1"/>
      <c r="L133" s="1"/>
    </row>
    <row r="134" spans="1:12" x14ac:dyDescent="0.25">
      <c r="A134" s="1"/>
      <c r="B134" s="14"/>
      <c r="C134" s="3"/>
      <c r="D134" s="1"/>
      <c r="E134" s="13"/>
      <c r="F134" s="13"/>
      <c r="G134" s="1"/>
      <c r="H134" s="1"/>
      <c r="I134" s="1"/>
      <c r="J134" s="1"/>
      <c r="K134" s="1"/>
      <c r="L134" s="1"/>
    </row>
    <row r="135" spans="1:12" x14ac:dyDescent="0.25">
      <c r="A135" s="1"/>
      <c r="B135" s="14"/>
      <c r="C135" s="3"/>
      <c r="D135" s="1"/>
      <c r="E135" s="13"/>
      <c r="F135" s="13"/>
      <c r="G135" s="1"/>
      <c r="H135" s="1"/>
      <c r="I135" s="1"/>
      <c r="J135" s="1"/>
      <c r="K135" s="1"/>
      <c r="L135" s="1"/>
    </row>
    <row r="136" spans="1:12" x14ac:dyDescent="0.25">
      <c r="A136" s="1"/>
      <c r="B136" s="14"/>
      <c r="C136" s="3"/>
      <c r="D136" s="1"/>
      <c r="E136" s="13"/>
      <c r="F136" s="13"/>
      <c r="G136" s="1"/>
      <c r="H136" s="1"/>
      <c r="I136" s="1"/>
      <c r="J136" s="1"/>
      <c r="K136" s="1"/>
      <c r="L136" s="1"/>
    </row>
    <row r="137" spans="1:12" x14ac:dyDescent="0.25">
      <c r="A137" s="1"/>
      <c r="B137" s="14"/>
      <c r="C137" s="3"/>
      <c r="D137" s="1"/>
      <c r="E137" s="13"/>
      <c r="F137" s="13"/>
      <c r="G137" s="1"/>
      <c r="H137" s="1"/>
      <c r="I137" s="1"/>
      <c r="J137" s="1"/>
      <c r="K137" s="1"/>
      <c r="L137" s="1"/>
    </row>
    <row r="138" spans="1:12" x14ac:dyDescent="0.25">
      <c r="A138" s="1"/>
      <c r="B138" s="14"/>
      <c r="C138" s="3"/>
      <c r="D138" s="1"/>
      <c r="E138" s="13"/>
      <c r="F138" s="13"/>
      <c r="G138" s="1"/>
      <c r="H138" s="1"/>
      <c r="I138" s="1"/>
      <c r="J138" s="1"/>
      <c r="K138" s="1"/>
      <c r="L138" s="1"/>
    </row>
    <row r="139" spans="1:12" x14ac:dyDescent="0.25">
      <c r="A139" s="1"/>
      <c r="B139" s="14"/>
      <c r="C139" s="3"/>
      <c r="D139" s="1"/>
      <c r="E139" s="13"/>
      <c r="F139" s="13"/>
      <c r="G139" s="1"/>
      <c r="H139" s="1"/>
      <c r="I139" s="1"/>
      <c r="J139" s="1"/>
      <c r="K139" s="1"/>
      <c r="L139" s="1"/>
    </row>
    <row r="140" spans="1:12" x14ac:dyDescent="0.25">
      <c r="A140" s="1"/>
      <c r="B140" s="14"/>
      <c r="C140" s="3"/>
      <c r="D140" s="1"/>
      <c r="E140" s="13"/>
      <c r="F140" s="13"/>
      <c r="G140" s="1"/>
      <c r="H140" s="1"/>
      <c r="I140" s="1"/>
      <c r="J140" s="1"/>
      <c r="K140" s="1"/>
      <c r="L140" s="1"/>
    </row>
    <row r="141" spans="1:12" x14ac:dyDescent="0.25">
      <c r="A141" s="1"/>
      <c r="B141" s="14"/>
      <c r="C141" s="3"/>
      <c r="D141" s="1"/>
      <c r="E141" s="13"/>
      <c r="F141" s="13"/>
      <c r="G141" s="1"/>
      <c r="H141" s="1"/>
      <c r="I141" s="1"/>
      <c r="J141" s="1"/>
      <c r="K141" s="1"/>
      <c r="L141" s="1"/>
    </row>
    <row r="142" spans="1:12" x14ac:dyDescent="0.25">
      <c r="A142" s="1"/>
      <c r="B142" s="14"/>
      <c r="C142" s="3"/>
      <c r="D142" s="1"/>
      <c r="E142" s="13"/>
      <c r="F142" s="13"/>
      <c r="G142" s="1"/>
      <c r="H142" s="1"/>
      <c r="I142" s="1"/>
      <c r="J142" s="1"/>
      <c r="K142" s="1"/>
      <c r="L142" s="1"/>
    </row>
    <row r="143" spans="1:12" x14ac:dyDescent="0.25">
      <c r="A143" s="1"/>
      <c r="B143" s="14"/>
      <c r="C143" s="3"/>
      <c r="D143" s="1"/>
      <c r="E143" s="13"/>
      <c r="F143" s="13"/>
      <c r="G143" s="1"/>
      <c r="H143" s="1"/>
      <c r="I143" s="1"/>
      <c r="J143" s="1"/>
      <c r="K143" s="1"/>
      <c r="L143" s="1"/>
    </row>
    <row r="144" spans="1:12" x14ac:dyDescent="0.25">
      <c r="A144" s="1"/>
      <c r="B144" s="14"/>
      <c r="C144" s="3"/>
      <c r="D144" s="1"/>
      <c r="E144" s="13"/>
      <c r="F144" s="13"/>
      <c r="G144" s="1"/>
      <c r="H144" s="1"/>
      <c r="I144" s="1"/>
      <c r="J144" s="1"/>
      <c r="K144" s="1"/>
      <c r="L144" s="1"/>
    </row>
    <row r="145" spans="1:12" x14ac:dyDescent="0.25">
      <c r="A145" s="1"/>
      <c r="B145" s="14"/>
      <c r="C145" s="3"/>
      <c r="D145" s="1"/>
      <c r="E145" s="13"/>
      <c r="F145" s="13"/>
      <c r="G145" s="1"/>
      <c r="H145" s="1"/>
      <c r="I145" s="1"/>
      <c r="J145" s="1"/>
      <c r="K145" s="1"/>
      <c r="L145" s="1"/>
    </row>
    <row r="146" spans="1:12" x14ac:dyDescent="0.25">
      <c r="A146" s="1"/>
      <c r="B146" s="14"/>
      <c r="C146" s="3"/>
      <c r="D146" s="1"/>
      <c r="E146" s="13"/>
      <c r="F146" s="13"/>
      <c r="G146" s="1"/>
      <c r="H146" s="1"/>
      <c r="I146" s="1"/>
      <c r="J146" s="1"/>
      <c r="K146" s="1"/>
      <c r="L146" s="1"/>
    </row>
    <row r="147" spans="1:12" x14ac:dyDescent="0.25">
      <c r="A147" s="1"/>
      <c r="B147" s="14"/>
      <c r="C147" s="3"/>
      <c r="D147" s="1"/>
      <c r="E147" s="13"/>
      <c r="F147" s="13"/>
      <c r="G147" s="1"/>
      <c r="H147" s="1"/>
      <c r="I147" s="1"/>
      <c r="J147" s="1"/>
      <c r="K147" s="1"/>
      <c r="L147" s="1"/>
    </row>
    <row r="148" spans="1:12" x14ac:dyDescent="0.25">
      <c r="A148" s="1"/>
      <c r="B148" s="14"/>
      <c r="C148" s="3"/>
      <c r="D148" s="1"/>
      <c r="E148" s="13"/>
      <c r="F148" s="13"/>
      <c r="G148" s="1"/>
      <c r="H148" s="1"/>
      <c r="I148" s="1"/>
      <c r="J148" s="1"/>
      <c r="K148" s="1"/>
      <c r="L148" s="1"/>
    </row>
    <row r="149" spans="1:12" x14ac:dyDescent="0.25">
      <c r="A149" s="1"/>
      <c r="B149" s="14"/>
      <c r="C149" s="3"/>
      <c r="D149" s="1"/>
      <c r="E149" s="13"/>
      <c r="F149" s="13"/>
      <c r="G149" s="1"/>
      <c r="H149" s="1"/>
      <c r="I149" s="1"/>
      <c r="J149" s="1"/>
      <c r="K149" s="1"/>
      <c r="L149" s="1"/>
    </row>
    <row r="150" spans="1:12" x14ac:dyDescent="0.25">
      <c r="A150" s="1"/>
      <c r="B150" s="14"/>
      <c r="C150" s="3"/>
      <c r="D150" s="1"/>
      <c r="E150" s="13"/>
      <c r="F150" s="13"/>
      <c r="G150" s="1"/>
      <c r="H150" s="1"/>
      <c r="I150" s="1"/>
      <c r="J150" s="1"/>
      <c r="K150" s="1"/>
      <c r="L150" s="1"/>
    </row>
    <row r="151" spans="1:12" x14ac:dyDescent="0.25">
      <c r="A151" s="1"/>
      <c r="B151" s="14"/>
      <c r="C151" s="3"/>
      <c r="D151" s="1"/>
      <c r="E151" s="13"/>
      <c r="F151" s="13"/>
      <c r="G151" s="1"/>
      <c r="H151" s="1"/>
      <c r="I151" s="1"/>
      <c r="J151" s="1"/>
      <c r="K151" s="1"/>
      <c r="L151" s="1"/>
    </row>
    <row r="152" spans="1:12" x14ac:dyDescent="0.25">
      <c r="B152" s="14"/>
      <c r="E152" s="16"/>
      <c r="F152" s="16"/>
      <c r="K152" s="1"/>
    </row>
    <row r="153" spans="1:12" x14ac:dyDescent="0.25">
      <c r="B153" s="14"/>
      <c r="E153" s="16"/>
      <c r="F153" s="16"/>
    </row>
    <row r="154" spans="1:12" x14ac:dyDescent="0.25">
      <c r="B154" s="14"/>
      <c r="E154" s="16"/>
      <c r="F154" s="16"/>
    </row>
    <row r="155" spans="1:12" x14ac:dyDescent="0.25">
      <c r="B155" s="14"/>
      <c r="E155" s="16"/>
      <c r="F155" s="16"/>
    </row>
    <row r="156" spans="1:12" x14ac:dyDescent="0.25">
      <c r="B156" s="14"/>
      <c r="E156" s="16"/>
      <c r="F156" s="16"/>
    </row>
    <row r="157" spans="1:12" x14ac:dyDescent="0.25">
      <c r="B157" s="14"/>
      <c r="E157" s="16"/>
      <c r="F157" s="16"/>
    </row>
    <row r="158" spans="1:12" x14ac:dyDescent="0.25">
      <c r="B158" s="14"/>
      <c r="E158" s="16"/>
      <c r="F158" s="16"/>
    </row>
    <row r="159" spans="1:12" x14ac:dyDescent="0.25">
      <c r="B159" s="14"/>
      <c r="E159" s="16"/>
      <c r="F159" s="16"/>
    </row>
    <row r="160" spans="1:12" x14ac:dyDescent="0.25">
      <c r="B160" s="14"/>
      <c r="E160" s="16"/>
      <c r="F160" s="16"/>
    </row>
    <row r="161" spans="2:6" x14ac:dyDescent="0.25">
      <c r="B161" s="14"/>
      <c r="E161" s="16"/>
      <c r="F161" s="16"/>
    </row>
    <row r="162" spans="2:6" x14ac:dyDescent="0.25">
      <c r="B162" s="14"/>
      <c r="E162" s="16"/>
      <c r="F162" s="16"/>
    </row>
    <row r="163" spans="2:6" x14ac:dyDescent="0.25">
      <c r="B163" s="14"/>
      <c r="E163" s="16"/>
      <c r="F163" s="16"/>
    </row>
    <row r="164" spans="2:6" x14ac:dyDescent="0.25">
      <c r="B164" s="14"/>
      <c r="E164" s="16"/>
      <c r="F164" s="16"/>
    </row>
    <row r="165" spans="2:6" x14ac:dyDescent="0.25">
      <c r="B165" s="14"/>
      <c r="E165" s="16"/>
      <c r="F165" s="16"/>
    </row>
    <row r="166" spans="2:6" x14ac:dyDescent="0.25">
      <c r="B166" s="14"/>
      <c r="E166" s="16"/>
      <c r="F166" s="16"/>
    </row>
    <row r="167" spans="2:6" x14ac:dyDescent="0.25">
      <c r="B167" s="14"/>
      <c r="E167" s="16"/>
      <c r="F167" s="16"/>
    </row>
    <row r="168" spans="2:6" x14ac:dyDescent="0.25">
      <c r="B168" s="14"/>
      <c r="E168" s="16"/>
      <c r="F168" s="16"/>
    </row>
    <row r="169" spans="2:6" x14ac:dyDescent="0.25">
      <c r="B169" s="14"/>
      <c r="E169" s="16"/>
      <c r="F169" s="16"/>
    </row>
    <row r="170" spans="2:6" x14ac:dyDescent="0.25">
      <c r="B170" s="14"/>
      <c r="E170" s="16"/>
      <c r="F170" s="16"/>
    </row>
    <row r="171" spans="2:6" x14ac:dyDescent="0.25">
      <c r="B171" s="14"/>
      <c r="E171" s="16"/>
      <c r="F171" s="16"/>
    </row>
    <row r="172" spans="2:6" x14ac:dyDescent="0.25">
      <c r="B172" s="14"/>
      <c r="E172" s="16"/>
      <c r="F172" s="16"/>
    </row>
    <row r="173" spans="2:6" x14ac:dyDescent="0.25">
      <c r="B173" s="14"/>
      <c r="E173" s="16"/>
      <c r="F173" s="16"/>
    </row>
    <row r="174" spans="2:6" x14ac:dyDescent="0.25">
      <c r="B174" s="14"/>
      <c r="E174" s="16"/>
      <c r="F174" s="16"/>
    </row>
    <row r="175" spans="2:6" x14ac:dyDescent="0.25">
      <c r="B175" s="14"/>
      <c r="E175" s="16"/>
      <c r="F175" s="16"/>
    </row>
    <row r="176" spans="2:6" x14ac:dyDescent="0.25">
      <c r="B176" s="14"/>
      <c r="E176" s="16"/>
      <c r="F176" s="16"/>
    </row>
    <row r="177" spans="2:6" x14ac:dyDescent="0.25">
      <c r="B177" s="14"/>
      <c r="E177" s="16"/>
      <c r="F177" s="16"/>
    </row>
    <row r="178" spans="2:6" x14ac:dyDescent="0.25">
      <c r="B178" s="14"/>
      <c r="E178" s="16"/>
      <c r="F178" s="16"/>
    </row>
    <row r="179" spans="2:6" x14ac:dyDescent="0.25">
      <c r="B179" s="14"/>
      <c r="E179" s="16"/>
      <c r="F179" s="16"/>
    </row>
    <row r="180" spans="2:6" x14ac:dyDescent="0.25">
      <c r="B180" s="14"/>
      <c r="E180" s="16"/>
      <c r="F180" s="16"/>
    </row>
    <row r="181" spans="2:6" x14ac:dyDescent="0.25">
      <c r="B181" s="14"/>
      <c r="E181" s="16"/>
      <c r="F181" s="16"/>
    </row>
    <row r="182" spans="2:6" x14ac:dyDescent="0.25">
      <c r="B182" s="14"/>
      <c r="E182" s="16"/>
      <c r="F182" s="16"/>
    </row>
    <row r="183" spans="2:6" x14ac:dyDescent="0.25">
      <c r="B183" s="14"/>
      <c r="E183" s="16"/>
      <c r="F183" s="16"/>
    </row>
    <row r="184" spans="2:6" x14ac:dyDescent="0.25">
      <c r="B184" s="14"/>
      <c r="E184" s="16"/>
      <c r="F184" s="16"/>
    </row>
    <row r="185" spans="2:6" x14ac:dyDescent="0.25">
      <c r="B185" s="14"/>
      <c r="E185" s="16"/>
      <c r="F185" s="16"/>
    </row>
    <row r="186" spans="2:6" x14ac:dyDescent="0.25">
      <c r="B186" s="14"/>
      <c r="E186" s="16"/>
      <c r="F186" s="16"/>
    </row>
    <row r="187" spans="2:6" x14ac:dyDescent="0.25">
      <c r="B187" s="14"/>
      <c r="E187" s="16"/>
      <c r="F187" s="16"/>
    </row>
    <row r="188" spans="2:6" x14ac:dyDescent="0.25">
      <c r="B188" s="14"/>
      <c r="E188" s="16"/>
      <c r="F188" s="16"/>
    </row>
    <row r="189" spans="2:6" x14ac:dyDescent="0.25">
      <c r="B189" s="14"/>
      <c r="E189" s="16"/>
      <c r="F189" s="16"/>
    </row>
    <row r="190" spans="2:6" x14ac:dyDescent="0.25">
      <c r="B190" s="14"/>
      <c r="E190" s="16"/>
      <c r="F190" s="16"/>
    </row>
    <row r="191" spans="2:6" x14ac:dyDescent="0.25">
      <c r="B191" s="14"/>
      <c r="E191" s="16"/>
      <c r="F191" s="16"/>
    </row>
    <row r="192" spans="2:6" x14ac:dyDescent="0.25">
      <c r="B192" s="14"/>
      <c r="E192" s="16"/>
      <c r="F192" s="16"/>
    </row>
    <row r="193" spans="2:6" x14ac:dyDescent="0.25">
      <c r="B193" s="14"/>
      <c r="E193" s="16"/>
      <c r="F193" s="16"/>
    </row>
    <row r="194" spans="2:6" x14ac:dyDescent="0.25">
      <c r="B194" s="14"/>
      <c r="E194" s="16"/>
      <c r="F194" s="16"/>
    </row>
    <row r="195" spans="2:6" x14ac:dyDescent="0.25">
      <c r="B195" s="14"/>
      <c r="E195" s="16"/>
      <c r="F195" s="16"/>
    </row>
    <row r="196" spans="2:6" x14ac:dyDescent="0.25">
      <c r="B196" s="14"/>
      <c r="E196" s="16"/>
      <c r="F196" s="16"/>
    </row>
    <row r="197" spans="2:6" x14ac:dyDescent="0.25">
      <c r="B197" s="14"/>
      <c r="E197" s="16"/>
      <c r="F197" s="16"/>
    </row>
    <row r="198" spans="2:6" x14ac:dyDescent="0.25">
      <c r="B198" s="14"/>
      <c r="E198" s="16"/>
      <c r="F198" s="16"/>
    </row>
    <row r="199" spans="2:6" x14ac:dyDescent="0.25">
      <c r="B199" s="14"/>
      <c r="E199" s="16"/>
      <c r="F199" s="16"/>
    </row>
    <row r="200" spans="2:6" x14ac:dyDescent="0.25">
      <c r="B200" s="14"/>
      <c r="E200" s="16"/>
      <c r="F200" s="16"/>
    </row>
    <row r="201" spans="2:6" x14ac:dyDescent="0.25">
      <c r="B201" s="14"/>
      <c r="E201" s="16"/>
      <c r="F201" s="16"/>
    </row>
    <row r="202" spans="2:6" x14ac:dyDescent="0.25">
      <c r="B202" s="14"/>
      <c r="E202" s="16"/>
      <c r="F202" s="16"/>
    </row>
    <row r="203" spans="2:6" x14ac:dyDescent="0.25">
      <c r="B203" s="14"/>
      <c r="E203" s="16"/>
      <c r="F203" s="16"/>
    </row>
    <row r="204" spans="2:6" x14ac:dyDescent="0.25">
      <c r="B204" s="14"/>
      <c r="E204" s="16"/>
      <c r="F204" s="16"/>
    </row>
    <row r="205" spans="2:6" x14ac:dyDescent="0.25">
      <c r="B205" s="14"/>
      <c r="E205" s="16"/>
      <c r="F205" s="16"/>
    </row>
    <row r="206" spans="2:6" x14ac:dyDescent="0.25">
      <c r="B206" s="14"/>
      <c r="E206" s="16"/>
      <c r="F206" s="16"/>
    </row>
    <row r="207" spans="2:6" x14ac:dyDescent="0.25">
      <c r="B207" s="14"/>
      <c r="E207" s="16"/>
      <c r="F207" s="16"/>
    </row>
    <row r="208" spans="2:6" x14ac:dyDescent="0.25">
      <c r="B208" s="14"/>
      <c r="E208" s="16"/>
      <c r="F208" s="16"/>
    </row>
    <row r="209" spans="2:6" x14ac:dyDescent="0.25">
      <c r="B209" s="14"/>
      <c r="E209" s="16"/>
      <c r="F209" s="16"/>
    </row>
    <row r="210" spans="2:6" x14ac:dyDescent="0.25">
      <c r="B210" s="14"/>
      <c r="E210" s="16"/>
      <c r="F210" s="16"/>
    </row>
    <row r="211" spans="2:6" x14ac:dyDescent="0.25">
      <c r="B211" s="14"/>
      <c r="E211" s="16"/>
      <c r="F211" s="16"/>
    </row>
    <row r="212" spans="2:6" x14ac:dyDescent="0.25">
      <c r="B212" s="14"/>
      <c r="E212" s="16"/>
      <c r="F212" s="16"/>
    </row>
    <row r="213" spans="2:6" x14ac:dyDescent="0.25">
      <c r="B213" s="14"/>
      <c r="E213" s="16"/>
      <c r="F213" s="16"/>
    </row>
    <row r="214" spans="2:6" x14ac:dyDescent="0.25">
      <c r="B214" s="14"/>
      <c r="E214" s="16"/>
      <c r="F214" s="16"/>
    </row>
    <row r="215" spans="2:6" x14ac:dyDescent="0.25">
      <c r="B215" s="14"/>
      <c r="E215" s="16"/>
      <c r="F215" s="16"/>
    </row>
    <row r="216" spans="2:6" x14ac:dyDescent="0.25">
      <c r="B216" s="14"/>
      <c r="E216" s="16"/>
      <c r="F216" s="16"/>
    </row>
    <row r="217" spans="2:6" x14ac:dyDescent="0.25">
      <c r="B217" s="14"/>
      <c r="E217" s="16"/>
      <c r="F217" s="16"/>
    </row>
    <row r="218" spans="2:6" x14ac:dyDescent="0.25">
      <c r="B218" s="14"/>
      <c r="E218" s="16"/>
      <c r="F218" s="16"/>
    </row>
    <row r="219" spans="2:6" x14ac:dyDescent="0.25">
      <c r="B219" s="14"/>
      <c r="E219" s="16"/>
      <c r="F219" s="16"/>
    </row>
    <row r="220" spans="2:6" x14ac:dyDescent="0.25">
      <c r="B220" s="14"/>
      <c r="E220" s="16"/>
      <c r="F220" s="16"/>
    </row>
    <row r="221" spans="2:6" x14ac:dyDescent="0.25">
      <c r="B221" s="14"/>
      <c r="E221" s="16"/>
      <c r="F221" s="16"/>
    </row>
    <row r="222" spans="2:6" x14ac:dyDescent="0.25">
      <c r="B222" s="14"/>
      <c r="E222" s="16"/>
      <c r="F222" s="16"/>
    </row>
    <row r="223" spans="2:6" x14ac:dyDescent="0.25">
      <c r="B223" s="14"/>
      <c r="E223" s="16"/>
      <c r="F223" s="16"/>
    </row>
    <row r="224" spans="2:6" x14ac:dyDescent="0.25">
      <c r="B224" s="14"/>
      <c r="E224" s="16"/>
      <c r="F224" s="16"/>
    </row>
    <row r="225" spans="2:6" x14ac:dyDescent="0.25">
      <c r="B225" s="14"/>
      <c r="E225" s="16"/>
      <c r="F225" s="16"/>
    </row>
    <row r="226" spans="2:6" x14ac:dyDescent="0.25">
      <c r="B226" s="14"/>
      <c r="E226" s="16"/>
      <c r="F226" s="16"/>
    </row>
    <row r="227" spans="2:6" x14ac:dyDescent="0.25">
      <c r="B227" s="14"/>
      <c r="E227" s="16"/>
      <c r="F227" s="16"/>
    </row>
    <row r="228" spans="2:6" x14ac:dyDescent="0.25">
      <c r="B228" s="14"/>
      <c r="E228" s="16"/>
      <c r="F228" s="16"/>
    </row>
    <row r="229" spans="2:6" x14ac:dyDescent="0.25">
      <c r="B229" s="14"/>
      <c r="E229" s="16"/>
      <c r="F229" s="16"/>
    </row>
    <row r="230" spans="2:6" x14ac:dyDescent="0.25">
      <c r="B230" s="14"/>
      <c r="E230" s="16"/>
      <c r="F230" s="16"/>
    </row>
    <row r="231" spans="2:6" x14ac:dyDescent="0.25">
      <c r="B231" s="14"/>
      <c r="E231" s="16"/>
      <c r="F231" s="16"/>
    </row>
    <row r="232" spans="2:6" x14ac:dyDescent="0.25">
      <c r="B232" s="14"/>
      <c r="E232" s="16"/>
      <c r="F232" s="16"/>
    </row>
    <row r="233" spans="2:6" x14ac:dyDescent="0.25">
      <c r="B233" s="14"/>
      <c r="E233" s="16"/>
      <c r="F233" s="16"/>
    </row>
    <row r="234" spans="2:6" x14ac:dyDescent="0.25">
      <c r="B234" s="14"/>
      <c r="E234" s="16"/>
      <c r="F234" s="16"/>
    </row>
    <row r="235" spans="2:6" x14ac:dyDescent="0.25">
      <c r="B235" s="14"/>
      <c r="E235" s="16"/>
      <c r="F235" s="16"/>
    </row>
    <row r="236" spans="2:6" x14ac:dyDescent="0.25">
      <c r="B236" s="14"/>
      <c r="E236" s="16"/>
      <c r="F236" s="16"/>
    </row>
    <row r="237" spans="2:6" x14ac:dyDescent="0.25">
      <c r="B237" s="14"/>
      <c r="E237" s="16"/>
      <c r="F237" s="16"/>
    </row>
    <row r="238" spans="2:6" x14ac:dyDescent="0.25">
      <c r="B238" s="14"/>
      <c r="E238" s="16"/>
      <c r="F238" s="16"/>
    </row>
    <row r="239" spans="2:6" x14ac:dyDescent="0.25">
      <c r="B239" s="14"/>
      <c r="E239" s="16"/>
      <c r="F239" s="16"/>
    </row>
    <row r="240" spans="2:6" x14ac:dyDescent="0.25">
      <c r="B240" s="14"/>
      <c r="E240" s="16"/>
      <c r="F240" s="16"/>
    </row>
    <row r="241" spans="2:6" x14ac:dyDescent="0.25">
      <c r="B241" s="14"/>
      <c r="E241" s="16"/>
      <c r="F241" s="16"/>
    </row>
    <row r="242" spans="2:6" x14ac:dyDescent="0.25">
      <c r="B242" s="14"/>
      <c r="E242" s="16"/>
      <c r="F242" s="16"/>
    </row>
    <row r="243" spans="2:6" x14ac:dyDescent="0.25">
      <c r="B243" s="14"/>
      <c r="E243" s="16"/>
      <c r="F243" s="16"/>
    </row>
    <row r="244" spans="2:6" x14ac:dyDescent="0.25">
      <c r="B244" s="14"/>
      <c r="E244" s="16"/>
      <c r="F244" s="16"/>
    </row>
    <row r="245" spans="2:6" x14ac:dyDescent="0.25">
      <c r="B245" s="14"/>
      <c r="E245" s="16"/>
      <c r="F245" s="16"/>
    </row>
    <row r="246" spans="2:6" x14ac:dyDescent="0.25">
      <c r="B246" s="14"/>
      <c r="E246" s="16"/>
      <c r="F246" s="16"/>
    </row>
    <row r="247" spans="2:6" x14ac:dyDescent="0.25">
      <c r="B247" s="14"/>
      <c r="E247" s="16"/>
      <c r="F247" s="16"/>
    </row>
    <row r="248" spans="2:6" x14ac:dyDescent="0.25">
      <c r="B248" s="14"/>
      <c r="E248" s="16"/>
      <c r="F248" s="16"/>
    </row>
    <row r="249" spans="2:6" x14ac:dyDescent="0.25">
      <c r="B249" s="14"/>
      <c r="E249" s="16"/>
      <c r="F249" s="16"/>
    </row>
    <row r="250" spans="2:6" x14ac:dyDescent="0.25">
      <c r="B250" s="14"/>
      <c r="E250" s="16"/>
      <c r="F250" s="16"/>
    </row>
    <row r="251" spans="2:6" x14ac:dyDescent="0.25">
      <c r="B251" s="14"/>
      <c r="E251" s="16"/>
      <c r="F251" s="16"/>
    </row>
    <row r="252" spans="2:6" x14ac:dyDescent="0.25">
      <c r="B252" s="14"/>
      <c r="E252" s="16"/>
      <c r="F252" s="16"/>
    </row>
    <row r="253" spans="2:6" x14ac:dyDescent="0.25">
      <c r="B253" s="14"/>
      <c r="E253" s="16"/>
      <c r="F253" s="16"/>
    </row>
    <row r="254" spans="2:6" x14ac:dyDescent="0.25">
      <c r="B254" s="14"/>
      <c r="E254" s="16"/>
      <c r="F254" s="16"/>
    </row>
    <row r="255" spans="2:6" x14ac:dyDescent="0.25">
      <c r="B255" s="14"/>
      <c r="E255" s="16"/>
      <c r="F255" s="16"/>
    </row>
    <row r="256" spans="2:6" x14ac:dyDescent="0.25">
      <c r="B256" s="14"/>
      <c r="E256" s="16"/>
      <c r="F256" s="16"/>
    </row>
    <row r="257" spans="2:6" x14ac:dyDescent="0.25">
      <c r="B257" s="14"/>
      <c r="E257" s="16"/>
      <c r="F257" s="16"/>
    </row>
    <row r="258" spans="2:6" x14ac:dyDescent="0.25">
      <c r="B258" s="14"/>
      <c r="E258" s="16"/>
      <c r="F258" s="16"/>
    </row>
    <row r="259" spans="2:6" x14ac:dyDescent="0.25">
      <c r="B259" s="14"/>
      <c r="E259" s="16"/>
      <c r="F259" s="16"/>
    </row>
    <row r="260" spans="2:6" x14ac:dyDescent="0.25">
      <c r="B260" s="14"/>
      <c r="E260" s="16"/>
      <c r="F260" s="16"/>
    </row>
    <row r="261" spans="2:6" x14ac:dyDescent="0.25">
      <c r="B261" s="14"/>
      <c r="E261" s="16"/>
      <c r="F261" s="16"/>
    </row>
    <row r="262" spans="2:6" x14ac:dyDescent="0.25">
      <c r="B262" s="14"/>
      <c r="E262" s="16"/>
      <c r="F262" s="16"/>
    </row>
    <row r="263" spans="2:6" x14ac:dyDescent="0.25">
      <c r="B263" s="14"/>
      <c r="E263" s="16"/>
      <c r="F263" s="16"/>
    </row>
    <row r="264" spans="2:6" x14ac:dyDescent="0.25">
      <c r="B264" s="14"/>
      <c r="E264" s="16"/>
      <c r="F264" s="16"/>
    </row>
    <row r="265" spans="2:6" x14ac:dyDescent="0.25">
      <c r="B265" s="14"/>
      <c r="E265" s="16"/>
      <c r="F265" s="16"/>
    </row>
    <row r="266" spans="2:6" x14ac:dyDescent="0.25">
      <c r="B266" s="14"/>
      <c r="E266" s="16"/>
      <c r="F266" s="16"/>
    </row>
    <row r="267" spans="2:6" x14ac:dyDescent="0.25">
      <c r="B267" s="14"/>
      <c r="E267" s="16"/>
      <c r="F267" s="16"/>
    </row>
    <row r="268" spans="2:6" x14ac:dyDescent="0.25">
      <c r="B268" s="14"/>
      <c r="E268" s="16"/>
      <c r="F268" s="16"/>
    </row>
    <row r="269" spans="2:6" x14ac:dyDescent="0.25">
      <c r="B269" s="14"/>
      <c r="E269" s="16"/>
      <c r="F269" s="16"/>
    </row>
    <row r="270" spans="2:6" x14ac:dyDescent="0.25">
      <c r="B270" s="14"/>
      <c r="E270" s="16"/>
      <c r="F270" s="16"/>
    </row>
    <row r="271" spans="2:6" x14ac:dyDescent="0.25">
      <c r="B271" s="14"/>
      <c r="E271" s="16"/>
      <c r="F271" s="16"/>
    </row>
    <row r="272" spans="2:6" x14ac:dyDescent="0.25">
      <c r="B272" s="14"/>
      <c r="E272" s="16"/>
      <c r="F272" s="16"/>
    </row>
    <row r="273" spans="2:6" x14ac:dyDescent="0.25">
      <c r="B273" s="14"/>
      <c r="E273" s="16"/>
      <c r="F273" s="16"/>
    </row>
    <row r="274" spans="2:6" x14ac:dyDescent="0.25">
      <c r="B274" s="14"/>
      <c r="E274" s="16"/>
      <c r="F274" s="16"/>
    </row>
    <row r="275" spans="2:6" x14ac:dyDescent="0.25">
      <c r="B275" s="14"/>
      <c r="E275" s="16"/>
      <c r="F275" s="16"/>
    </row>
    <row r="276" spans="2:6" x14ac:dyDescent="0.25">
      <c r="B276" s="14"/>
      <c r="E276" s="16"/>
      <c r="F276" s="16"/>
    </row>
    <row r="277" spans="2:6" x14ac:dyDescent="0.25">
      <c r="B277" s="14"/>
      <c r="E277" s="16"/>
      <c r="F277" s="16"/>
    </row>
    <row r="278" spans="2:6" x14ac:dyDescent="0.25">
      <c r="B278" s="14"/>
      <c r="E278" s="16"/>
      <c r="F278" s="16"/>
    </row>
    <row r="279" spans="2:6" x14ac:dyDescent="0.25">
      <c r="B279" s="14"/>
      <c r="E279" s="16"/>
      <c r="F279" s="16"/>
    </row>
    <row r="280" spans="2:6" x14ac:dyDescent="0.25">
      <c r="B280" s="14"/>
      <c r="E280" s="16"/>
      <c r="F280" s="16"/>
    </row>
    <row r="281" spans="2:6" x14ac:dyDescent="0.25">
      <c r="B281" s="14"/>
      <c r="E281" s="16"/>
      <c r="F281" s="16"/>
    </row>
    <row r="282" spans="2:6" x14ac:dyDescent="0.25">
      <c r="B282" s="14"/>
      <c r="E282" s="16"/>
      <c r="F282" s="16"/>
    </row>
    <row r="283" spans="2:6" x14ac:dyDescent="0.25">
      <c r="B283" s="14"/>
      <c r="E283" s="16"/>
      <c r="F283" s="16"/>
    </row>
    <row r="284" spans="2:6" x14ac:dyDescent="0.25">
      <c r="B284" s="14"/>
      <c r="E284" s="16"/>
      <c r="F284" s="16"/>
    </row>
    <row r="285" spans="2:6" x14ac:dyDescent="0.25">
      <c r="B285" s="14"/>
      <c r="E285" s="16"/>
      <c r="F285" s="16"/>
    </row>
    <row r="286" spans="2:6" x14ac:dyDescent="0.25">
      <c r="B286" s="14"/>
      <c r="E286" s="16"/>
      <c r="F286" s="16"/>
    </row>
    <row r="287" spans="2:6" x14ac:dyDescent="0.25">
      <c r="B287" s="14"/>
      <c r="E287" s="16"/>
      <c r="F287" s="16"/>
    </row>
    <row r="288" spans="2:6" x14ac:dyDescent="0.25">
      <c r="B288" s="14"/>
      <c r="E288" s="16"/>
      <c r="F288" s="16"/>
    </row>
    <row r="289" spans="2:6" x14ac:dyDescent="0.25">
      <c r="B289" s="14"/>
      <c r="E289" s="16"/>
      <c r="F289" s="16"/>
    </row>
    <row r="290" spans="2:6" x14ac:dyDescent="0.25">
      <c r="B290" s="14"/>
      <c r="E290" s="16"/>
      <c r="F290" s="16"/>
    </row>
    <row r="291" spans="2:6" x14ac:dyDescent="0.25">
      <c r="B291" s="14"/>
      <c r="E291" s="16"/>
      <c r="F291" s="16"/>
    </row>
    <row r="292" spans="2:6" x14ac:dyDescent="0.25">
      <c r="B292" s="14"/>
      <c r="E292" s="16"/>
      <c r="F292" s="16"/>
    </row>
    <row r="293" spans="2:6" x14ac:dyDescent="0.25">
      <c r="B293" s="14"/>
      <c r="E293" s="16"/>
      <c r="F293" s="16"/>
    </row>
    <row r="294" spans="2:6" x14ac:dyDescent="0.25">
      <c r="B294" s="14"/>
      <c r="E294" s="16"/>
      <c r="F294" s="16"/>
    </row>
    <row r="295" spans="2:6" x14ac:dyDescent="0.25">
      <c r="B295" s="14"/>
      <c r="E295" s="16"/>
      <c r="F295" s="16"/>
    </row>
    <row r="296" spans="2:6" x14ac:dyDescent="0.25">
      <c r="B296" s="14"/>
      <c r="E296" s="16"/>
      <c r="F296" s="16"/>
    </row>
    <row r="297" spans="2:6" x14ac:dyDescent="0.25">
      <c r="B297" s="14"/>
      <c r="E297" s="16"/>
      <c r="F297" s="16"/>
    </row>
    <row r="298" spans="2:6" x14ac:dyDescent="0.25">
      <c r="B298" s="14"/>
      <c r="E298" s="16"/>
      <c r="F298" s="16"/>
    </row>
    <row r="299" spans="2:6" x14ac:dyDescent="0.25">
      <c r="B299" s="14"/>
      <c r="E299" s="16"/>
      <c r="F299" s="16"/>
    </row>
    <row r="300" spans="2:6" x14ac:dyDescent="0.25">
      <c r="B300" s="14"/>
      <c r="E300" s="16"/>
      <c r="F300" s="16"/>
    </row>
    <row r="301" spans="2:6" x14ac:dyDescent="0.25">
      <c r="B301" s="14"/>
      <c r="E301" s="16"/>
      <c r="F301" s="16"/>
    </row>
    <row r="302" spans="2:6" x14ac:dyDescent="0.25">
      <c r="B302" s="14"/>
      <c r="E302" s="16"/>
      <c r="F302" s="16"/>
    </row>
    <row r="303" spans="2:6" x14ac:dyDescent="0.25">
      <c r="B303" s="14"/>
      <c r="E303" s="16"/>
      <c r="F303" s="16"/>
    </row>
    <row r="304" spans="2:6" x14ac:dyDescent="0.25">
      <c r="B304" s="14"/>
      <c r="E304" s="16"/>
      <c r="F304" s="16"/>
    </row>
    <row r="305" spans="2:6" x14ac:dyDescent="0.25">
      <c r="B305" s="14"/>
      <c r="E305" s="16"/>
      <c r="F305" s="16"/>
    </row>
    <row r="306" spans="2:6" x14ac:dyDescent="0.25">
      <c r="B306" s="14"/>
      <c r="E306" s="16"/>
      <c r="F306" s="16"/>
    </row>
    <row r="307" spans="2:6" x14ac:dyDescent="0.25">
      <c r="B307" s="14"/>
      <c r="E307" s="16"/>
      <c r="F307" s="16"/>
    </row>
    <row r="308" spans="2:6" x14ac:dyDescent="0.25">
      <c r="B308" s="14"/>
      <c r="E308" s="16"/>
      <c r="F308" s="16"/>
    </row>
    <row r="309" spans="2:6" x14ac:dyDescent="0.25">
      <c r="B309" s="14"/>
      <c r="E309" s="16"/>
      <c r="F309" s="16"/>
    </row>
    <row r="310" spans="2:6" x14ac:dyDescent="0.25">
      <c r="B310" s="14"/>
      <c r="E310" s="16"/>
      <c r="F310" s="16"/>
    </row>
    <row r="311" spans="2:6" x14ac:dyDescent="0.25">
      <c r="B311" s="14"/>
      <c r="E311" s="16"/>
      <c r="F311" s="16"/>
    </row>
    <row r="312" spans="2:6" x14ac:dyDescent="0.25">
      <c r="B312" s="14"/>
      <c r="E312" s="16"/>
      <c r="F312" s="16"/>
    </row>
    <row r="313" spans="2:6" x14ac:dyDescent="0.25">
      <c r="B313" s="14"/>
      <c r="E313" s="16"/>
      <c r="F313" s="16"/>
    </row>
    <row r="314" spans="2:6" x14ac:dyDescent="0.25">
      <c r="B314" s="14"/>
      <c r="E314" s="16"/>
      <c r="F314" s="16"/>
    </row>
    <row r="315" spans="2:6" x14ac:dyDescent="0.25">
      <c r="B315" s="14"/>
      <c r="E315" s="16"/>
      <c r="F315" s="16"/>
    </row>
    <row r="316" spans="2:6" x14ac:dyDescent="0.25">
      <c r="B316" s="14"/>
      <c r="E316" s="16"/>
      <c r="F316" s="16"/>
    </row>
    <row r="317" spans="2:6" x14ac:dyDescent="0.25">
      <c r="B317" s="14"/>
      <c r="E317" s="16"/>
      <c r="F317" s="16"/>
    </row>
    <row r="318" spans="2:6" x14ac:dyDescent="0.25">
      <c r="B318" s="14"/>
      <c r="E318" s="16"/>
      <c r="F318" s="16"/>
    </row>
    <row r="319" spans="2:6" x14ac:dyDescent="0.25">
      <c r="B319" s="14"/>
      <c r="E319" s="16"/>
      <c r="F319" s="16"/>
    </row>
    <row r="320" spans="2:6" x14ac:dyDescent="0.25">
      <c r="B320" s="14"/>
      <c r="E320" s="16"/>
      <c r="F320" s="16"/>
    </row>
    <row r="321" spans="2:6" x14ac:dyDescent="0.25">
      <c r="B321" s="14"/>
      <c r="E321" s="16"/>
      <c r="F321" s="16"/>
    </row>
    <row r="322" spans="2:6" x14ac:dyDescent="0.25">
      <c r="B322" s="14"/>
      <c r="E322" s="16"/>
      <c r="F322" s="16"/>
    </row>
    <row r="323" spans="2:6" x14ac:dyDescent="0.25">
      <c r="B323" s="14"/>
      <c r="E323" s="16"/>
      <c r="F323" s="16"/>
    </row>
    <row r="324" spans="2:6" x14ac:dyDescent="0.25">
      <c r="B324" s="14"/>
      <c r="E324" s="16"/>
      <c r="F324" s="16"/>
    </row>
    <row r="325" spans="2:6" x14ac:dyDescent="0.25">
      <c r="B325" s="14"/>
      <c r="E325" s="16"/>
      <c r="F325" s="16"/>
    </row>
    <row r="326" spans="2:6" x14ac:dyDescent="0.25">
      <c r="B326" s="14"/>
      <c r="E326" s="16"/>
      <c r="F326" s="16"/>
    </row>
    <row r="327" spans="2:6" x14ac:dyDescent="0.25">
      <c r="B327" s="14"/>
      <c r="E327" s="16"/>
      <c r="F327" s="16"/>
    </row>
    <row r="328" spans="2:6" x14ac:dyDescent="0.25">
      <c r="B328" s="14"/>
      <c r="E328" s="16"/>
      <c r="F328" s="16"/>
    </row>
    <row r="329" spans="2:6" x14ac:dyDescent="0.25">
      <c r="B329" s="14"/>
      <c r="E329" s="16"/>
      <c r="F329" s="16"/>
    </row>
    <row r="330" spans="2:6" x14ac:dyDescent="0.25">
      <c r="B330" s="14"/>
      <c r="E330" s="16"/>
      <c r="F330" s="16"/>
    </row>
    <row r="331" spans="2:6" x14ac:dyDescent="0.25">
      <c r="B331" s="14"/>
      <c r="E331" s="16"/>
      <c r="F331" s="16"/>
    </row>
    <row r="332" spans="2:6" x14ac:dyDescent="0.25">
      <c r="B332" s="14"/>
      <c r="E332" s="16"/>
      <c r="F332" s="16"/>
    </row>
    <row r="333" spans="2:6" x14ac:dyDescent="0.25">
      <c r="B333" s="14"/>
      <c r="E333" s="16"/>
      <c r="F333" s="16"/>
    </row>
    <row r="334" spans="2:6" x14ac:dyDescent="0.25">
      <c r="B334" s="14"/>
      <c r="E334" s="16"/>
      <c r="F334" s="16"/>
    </row>
    <row r="335" spans="2:6" x14ac:dyDescent="0.25">
      <c r="B335" s="14"/>
      <c r="E335" s="16"/>
      <c r="F335" s="16"/>
    </row>
    <row r="336" spans="2:6" x14ac:dyDescent="0.25">
      <c r="B336" s="14"/>
      <c r="E336" s="16"/>
      <c r="F336" s="16"/>
    </row>
    <row r="337" spans="2:6" x14ac:dyDescent="0.25">
      <c r="B337" s="14"/>
      <c r="E337" s="16"/>
      <c r="F337" s="16"/>
    </row>
    <row r="338" spans="2:6" x14ac:dyDescent="0.25">
      <c r="B338" s="14"/>
      <c r="E338" s="16"/>
      <c r="F338" s="16"/>
    </row>
    <row r="339" spans="2:6" x14ac:dyDescent="0.25">
      <c r="B339" s="14"/>
      <c r="E339" s="16"/>
      <c r="F339" s="16"/>
    </row>
    <row r="340" spans="2:6" x14ac:dyDescent="0.25">
      <c r="B340" s="14"/>
      <c r="E340" s="16"/>
      <c r="F340" s="16"/>
    </row>
    <row r="341" spans="2:6" x14ac:dyDescent="0.25">
      <c r="B341" s="14"/>
      <c r="E341" s="16"/>
      <c r="F341" s="16"/>
    </row>
    <row r="342" spans="2:6" x14ac:dyDescent="0.25">
      <c r="B342" s="14"/>
      <c r="E342" s="16"/>
      <c r="F342" s="16"/>
    </row>
    <row r="343" spans="2:6" x14ac:dyDescent="0.25">
      <c r="B343" s="14"/>
      <c r="E343" s="16"/>
      <c r="F343" s="16"/>
    </row>
    <row r="344" spans="2:6" x14ac:dyDescent="0.25">
      <c r="B344" s="14"/>
      <c r="E344" s="16"/>
      <c r="F344" s="16"/>
    </row>
    <row r="345" spans="2:6" x14ac:dyDescent="0.25">
      <c r="B345" s="14"/>
      <c r="E345" s="16"/>
      <c r="F345" s="16"/>
    </row>
    <row r="346" spans="2:6" x14ac:dyDescent="0.25">
      <c r="B346" s="14"/>
      <c r="E346" s="16"/>
      <c r="F346" s="16"/>
    </row>
    <row r="347" spans="2:6" x14ac:dyDescent="0.25">
      <c r="B347" s="14"/>
      <c r="E347" s="16"/>
      <c r="F347" s="16"/>
    </row>
    <row r="348" spans="2:6" x14ac:dyDescent="0.25">
      <c r="B348" s="14"/>
      <c r="E348" s="16"/>
      <c r="F348" s="16"/>
    </row>
    <row r="349" spans="2:6" x14ac:dyDescent="0.25">
      <c r="B349" s="14"/>
      <c r="E349" s="16"/>
      <c r="F349" s="16"/>
    </row>
    <row r="350" spans="2:6" x14ac:dyDescent="0.25">
      <c r="B350" s="14"/>
      <c r="E350" s="16"/>
      <c r="F350" s="16"/>
    </row>
    <row r="351" spans="2:6" x14ac:dyDescent="0.25">
      <c r="B351" s="14"/>
      <c r="E351" s="16"/>
      <c r="F351" s="16"/>
    </row>
    <row r="352" spans="2:6" x14ac:dyDescent="0.25">
      <c r="B352" s="14"/>
      <c r="E352" s="16"/>
      <c r="F352" s="16"/>
    </row>
    <row r="353" spans="2:6" x14ac:dyDescent="0.25">
      <c r="B353" s="14"/>
      <c r="E353" s="16"/>
      <c r="F353" s="16"/>
    </row>
    <row r="354" spans="2:6" x14ac:dyDescent="0.25">
      <c r="B354" s="14"/>
      <c r="E354" s="16"/>
      <c r="F354" s="16"/>
    </row>
    <row r="355" spans="2:6" x14ac:dyDescent="0.25">
      <c r="B355" s="14"/>
      <c r="E355" s="16"/>
      <c r="F355" s="16"/>
    </row>
    <row r="356" spans="2:6" x14ac:dyDescent="0.25">
      <c r="B356" s="14"/>
      <c r="E356" s="16"/>
      <c r="F356" s="16"/>
    </row>
    <row r="357" spans="2:6" x14ac:dyDescent="0.25">
      <c r="B357" s="14"/>
      <c r="E357" s="16"/>
      <c r="F357" s="16"/>
    </row>
    <row r="358" spans="2:6" x14ac:dyDescent="0.25">
      <c r="B358" s="14"/>
      <c r="E358" s="16"/>
      <c r="F358" s="16"/>
    </row>
    <row r="359" spans="2:6" x14ac:dyDescent="0.25">
      <c r="B359" s="14"/>
      <c r="E359" s="16"/>
      <c r="F359" s="16"/>
    </row>
    <row r="360" spans="2:6" x14ac:dyDescent="0.25">
      <c r="B360" s="14"/>
      <c r="E360" s="16"/>
      <c r="F360" s="16"/>
    </row>
    <row r="361" spans="2:6" x14ac:dyDescent="0.25">
      <c r="B361" s="14"/>
      <c r="E361" s="16"/>
      <c r="F361" s="16"/>
    </row>
    <row r="362" spans="2:6" x14ac:dyDescent="0.25">
      <c r="B362" s="14"/>
      <c r="E362" s="16"/>
      <c r="F362" s="16"/>
    </row>
  </sheetData>
  <mergeCells count="18">
    <mergeCell ref="W3:W5"/>
    <mergeCell ref="A2:L2"/>
    <mergeCell ref="A1:L1"/>
    <mergeCell ref="R10:S10"/>
    <mergeCell ref="T10:U10"/>
    <mergeCell ref="O10:O11"/>
    <mergeCell ref="P10:P11"/>
    <mergeCell ref="Q10:Q11"/>
    <mergeCell ref="K10:L10"/>
    <mergeCell ref="A10:A11"/>
    <mergeCell ref="B10:B11"/>
    <mergeCell ref="C10:C11"/>
    <mergeCell ref="D10:D11"/>
    <mergeCell ref="E10:E11"/>
    <mergeCell ref="F10:F11"/>
    <mergeCell ref="G10:G11"/>
    <mergeCell ref="H10:H11"/>
    <mergeCell ref="I10:J10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2018-03-15T22:35:32Z</dcterms:modified>
</cp:coreProperties>
</file>