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autoCompressPictures="0"/>
  <bookViews>
    <workbookView xWindow="555" yWindow="555" windowWidth="20730" windowHeight="11760" tabRatio="784" activeTab="1"/>
  </bookViews>
  <sheets>
    <sheet name="Первый отчетный период" sheetId="7" r:id="rId1"/>
    <sheet name="Второй отчетный период" sheetId="8" r:id="rId2"/>
    <sheet name="Сравнение кварталов" sheetId="9" r:id="rId3"/>
    <sheet name="Сравнение 2 последних месяцев" sheetId="13" r:id="rId4"/>
    <sheet name="1" sheetId="14" r:id="rId5"/>
    <sheet name="2" sheetId="15" r:id="rId6"/>
    <sheet name="3" sheetId="16" r:id="rId7"/>
    <sheet name="4" sheetId="17" r:id="rId8"/>
    <sheet name="5" sheetId="18" r:id="rId9"/>
  </sheets>
  <definedNames>
    <definedName name="_xlnm._FilterDatabase" localSheetId="1" hidden="1">'Второй отчетный период'!$A$1:$B$969</definedName>
    <definedName name="_xlnm._FilterDatabase" localSheetId="0" hidden="1">'Первый отчетный период'!$A$1:$G$798</definedName>
  </definedNames>
  <calcPr calcId="125725" calcMode="manual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7" i="7"/>
  <c r="G26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7"/>
  <c r="G28"/>
  <c r="G29"/>
  <c r="G30"/>
  <c r="G31"/>
  <c r="G32"/>
  <c r="G33"/>
  <c r="G34"/>
  <c r="G35"/>
  <c r="G36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2"/>
  <c r="E6" i="18"/>
  <c r="E5"/>
  <c r="H5" s="1"/>
  <c r="C22"/>
  <c r="B5"/>
  <c r="B8"/>
  <c r="H8"/>
  <c r="E6" i="17"/>
  <c r="E7" s="1"/>
  <c r="E5"/>
  <c r="C22"/>
  <c r="B22"/>
  <c r="D22"/>
  <c r="B5"/>
  <c r="B8"/>
  <c r="H5" s="1"/>
  <c r="E15" i="16"/>
  <c r="E5"/>
  <c r="B22" s="1"/>
  <c r="D22" s="1"/>
  <c r="E6"/>
  <c r="B8"/>
  <c r="B5"/>
  <c r="H8" s="1"/>
  <c r="C26"/>
  <c r="C22"/>
  <c r="E5" i="15"/>
  <c r="E6"/>
  <c r="E15"/>
  <c r="C26" s="1"/>
  <c r="B5"/>
  <c r="B6"/>
  <c r="B7" s="1"/>
  <c r="H10" s="1"/>
  <c r="H8"/>
  <c r="B8"/>
  <c r="C22"/>
  <c r="E15" i="14"/>
  <c r="C26" s="1"/>
  <c r="E6"/>
  <c r="E5"/>
  <c r="E7" i="9"/>
  <c r="E3"/>
  <c r="C19" s="1"/>
  <c r="E2"/>
  <c r="B19" s="1"/>
  <c r="B5" i="14"/>
  <c r="B6"/>
  <c r="B8"/>
  <c r="B9" s="1"/>
  <c r="B10" s="1"/>
  <c r="B5" i="9"/>
  <c r="E17" i="14"/>
  <c r="B2" i="9"/>
  <c r="D8" i="13"/>
  <c r="D13" s="1"/>
  <c r="D14" s="1"/>
  <c r="D7"/>
  <c r="C8"/>
  <c r="C7"/>
  <c r="C2"/>
  <c r="C4" s="1"/>
  <c r="B8"/>
  <c r="B3"/>
  <c r="B13" s="1"/>
  <c r="B14" s="1"/>
  <c r="B7"/>
  <c r="B2"/>
  <c r="C3"/>
  <c r="D3"/>
  <c r="D2"/>
  <c r="D4"/>
  <c r="B9"/>
  <c r="B4"/>
  <c r="B12"/>
  <c r="D12"/>
  <c r="C13"/>
  <c r="H5" i="9"/>
  <c r="E5" l="1"/>
  <c r="E7" i="16"/>
  <c r="E16" s="1"/>
  <c r="B22" i="18"/>
  <c r="E22" s="1"/>
  <c r="E9" i="9"/>
  <c r="H2"/>
  <c r="H8" i="17"/>
  <c r="D22" i="18"/>
  <c r="E13" i="16"/>
  <c r="C23" s="1"/>
  <c r="E13" i="15"/>
  <c r="E14" s="1"/>
  <c r="E22" i="17"/>
  <c r="D9" i="13"/>
  <c r="E10" i="18"/>
  <c r="D26" s="1"/>
  <c r="B6"/>
  <c r="B7" s="1"/>
  <c r="C9" i="13"/>
  <c r="B3" i="9"/>
  <c r="B4" s="1"/>
  <c r="E12"/>
  <c r="H7" s="1"/>
  <c r="B6" i="16"/>
  <c r="B7" s="1"/>
  <c r="C23" i="9"/>
  <c r="E14"/>
  <c r="E17" i="16"/>
  <c r="B6" i="17"/>
  <c r="B7" s="1"/>
  <c r="B11" s="1"/>
  <c r="E13" i="14"/>
  <c r="E14" s="1"/>
  <c r="B9" i="15"/>
  <c r="B10" s="1"/>
  <c r="E15" i="18"/>
  <c r="C26" s="1"/>
  <c r="C22" i="14"/>
  <c r="E17" i="15"/>
  <c r="H9"/>
  <c r="E22" i="16"/>
  <c r="E10"/>
  <c r="E12" s="1"/>
  <c r="E10" i="17"/>
  <c r="E8" s="1"/>
  <c r="E15"/>
  <c r="E13" s="1"/>
  <c r="E8" i="18"/>
  <c r="H6" s="1"/>
  <c r="E19" i="9"/>
  <c r="D19"/>
  <c r="B20"/>
  <c r="H3"/>
  <c r="E6"/>
  <c r="H9" i="14"/>
  <c r="C12" i="13"/>
  <c r="C14" s="1"/>
  <c r="B8" i="9"/>
  <c r="C23" i="15"/>
  <c r="B11"/>
  <c r="H8" i="14"/>
  <c r="B7"/>
  <c r="H10" s="1"/>
  <c r="E10" i="9"/>
  <c r="E4"/>
  <c r="E13" s="1"/>
  <c r="D23"/>
  <c r="E8"/>
  <c r="B22" i="14"/>
  <c r="E22" s="1"/>
  <c r="H5"/>
  <c r="E7"/>
  <c r="E16" s="1"/>
  <c r="B11" i="18"/>
  <c r="E10" i="14"/>
  <c r="E8" s="1"/>
  <c r="E10" i="15"/>
  <c r="B22"/>
  <c r="E22" s="1"/>
  <c r="E7"/>
  <c r="E16" s="1"/>
  <c r="H5"/>
  <c r="H5" i="16"/>
  <c r="H9"/>
  <c r="E14"/>
  <c r="E7" i="18"/>
  <c r="D22" i="14" l="1"/>
  <c r="C26" i="17"/>
  <c r="E17"/>
  <c r="E16"/>
  <c r="B9" i="18"/>
  <c r="B10" s="1"/>
  <c r="B6" i="9"/>
  <c r="H4" s="1"/>
  <c r="E12" i="18"/>
  <c r="H10" i="16"/>
  <c r="B11"/>
  <c r="E12" i="17"/>
  <c r="H7" i="18"/>
  <c r="D26" i="16"/>
  <c r="E8"/>
  <c r="B9" i="17"/>
  <c r="B10" s="1"/>
  <c r="B9" i="16"/>
  <c r="E16" i="18"/>
  <c r="H10" i="17"/>
  <c r="H10" i="18"/>
  <c r="E11" i="17"/>
  <c r="B7" i="9"/>
  <c r="C23" i="14"/>
  <c r="E13" i="18"/>
  <c r="E17"/>
  <c r="B23" i="17"/>
  <c r="H6"/>
  <c r="E9"/>
  <c r="D26"/>
  <c r="E11" i="16"/>
  <c r="B23" i="18"/>
  <c r="E9"/>
  <c r="E9" i="14"/>
  <c r="B23"/>
  <c r="D23" s="1"/>
  <c r="B26" s="1"/>
  <c r="H6"/>
  <c r="D26" i="15"/>
  <c r="H7"/>
  <c r="E12"/>
  <c r="E11"/>
  <c r="E11" i="9"/>
  <c r="C20"/>
  <c r="H6"/>
  <c r="E11" i="18"/>
  <c r="E8" i="15"/>
  <c r="D22"/>
  <c r="H7" i="14"/>
  <c r="E12"/>
  <c r="E11"/>
  <c r="D26"/>
  <c r="E14" i="17"/>
  <c r="C23"/>
  <c r="H9"/>
  <c r="B11" i="14"/>
  <c r="H7" i="17" l="1"/>
  <c r="B10" i="16"/>
  <c r="H7"/>
  <c r="B23"/>
  <c r="E9"/>
  <c r="H6"/>
  <c r="C23" i="18"/>
  <c r="D23" s="1"/>
  <c r="B26" s="1"/>
  <c r="E26" s="1"/>
  <c r="E14"/>
  <c r="H9"/>
  <c r="E23" i="14"/>
  <c r="E23" i="18"/>
  <c r="E26" i="14"/>
  <c r="D20" i="9"/>
  <c r="B23" s="1"/>
  <c r="E23" s="1"/>
  <c r="E20"/>
  <c r="E23" i="17"/>
  <c r="D23"/>
  <c r="B26" s="1"/>
  <c r="E26" s="1"/>
  <c r="E9" i="15"/>
  <c r="B23"/>
  <c r="H6"/>
  <c r="D23" i="16" l="1"/>
  <c r="B26" s="1"/>
  <c r="E26" s="1"/>
  <c r="E23"/>
  <c r="D23" i="15"/>
  <c r="B26" s="1"/>
  <c r="E26" s="1"/>
  <c r="E23"/>
</calcChain>
</file>

<file path=xl/sharedStrings.xml><?xml version="1.0" encoding="utf-8"?>
<sst xmlns="http://schemas.openxmlformats.org/spreadsheetml/2006/main" count="1150" uniqueCount="441">
  <si>
    <t>Куратор</t>
  </si>
  <si>
    <t>Текучесть, %</t>
  </si>
  <si>
    <t>Удержание, %</t>
  </si>
  <si>
    <t>Число новых клиентов</t>
  </si>
  <si>
    <t>Число потерянных клиентов</t>
  </si>
  <si>
    <t>1 период постоянные клиенты</t>
  </si>
  <si>
    <t>1 период потерянные клиенты</t>
  </si>
  <si>
    <t>2 период постоянные клиенты</t>
  </si>
  <si>
    <t>2 период новые клиенты</t>
  </si>
  <si>
    <t>Число тех клиентов, которые обратились в оба отчетных периода</t>
  </si>
  <si>
    <t>Общее число клиентов 1 отчетный период</t>
  </si>
  <si>
    <t xml:space="preserve">Общее число клиентов 2 отчетный период </t>
  </si>
  <si>
    <t>1 отчетный период ИТОГО</t>
  </si>
  <si>
    <t>2 отчетный период ИТОГО</t>
  </si>
  <si>
    <t>доля продаж новых клиентов в общем объеме</t>
  </si>
  <si>
    <t>Доля продаж постоянных клиентов в 1 отчетный период</t>
  </si>
  <si>
    <t>ИТОГО</t>
  </si>
  <si>
    <t>Доля продаж постоянных клиентов во 2 отчетный период</t>
  </si>
  <si>
    <t>Доля продаж потерянных клиентов в общем обьеме</t>
  </si>
  <si>
    <t>Доля продаж потерянных клиентов в обьеме 1 периода</t>
  </si>
  <si>
    <t>доля продаж новых клиентов в обьеме 2 периода</t>
  </si>
  <si>
    <t>Продажи в 1 отчетный период</t>
  </si>
  <si>
    <t>Продажи во 2 отчетный период</t>
  </si>
  <si>
    <t>Продажи в 1 отчетный период по постоянным клиентам</t>
  </si>
  <si>
    <t>Продажи в 1 отчетный период по потерянным клиентам</t>
  </si>
  <si>
    <t>Продажи в 2 отчетный период по постоянным клиентам</t>
  </si>
  <si>
    <t>Постоянные клиенты</t>
  </si>
  <si>
    <t>Прирост/снижение, кубы</t>
  </si>
  <si>
    <t>Прирост/снижение,%</t>
  </si>
  <si>
    <t>Комарова Татьяна Ивановна</t>
  </si>
  <si>
    <t>1 месяц</t>
  </si>
  <si>
    <t>2 месяц</t>
  </si>
  <si>
    <t>2 квартал только постоянные</t>
  </si>
  <si>
    <t>Прирост/снижение по постоянным клиентам, кубы</t>
  </si>
  <si>
    <t>Продажи, кубы</t>
  </si>
  <si>
    <t>новые клиенты 2 период</t>
  </si>
  <si>
    <t>потерянные клиенты 1 период</t>
  </si>
  <si>
    <t>Показатель</t>
  </si>
  <si>
    <t>КЛИЕНТЫ</t>
  </si>
  <si>
    <t>ПРОДАЖИ В КУБАХ</t>
  </si>
  <si>
    <t>СРЕДНИЕ ПОКАЗАТЕЛИ</t>
  </si>
  <si>
    <t>ПРИРОСТ/СНИЖЕНИЕ</t>
  </si>
  <si>
    <t>1 КВАРТАЛ</t>
  </si>
  <si>
    <t>итого</t>
  </si>
  <si>
    <t>постоянные клиенты</t>
  </si>
  <si>
    <t>новые клиенты</t>
  </si>
  <si>
    <t>СРЕДНИЕ ПРОДАЖИ НА 1 КЛИЕНТА</t>
  </si>
  <si>
    <t>ПРОДАЖИ</t>
  </si>
  <si>
    <t>Прирост/снижение</t>
  </si>
  <si>
    <t>Максимова Светлана Юрьевна</t>
  </si>
  <si>
    <t>Кубеева Жанна Рахимжановна</t>
  </si>
  <si>
    <t>Перегудина Татьяна Михайловна</t>
  </si>
  <si>
    <t>Крутоусова Татьяна Игоревна</t>
  </si>
  <si>
    <t>Мишина Дарья Геннадьевна</t>
  </si>
  <si>
    <t>Садыкова Валентина Фанисовна</t>
  </si>
  <si>
    <t>Мерняева Ольга Викторовна</t>
  </si>
  <si>
    <t>Продажи в 2 отчетный период по новым клиентам</t>
  </si>
  <si>
    <t>Январь, 2017</t>
  </si>
  <si>
    <t>Февраль, 2017</t>
  </si>
  <si>
    <t>Декабрь, 2016</t>
  </si>
  <si>
    <t>Город</t>
  </si>
  <si>
    <t>Комсомольск-На-Амуре;  Благовещенск</t>
  </si>
  <si>
    <t xml:space="preserve">Казань </t>
  </si>
  <si>
    <t xml:space="preserve">Москва </t>
  </si>
  <si>
    <t>Москва</t>
  </si>
  <si>
    <t xml:space="preserve">Новосибирск </t>
  </si>
  <si>
    <t>Чебоксары, Новочебоксарск</t>
  </si>
  <si>
    <t xml:space="preserve">Воронеж Липецк </t>
  </si>
  <si>
    <t xml:space="preserve">Самара </t>
  </si>
  <si>
    <t xml:space="preserve">Нижнекамск, Набережные Челны </t>
  </si>
  <si>
    <t xml:space="preserve">Алма-Аты </t>
  </si>
  <si>
    <t>Махачкала</t>
  </si>
  <si>
    <t>Бишкек</t>
  </si>
  <si>
    <t>Санкт-Петербург</t>
  </si>
  <si>
    <t xml:space="preserve">Красноярск </t>
  </si>
  <si>
    <t>Кемерово</t>
  </si>
  <si>
    <t xml:space="preserve">Шымкент </t>
  </si>
  <si>
    <t xml:space="preserve">Вологда Череповец </t>
  </si>
  <si>
    <t xml:space="preserve">Киров </t>
  </si>
  <si>
    <t xml:space="preserve">Волгоград, Волжский </t>
  </si>
  <si>
    <t xml:space="preserve">Нальчик </t>
  </si>
  <si>
    <t xml:space="preserve">Пермь </t>
  </si>
  <si>
    <t>Яхрома</t>
  </si>
  <si>
    <t xml:space="preserve">Севастополь  Евпатория  </t>
  </si>
  <si>
    <t xml:space="preserve">Нефтеюганск Сургут </t>
  </si>
  <si>
    <t>Азов , Шахты</t>
  </si>
  <si>
    <t>Караганда Темиртау Шахтинск</t>
  </si>
  <si>
    <t xml:space="preserve">Астана </t>
  </si>
  <si>
    <t xml:space="preserve">Петропавловск </t>
  </si>
  <si>
    <t>Нижневартовск</t>
  </si>
  <si>
    <t xml:space="preserve">Ростов-на-Дону </t>
  </si>
  <si>
    <t xml:space="preserve">Саратов, Энгельс </t>
  </si>
  <si>
    <t xml:space="preserve">Астрахань </t>
  </si>
  <si>
    <t xml:space="preserve">Ижевск </t>
  </si>
  <si>
    <t xml:space="preserve">Брянск </t>
  </si>
  <si>
    <t>Ставрополь</t>
  </si>
  <si>
    <t xml:space="preserve">Пятигорск ,Ессентуки, Железноводск, Лермонтов, Минеральные воды </t>
  </si>
  <si>
    <t>Беларусь Минск</t>
  </si>
  <si>
    <t>Краснодар; Майкоп</t>
  </si>
  <si>
    <t>Карачаевск</t>
  </si>
  <si>
    <t xml:space="preserve">Екатеринбург </t>
  </si>
  <si>
    <t xml:space="preserve">Рудный </t>
  </si>
  <si>
    <t>Брест</t>
  </si>
  <si>
    <t>Костанай</t>
  </si>
  <si>
    <t xml:space="preserve">Актау </t>
  </si>
  <si>
    <t xml:space="preserve">Нижний Новгород , Кстов, Дзержинск </t>
  </si>
  <si>
    <t xml:space="preserve">Магнитогорск </t>
  </si>
  <si>
    <t>Альметьевск</t>
  </si>
  <si>
    <t xml:space="preserve">Нижний Новгород </t>
  </si>
  <si>
    <t>Барнаул,</t>
  </si>
  <si>
    <t xml:space="preserve">Северодвинск 
Архангельск </t>
  </si>
  <si>
    <t xml:space="preserve">Симферополь </t>
  </si>
  <si>
    <t xml:space="preserve">Сочи </t>
  </si>
  <si>
    <t>Кыргызстан Кара Балта</t>
  </si>
  <si>
    <t>Тамбов</t>
  </si>
  <si>
    <t xml:space="preserve">Владикавказ, Алагир, Ардон, Беслан, Дигора </t>
  </si>
  <si>
    <t xml:space="preserve">Ульяновск </t>
  </si>
  <si>
    <t xml:space="preserve">Тюмень </t>
  </si>
  <si>
    <t xml:space="preserve">Нефтекамск </t>
  </si>
  <si>
    <t xml:space="preserve">Новомосковск, Тула </t>
  </si>
  <si>
    <t>Моздок</t>
  </si>
  <si>
    <t xml:space="preserve">Сыктывкар </t>
  </si>
  <si>
    <t>Ташкент</t>
  </si>
  <si>
    <t>Оренбург</t>
  </si>
  <si>
    <t>Ликино-Дулево; Орехово-Зуево , Электросталь</t>
  </si>
  <si>
    <t>Северск</t>
  </si>
  <si>
    <t>Улан-удэ</t>
  </si>
  <si>
    <t xml:space="preserve">Калуга </t>
  </si>
  <si>
    <t>Якутск</t>
  </si>
  <si>
    <t>Ангарск</t>
  </si>
  <si>
    <t>Бийск</t>
  </si>
  <si>
    <t>Владимир</t>
  </si>
  <si>
    <t>Владивосток</t>
  </si>
  <si>
    <t xml:space="preserve">Иваново </t>
  </si>
  <si>
    <t xml:space="preserve">Сызрань </t>
  </si>
  <si>
    <t>Ульяновск</t>
  </si>
  <si>
    <t>Уссурийск</t>
  </si>
  <si>
    <t xml:space="preserve">Кострома </t>
  </si>
  <si>
    <t>Лениногорск </t>
  </si>
  <si>
    <t>Экибастуз</t>
  </si>
  <si>
    <t xml:space="preserve">Калининград </t>
  </si>
  <si>
    <t>Ярославль</t>
  </si>
  <si>
    <t>Орел 317 748</t>
  </si>
  <si>
    <t>Лисаковск</t>
  </si>
  <si>
    <t>Златоуст</t>
  </si>
  <si>
    <t>Усть-Каменогорск</t>
  </si>
  <si>
    <t xml:space="preserve">Кокшетау </t>
  </si>
  <si>
    <t>Щелково</t>
  </si>
  <si>
    <t>Ноябрьск</t>
  </si>
  <si>
    <t xml:space="preserve">Шуя </t>
  </si>
  <si>
    <t>Черкесск</t>
  </si>
  <si>
    <t>Ухта</t>
  </si>
  <si>
    <t xml:space="preserve">Новокузнецк </t>
  </si>
  <si>
    <t xml:space="preserve">Благовещенск </t>
  </si>
  <si>
    <t>Салават</t>
  </si>
  <si>
    <t xml:space="preserve">Томск </t>
  </si>
  <si>
    <t xml:space="preserve">Белгород </t>
  </si>
  <si>
    <t xml:space="preserve">Междуреченск </t>
  </si>
  <si>
    <t xml:space="preserve">Йошкар-Ола </t>
  </si>
  <si>
    <t xml:space="preserve">Оренбург </t>
  </si>
  <si>
    <t>Арзамас</t>
  </si>
  <si>
    <t xml:space="preserve">Челябинск </t>
  </si>
  <si>
    <t>Иркутск</t>
  </si>
  <si>
    <t>Бобруйск</t>
  </si>
  <si>
    <t>Озерск, Кыштым</t>
  </si>
  <si>
    <t xml:space="preserve">Ачинск </t>
  </si>
  <si>
    <t xml:space="preserve">Тольятти </t>
  </si>
  <si>
    <t>Тараз</t>
  </si>
  <si>
    <t>Уральск</t>
  </si>
  <si>
    <t>Ош</t>
  </si>
  <si>
    <t>Павлодар</t>
  </si>
  <si>
    <t xml:space="preserve">Тобольск </t>
  </si>
  <si>
    <t>Елабуга</t>
  </si>
  <si>
    <t>Балашиха</t>
  </si>
  <si>
    <t xml:space="preserve">Новокуйбышевск </t>
  </si>
  <si>
    <t>Назрань</t>
  </si>
  <si>
    <t>Ишим</t>
  </si>
  <si>
    <t xml:space="preserve">Курган Шадринск </t>
  </si>
  <si>
    <t>Рязань</t>
  </si>
  <si>
    <t>Чита</t>
  </si>
  <si>
    <t>Оса</t>
  </si>
  <si>
    <t>Тверь</t>
  </si>
  <si>
    <t xml:space="preserve">Димитровград </t>
  </si>
  <si>
    <t>Феодосия</t>
  </si>
  <si>
    <t>Южно-Сахалинск</t>
  </si>
  <si>
    <t>Новороссийск</t>
  </si>
  <si>
    <t xml:space="preserve">Бердск </t>
  </si>
  <si>
    <t>Зеленодольск</t>
  </si>
  <si>
    <t>Благодарный </t>
  </si>
  <si>
    <t xml:space="preserve">Находка </t>
  </si>
  <si>
    <t>Анапа</t>
  </si>
  <si>
    <t>Саранск</t>
  </si>
  <si>
    <t>Зима</t>
  </si>
  <si>
    <t>Армавир</t>
  </si>
  <si>
    <t>Петрозаводск</t>
  </si>
  <si>
    <t xml:space="preserve">Пенза </t>
  </si>
  <si>
    <t>Балхаш</t>
  </si>
  <si>
    <t>Сергиев Посад</t>
  </si>
  <si>
    <t>Донецк</t>
  </si>
  <si>
    <t>Хабаровск</t>
  </si>
  <si>
    <t xml:space="preserve">Кисловодск </t>
  </si>
  <si>
    <t>Павловский Посад</t>
  </si>
  <si>
    <t xml:space="preserve">Балаково Саратовская область </t>
  </si>
  <si>
    <t>Балыкчи</t>
  </si>
  <si>
    <t xml:space="preserve">Россошь </t>
  </si>
  <si>
    <t>Стерлитамак</t>
  </si>
  <si>
    <t>Курск</t>
  </si>
  <si>
    <t>Орск, Оренбургская об.</t>
  </si>
  <si>
    <t xml:space="preserve">Дзержинск </t>
  </si>
  <si>
    <t>Горно-Алтайск</t>
  </si>
  <si>
    <t>Усмань (19739)</t>
  </si>
  <si>
    <t>Сальск</t>
  </si>
  <si>
    <t>Грозный</t>
  </si>
  <si>
    <t>Алейск</t>
  </si>
  <si>
    <t xml:space="preserve">Мытищи </t>
  </si>
  <si>
    <t xml:space="preserve">Актобе </t>
  </si>
  <si>
    <t>Атырау</t>
  </si>
  <si>
    <t xml:space="preserve">Таганрог </t>
  </si>
  <si>
    <t xml:space="preserve">Тимашевск (Краснодарский край) </t>
  </si>
  <si>
    <t>Екатеринбург</t>
  </si>
  <si>
    <t>Нижний Новгород</t>
  </si>
  <si>
    <t>Омск</t>
  </si>
  <si>
    <t>Челябинск</t>
  </si>
  <si>
    <t>Ростов-на-Дону</t>
  </si>
  <si>
    <t>Уфа</t>
  </si>
  <si>
    <t>Волгоград</t>
  </si>
  <si>
    <t>Пермь</t>
  </si>
  <si>
    <t>Красноярск</t>
  </si>
  <si>
    <t>Воронеж</t>
  </si>
  <si>
    <t>Саратов</t>
  </si>
  <si>
    <t>Краснодар</t>
  </si>
  <si>
    <t>Тольятти</t>
  </si>
  <si>
    <t>Ижевск</t>
  </si>
  <si>
    <t>Барнаул</t>
  </si>
  <si>
    <t>Тюмень</t>
  </si>
  <si>
    <t>Новокузнецк</t>
  </si>
  <si>
    <t>Томск</t>
  </si>
  <si>
    <t>Астрахань</t>
  </si>
  <si>
    <t>Пенза</t>
  </si>
  <si>
    <t>Набережные Челны</t>
  </si>
  <si>
    <t>Липецк</t>
  </si>
  <si>
    <t>Тула</t>
  </si>
  <si>
    <t>Киров</t>
  </si>
  <si>
    <t>Чебоксары</t>
  </si>
  <si>
    <t>Калининград</t>
  </si>
  <si>
    <t>Брянск</t>
  </si>
  <si>
    <t>Иваново</t>
  </si>
  <si>
    <t>Магнитогорск</t>
  </si>
  <si>
    <t>Улан-Удэ</t>
  </si>
  <si>
    <t>Нижний Тагил</t>
  </si>
  <si>
    <t>Белгород</t>
  </si>
  <si>
    <t>Архангельск</t>
  </si>
  <si>
    <t>Сочи</t>
  </si>
  <si>
    <t>Курган</t>
  </si>
  <si>
    <t>Смоленск</t>
  </si>
  <si>
    <t>Калуга</t>
  </si>
  <si>
    <t>Орёл</t>
  </si>
  <si>
    <t>Волжский</t>
  </si>
  <si>
    <t>Череповец</t>
  </si>
  <si>
    <t>Владикавказ</t>
  </si>
  <si>
    <t>Мурманск</t>
  </si>
  <si>
    <t>Сургут</t>
  </si>
  <si>
    <t>Вологда</t>
  </si>
  <si>
    <t>Кострома</t>
  </si>
  <si>
    <t>Комсомольск-на-Амуре</t>
  </si>
  <si>
    <t>Таганрог</t>
  </si>
  <si>
    <t>Йошкар-Ола</t>
  </si>
  <si>
    <t>Братск</t>
  </si>
  <si>
    <t>Дзержинск</t>
  </si>
  <si>
    <t>Шахты</t>
  </si>
  <si>
    <t>Нальчик</t>
  </si>
  <si>
    <t>Орск</t>
  </si>
  <si>
    <t>Сыктывкар</t>
  </si>
  <si>
    <t>Нижнекамск</t>
  </si>
  <si>
    <t>Старый Оскол</t>
  </si>
  <si>
    <t>Великий Новгород</t>
  </si>
  <si>
    <t>Благовещенск</t>
  </si>
  <si>
    <t>Прокопьевск</t>
  </si>
  <si>
    <t>Химки</t>
  </si>
  <si>
    <t>Псков</t>
  </si>
  <si>
    <t>Энгельс</t>
  </si>
  <si>
    <t>Рыбинск</t>
  </si>
  <si>
    <t>Балаково</t>
  </si>
  <si>
    <t>Северодвинск</t>
  </si>
  <si>
    <t>Подольск</t>
  </si>
  <si>
    <t>Королёв</t>
  </si>
  <si>
    <t>Петропавловск-Камчатский</t>
  </si>
  <si>
    <t>Сызрань</t>
  </si>
  <si>
    <t>Норильск</t>
  </si>
  <si>
    <t>Каменск-Уральский</t>
  </si>
  <si>
    <t>Мытищи</t>
  </si>
  <si>
    <t>Люберцы</t>
  </si>
  <si>
    <t>Волгодонск</t>
  </si>
  <si>
    <t>Новочеркасск</t>
  </si>
  <si>
    <t>Абакан</t>
  </si>
  <si>
    <t>Находка</t>
  </si>
  <si>
    <t>Березники</t>
  </si>
  <si>
    <t>Электросталь</t>
  </si>
  <si>
    <t>Миасс</t>
  </si>
  <si>
    <t>Первоуральск</t>
  </si>
  <si>
    <t>Рубцовск</t>
  </si>
  <si>
    <t>Ковров</t>
  </si>
  <si>
    <t>Коломна</t>
  </si>
  <si>
    <t>Майкоп</t>
  </si>
  <si>
    <t>Пятигорск</t>
  </si>
  <si>
    <t>Одинцово</t>
  </si>
  <si>
    <t>Колпино</t>
  </si>
  <si>
    <t>Копейск</t>
  </si>
  <si>
    <t>Хасавюрт</t>
  </si>
  <si>
    <t>Железнодорожный</t>
  </si>
  <si>
    <t>Новомосковск</t>
  </si>
  <si>
    <t>Кисловодск</t>
  </si>
  <si>
    <t>Серпухов</t>
  </si>
  <si>
    <t>Новочебоксарск</t>
  </si>
  <si>
    <t>Нефтеюганск</t>
  </si>
  <si>
    <t>Димитровград</t>
  </si>
  <si>
    <t>Нефтекамск</t>
  </si>
  <si>
    <t>Орехово-Зуево</t>
  </si>
  <si>
    <t>Дербент</t>
  </si>
  <si>
    <t>Камышин</t>
  </si>
  <si>
    <t>Невинномысск</t>
  </si>
  <si>
    <t>Красногорск</t>
  </si>
  <si>
    <t>Муром</t>
  </si>
  <si>
    <t>Батайск</t>
  </si>
  <si>
    <t>Новошахтинск</t>
  </si>
  <si>
    <t>Щёлково</t>
  </si>
  <si>
    <t>Кызыл</t>
  </si>
  <si>
    <t>Октябрьский</t>
  </si>
  <si>
    <t>Ачинск</t>
  </si>
  <si>
    <t>Новокуйбышевск</t>
  </si>
  <si>
    <t>Елец</t>
  </si>
  <si>
    <t>Обнинск</t>
  </si>
  <si>
    <t>Новый Уренгой</t>
  </si>
  <si>
    <t>Каспийск</t>
  </si>
  <si>
    <t>Элиста</t>
  </si>
  <si>
    <t>Пушкино</t>
  </si>
  <si>
    <t>Жуковский</t>
  </si>
  <si>
    <t>Артём</t>
  </si>
  <si>
    <t>Междуреченск</t>
  </si>
  <si>
    <t>Ленинск-Кузнецкий</t>
  </si>
  <si>
    <t>Сарапул</t>
  </si>
  <si>
    <t>Ессентуки</t>
  </si>
  <si>
    <t>Воткинск</t>
  </si>
  <si>
    <t>Ногинск</t>
  </si>
  <si>
    <t>Тобольск</t>
  </si>
  <si>
    <t>Серов</t>
  </si>
  <si>
    <t>Бердск</t>
  </si>
  <si>
    <t>Великие Луки</t>
  </si>
  <si>
    <t>Мичуринск</t>
  </si>
  <si>
    <t>Киселёвск</t>
  </si>
  <si>
    <t>Новотроицк</t>
  </si>
  <si>
    <t>Соликамск</t>
  </si>
  <si>
    <t>Раменское</t>
  </si>
  <si>
    <t>Домодедово</t>
  </si>
  <si>
    <t>Магадан</t>
  </si>
  <si>
    <t>Глазов</t>
  </si>
  <si>
    <t>Каменск-Шахтинский</t>
  </si>
  <si>
    <t>Железногорск</t>
  </si>
  <si>
    <t>Канск</t>
  </si>
  <si>
    <t>Пушкин</t>
  </si>
  <si>
    <t>Гатчина</t>
  </si>
  <si>
    <t>Саров</t>
  </si>
  <si>
    <t>Новоуральск</t>
  </si>
  <si>
    <t>Воскресенск</t>
  </si>
  <si>
    <t>Долгопрудный</t>
  </si>
  <si>
    <t>Бугульма</t>
  </si>
  <si>
    <t>Кузнецк</t>
  </si>
  <si>
    <t>Губкин</t>
  </si>
  <si>
    <t>Кинешма</t>
  </si>
  <si>
    <t>Ейск</t>
  </si>
  <si>
    <t>Реутов</t>
  </si>
  <si>
    <t>Усть-Илимск</t>
  </si>
  <si>
    <t>Усолье-Сибирское</t>
  </si>
  <si>
    <t>Чайковский</t>
  </si>
  <si>
    <t>Азов</t>
  </si>
  <si>
    <t>Бузулук</t>
  </si>
  <si>
    <t>Озёрск</t>
  </si>
  <si>
    <t>Балашов</t>
  </si>
  <si>
    <t>Юрга</t>
  </si>
  <si>
    <t>Кирово-Чепецк</t>
  </si>
  <si>
    <t>Кропоткин</t>
  </si>
  <si>
    <t>Клин</t>
  </si>
  <si>
    <t>Красноуфимск</t>
  </si>
  <si>
    <t>Выборг</t>
  </si>
  <si>
    <t>Ханты-Мансийск</t>
  </si>
  <si>
    <t>Троицк</t>
  </si>
  <si>
    <t>Бор</t>
  </si>
  <si>
    <t>Шадринск</t>
  </si>
  <si>
    <t>Белово</t>
  </si>
  <si>
    <t>Минеральные Воды</t>
  </si>
  <si>
    <t>Анжеро-Судженск</t>
  </si>
  <si>
    <t>Биробиджан</t>
  </si>
  <si>
    <t>Лобня</t>
  </si>
  <si>
    <t>Петергоф</t>
  </si>
  <si>
    <t>Чапаевск</t>
  </si>
  <si>
    <t>Георгиевск</t>
  </si>
  <si>
    <t>Черногорск</t>
  </si>
  <si>
    <t>Минусинск</t>
  </si>
  <si>
    <t>Михайловск</t>
  </si>
  <si>
    <t>Дубна</t>
  </si>
  <si>
    <t>Воркута</t>
  </si>
  <si>
    <t>Новоалтайск</t>
  </si>
  <si>
    <t>Егорьевск</t>
  </si>
  <si>
    <t>Асбест</t>
  </si>
  <si>
    <t>Белорецк</t>
  </si>
  <si>
    <t>Белогорск</t>
  </si>
  <si>
    <t>Кунгур</t>
  </si>
  <si>
    <t>Лысьва</t>
  </si>
  <si>
    <t>Гуково</t>
  </si>
  <si>
    <t>Ступино</t>
  </si>
  <si>
    <t>Туймазы</t>
  </si>
  <si>
    <t>Кстово</t>
  </si>
  <si>
    <t>Вольск</t>
  </si>
  <si>
    <t>Ишимбай</t>
  </si>
  <si>
    <t>Зеленогорск</t>
  </si>
  <si>
    <t>Сосновый Бор</t>
  </si>
  <si>
    <t>Буйнакск</t>
  </si>
  <si>
    <t>Борисоглебск</t>
  </si>
  <si>
    <t>Наро-Фоминск</t>
  </si>
  <si>
    <t>Будённовск</t>
  </si>
  <si>
    <t>Донской</t>
  </si>
  <si>
    <t>Полевской</t>
  </si>
  <si>
    <t>Лениногорск</t>
  </si>
  <si>
    <t>Славянск-на-Кубани</t>
  </si>
  <si>
    <t>Заречный</t>
  </si>
  <si>
    <t>Туапсе</t>
  </si>
  <si>
    <t>Россошь</t>
  </si>
  <si>
    <t>Кумертау</t>
  </si>
  <si>
    <t>Лабинск</t>
  </si>
  <si>
    <t>Сибай</t>
  </si>
  <si>
    <t>Клинцы</t>
  </si>
  <si>
    <t>Ржев</t>
  </si>
  <si>
    <t>Тихорецк</t>
  </si>
  <si>
    <t>Нерюнгри</t>
  </si>
  <si>
    <t>Алексин</t>
  </si>
  <si>
    <t>Ревда</t>
  </si>
  <si>
    <t>Александров</t>
  </si>
  <si>
    <t>Дмитров</t>
  </si>
  <si>
    <t>Мелеуз</t>
  </si>
  <si>
    <t>Лесосибирск</t>
  </si>
  <si>
    <t>Население, чел.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</si>
</sst>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2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u/>
      <sz val="11"/>
      <color theme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2DEDE"/>
        <bgColor rgb="FF000000"/>
      </patternFill>
    </fill>
    <fill>
      <patternFill patternType="solid">
        <fgColor rgb="FFFCF8E3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DDDDDD"/>
      </top>
      <bottom style="thin">
        <color rgb="FFDDDDDD"/>
      </bottom>
      <diagonal/>
    </border>
  </borders>
  <cellStyleXfs count="3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8" fillId="0" borderId="0"/>
  </cellStyleXfs>
  <cellXfs count="4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4" borderId="1" xfId="0" applyFont="1" applyFill="1" applyBorder="1"/>
    <xf numFmtId="0" fontId="0" fillId="0" borderId="0" xfId="0"/>
    <xf numFmtId="0" fontId="1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0" fillId="3" borderId="1" xfId="0" applyFill="1" applyBorder="1"/>
    <xf numFmtId="0" fontId="4" fillId="3" borderId="1" xfId="0" applyFont="1" applyFill="1" applyBorder="1"/>
    <xf numFmtId="10" fontId="0" fillId="0" borderId="1" xfId="0" applyNumberFormat="1" applyBorder="1"/>
    <xf numFmtId="10" fontId="0" fillId="3" borderId="1" xfId="0" applyNumberFormat="1" applyFill="1" applyBorder="1"/>
    <xf numFmtId="0" fontId="4" fillId="0" borderId="0" xfId="0" applyFont="1"/>
    <xf numFmtId="2" fontId="0" fillId="0" borderId="1" xfId="0" applyNumberFormat="1" applyBorder="1"/>
    <xf numFmtId="0" fontId="4" fillId="0" borderId="1" xfId="0" applyFont="1" applyBorder="1"/>
    <xf numFmtId="0" fontId="1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2" borderId="1" xfId="0" applyFont="1" applyFill="1" applyBorder="1" applyAlignment="1">
      <alignment wrapText="1"/>
    </xf>
    <xf numFmtId="10" fontId="1" fillId="3" borderId="1" xfId="0" applyNumberFormat="1" applyFont="1" applyFill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6" fillId="0" borderId="0" xfId="0" applyFont="1" applyFill="1" applyBorder="1"/>
    <xf numFmtId="10" fontId="6" fillId="0" borderId="0" xfId="0" applyNumberFormat="1" applyFont="1" applyFill="1" applyBorder="1"/>
    <xf numFmtId="0" fontId="1" fillId="3" borderId="1" xfId="0" applyFont="1" applyFill="1" applyBorder="1" applyAlignment="1">
      <alignment wrapText="1"/>
    </xf>
    <xf numFmtId="0" fontId="0" fillId="5" borderId="1" xfId="0" applyFill="1" applyBorder="1"/>
    <xf numFmtId="0" fontId="0" fillId="5" borderId="1" xfId="0" applyNumberForma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6" borderId="1" xfId="0" applyNumberFormat="1" applyFill="1" applyBorder="1" applyAlignment="1">
      <alignment horizontal="right"/>
    </xf>
    <xf numFmtId="0" fontId="0" fillId="0" borderId="2" xfId="0" applyNumberFormat="1" applyBorder="1" applyAlignment="1">
      <alignment horizontal="right"/>
    </xf>
    <xf numFmtId="0" fontId="0" fillId="7" borderId="2" xfId="0" applyNumberFormat="1" applyFill="1" applyBorder="1" applyAlignment="1">
      <alignment horizontal="right"/>
    </xf>
    <xf numFmtId="0" fontId="0" fillId="8" borderId="2" xfId="0" applyNumberFormat="1" applyFill="1" applyBorder="1" applyAlignment="1">
      <alignment horizontal="right"/>
    </xf>
    <xf numFmtId="0" fontId="0" fillId="0" borderId="2" xfId="0" applyBorder="1"/>
    <xf numFmtId="0" fontId="0" fillId="5" borderId="2" xfId="0" applyFill="1" applyBorder="1"/>
    <xf numFmtId="0" fontId="0" fillId="3" borderId="1" xfId="0" applyFill="1" applyBorder="1" applyAlignment="1">
      <alignment wrapText="1"/>
    </xf>
    <xf numFmtId="0" fontId="1" fillId="0" borderId="0" xfId="0" applyFont="1" applyAlignment="1">
      <alignment horizontal="right"/>
    </xf>
    <xf numFmtId="164" fontId="0" fillId="0" borderId="0" xfId="37" applyNumberFormat="1" applyFont="1"/>
    <xf numFmtId="49" fontId="9" fillId="9" borderId="1" xfId="38" applyNumberFormat="1" applyFont="1" applyFill="1" applyBorder="1" applyAlignment="1">
      <alignment horizontal="center" shrinkToFit="1"/>
    </xf>
    <xf numFmtId="49" fontId="10" fillId="9" borderId="1" xfId="38" applyNumberFormat="1" applyFont="1" applyFill="1" applyBorder="1" applyAlignment="1">
      <alignment wrapText="1" shrinkToFit="1"/>
    </xf>
    <xf numFmtId="49" fontId="10" fillId="0" borderId="1" xfId="38" applyNumberFormat="1" applyFont="1" applyFill="1" applyBorder="1" applyAlignment="1">
      <alignment wrapText="1" shrinkToFit="1"/>
    </xf>
    <xf numFmtId="49" fontId="10" fillId="9" borderId="1" xfId="38" applyNumberFormat="1" applyFont="1" applyFill="1" applyBorder="1" applyAlignment="1">
      <alignment shrinkToFit="1"/>
    </xf>
    <xf numFmtId="49" fontId="10" fillId="9" borderId="1" xfId="38" applyNumberFormat="1" applyFont="1" applyFill="1" applyBorder="1" applyAlignment="1">
      <alignment horizontal="left" wrapText="1" shrinkToFit="1"/>
    </xf>
    <xf numFmtId="49" fontId="11" fillId="9" borderId="1" xfId="38" applyNumberFormat="1" applyFont="1" applyFill="1" applyBorder="1" applyAlignment="1">
      <alignment wrapText="1" shrinkToFit="1"/>
    </xf>
    <xf numFmtId="49" fontId="10" fillId="9" borderId="0" xfId="38" applyNumberFormat="1" applyFont="1" applyFill="1" applyBorder="1" applyAlignment="1">
      <alignment wrapText="1" shrinkToFit="1"/>
    </xf>
    <xf numFmtId="49" fontId="0" fillId="0" borderId="0" xfId="0" applyNumberFormat="1" applyFont="1" applyBorder="1"/>
    <xf numFmtId="49" fontId="0" fillId="0" borderId="0" xfId="0" applyNumberFormat="1" applyFont="1"/>
    <xf numFmtId="49" fontId="0" fillId="0" borderId="0" xfId="0" applyNumberFormat="1"/>
  </cellXfs>
  <cellStyles count="39">
    <cellStyle name="Excel Built-in Normal" xfId="38"/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Финансовый" xfId="37" builtinId="3"/>
  </cellStyles>
  <dxfs count="10">
    <dxf>
      <font>
        <b/>
        <i/>
      </font>
      <fill>
        <patternFill>
          <bgColor theme="5" tint="-0.24994659260841701"/>
        </patternFill>
      </fill>
    </dxf>
    <dxf>
      <font>
        <b/>
        <i/>
      </font>
      <fill>
        <patternFill>
          <bgColor theme="5" tint="-0.24994659260841701"/>
        </patternFill>
      </fill>
    </dxf>
    <dxf>
      <font>
        <b/>
        <i/>
      </font>
      <fill>
        <patternFill>
          <bgColor theme="5" tint="-0.24994659260841701"/>
        </patternFill>
      </fill>
    </dxf>
    <dxf>
      <font>
        <b/>
        <i/>
      </font>
      <fill>
        <patternFill>
          <bgColor theme="5" tint="-0.24994659260841701"/>
        </patternFill>
      </fill>
    </dxf>
    <dxf>
      <font>
        <b/>
        <i/>
      </font>
      <fill>
        <patternFill>
          <bgColor theme="5" tint="-0.24994659260841701"/>
        </patternFill>
      </fill>
    </dxf>
    <dxf>
      <font>
        <b/>
        <i/>
      </font>
      <fill>
        <patternFill>
          <bgColor theme="5" tint="-0.24994659260841701"/>
        </patternFill>
      </fill>
    </dxf>
    <dxf>
      <font>
        <b/>
        <i/>
      </font>
      <fill>
        <patternFill>
          <bgColor theme="5" tint="-0.24994659260841701"/>
        </patternFill>
      </fill>
    </dxf>
    <dxf>
      <font>
        <b/>
        <i/>
      </font>
      <fill>
        <patternFill>
          <bgColor theme="5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98"/>
  <sheetViews>
    <sheetView topLeftCell="A22" workbookViewId="0">
      <selection activeCell="G38" sqref="G38"/>
    </sheetView>
  </sheetViews>
  <sheetFormatPr defaultColWidth="8.85546875" defaultRowHeight="15"/>
  <cols>
    <col min="1" max="1" width="25.28515625" style="37" customWidth="1"/>
    <col min="2" max="2" width="17.7109375" hidden="1" customWidth="1"/>
    <col min="3" max="5" width="17.7109375" style="4" hidden="1" customWidth="1"/>
    <col min="6" max="6" width="23.85546875" hidden="1" customWidth="1"/>
    <col min="7" max="7" width="23.85546875" style="4" customWidth="1"/>
  </cols>
  <sheetData>
    <row r="1" spans="1:7" s="15" customFormat="1" ht="30">
      <c r="A1" s="36" t="s">
        <v>60</v>
      </c>
      <c r="B1" s="14" t="s">
        <v>0</v>
      </c>
      <c r="C1" s="34" t="s">
        <v>59</v>
      </c>
      <c r="D1" s="34" t="s">
        <v>57</v>
      </c>
      <c r="E1" s="34" t="s">
        <v>58</v>
      </c>
      <c r="F1" s="3" t="s">
        <v>42</v>
      </c>
      <c r="G1" s="14" t="s">
        <v>32</v>
      </c>
    </row>
    <row r="2" spans="1:7" ht="30">
      <c r="A2" s="37" t="s">
        <v>61</v>
      </c>
      <c r="B2" s="31" t="s">
        <v>51</v>
      </c>
      <c r="C2" s="28">
        <v>4.03</v>
      </c>
      <c r="D2" s="29">
        <v>0</v>
      </c>
      <c r="E2" s="28">
        <v>0</v>
      </c>
      <c r="F2" s="4">
        <v>4.03</v>
      </c>
      <c r="G2" s="1" t="str">
        <f>IFERROR(VLOOKUP(A2,'Второй отчетный период'!$A$2:$B$969,2,FALSE),"")</f>
        <v/>
      </c>
    </row>
    <row r="3" spans="1:7">
      <c r="A3" s="37" t="s">
        <v>62</v>
      </c>
      <c r="B3" s="31" t="s">
        <v>52</v>
      </c>
      <c r="C3" s="30">
        <v>0.87</v>
      </c>
      <c r="D3" s="29">
        <v>0</v>
      </c>
      <c r="E3" s="28">
        <v>1.61</v>
      </c>
      <c r="F3" s="4">
        <v>2.48</v>
      </c>
      <c r="G3" s="1">
        <f>IFERROR(VLOOKUP(A3,'Второй отчетный период'!$A$2:$B$969,2,FALSE),"")</f>
        <v>100</v>
      </c>
    </row>
    <row r="4" spans="1:7">
      <c r="A4" s="37" t="s">
        <v>64</v>
      </c>
      <c r="B4" s="31" t="s">
        <v>52</v>
      </c>
      <c r="C4" s="28">
        <v>0</v>
      </c>
      <c r="D4" s="28">
        <v>0.01</v>
      </c>
      <c r="E4" s="30">
        <v>0</v>
      </c>
      <c r="F4" s="4">
        <v>0.01</v>
      </c>
      <c r="G4" s="1" t="str">
        <f>IFERROR(VLOOKUP(A4,'Второй отчетный период'!$A$2:$B$969,2,FALSE),"")</f>
        <v/>
      </c>
    </row>
    <row r="5" spans="1:7">
      <c r="A5" s="37" t="s">
        <v>64</v>
      </c>
      <c r="B5" s="31" t="s">
        <v>29</v>
      </c>
      <c r="C5" s="30">
        <v>18.79</v>
      </c>
      <c r="D5" s="28">
        <v>20.87</v>
      </c>
      <c r="E5" s="28">
        <v>38.01</v>
      </c>
      <c r="F5" s="4">
        <v>77.669999999999987</v>
      </c>
      <c r="G5" s="1" t="str">
        <f>IFERROR(VLOOKUP(A5,'Второй отчетный период'!$A$2:$B$969,2,FALSE),"")</f>
        <v/>
      </c>
    </row>
    <row r="6" spans="1:7">
      <c r="A6" s="37" t="s">
        <v>65</v>
      </c>
      <c r="B6" s="31" t="s">
        <v>52</v>
      </c>
      <c r="C6" s="28">
        <v>0</v>
      </c>
      <c r="D6" s="28">
        <v>0</v>
      </c>
      <c r="E6" s="28">
        <v>1.97</v>
      </c>
      <c r="F6" s="4">
        <v>1.97</v>
      </c>
      <c r="G6" s="1">
        <f>IFERROR(VLOOKUP(A6,'Второй отчетный период'!$A$2:$B$969,2,FALSE),"")</f>
        <v>1498921</v>
      </c>
    </row>
    <row r="7" spans="1:7">
      <c r="A7" s="37" t="s">
        <v>64</v>
      </c>
      <c r="B7" s="31" t="s">
        <v>53</v>
      </c>
      <c r="C7" s="28">
        <v>0</v>
      </c>
      <c r="D7" s="28">
        <v>0.7</v>
      </c>
      <c r="E7" s="30">
        <v>0.44</v>
      </c>
      <c r="F7" s="4">
        <v>1.1399999999999999</v>
      </c>
      <c r="G7" s="1" t="str">
        <f>IFERROR(VLOOKUP(A7,'Второй отчетный период'!$A$2:$B$969,2,FALSE),"")</f>
        <v/>
      </c>
    </row>
    <row r="8" spans="1:7" ht="30">
      <c r="A8" s="37" t="s">
        <v>66</v>
      </c>
      <c r="B8" s="31" t="s">
        <v>54</v>
      </c>
      <c r="C8" s="30">
        <v>0.97</v>
      </c>
      <c r="D8" s="30">
        <v>0.4</v>
      </c>
      <c r="E8" s="29">
        <v>0</v>
      </c>
      <c r="F8" s="4">
        <v>1.37</v>
      </c>
      <c r="G8" s="1" t="str">
        <f>IFERROR(VLOOKUP(A8,'Второй отчетный период'!$A$2:$B$969,2,FALSE),"")</f>
        <v/>
      </c>
    </row>
    <row r="9" spans="1:7">
      <c r="A9" s="37" t="s">
        <v>67</v>
      </c>
      <c r="B9" s="31" t="s">
        <v>52</v>
      </c>
      <c r="C9" s="29">
        <v>0</v>
      </c>
      <c r="D9" s="28">
        <v>0</v>
      </c>
      <c r="E9" s="28">
        <v>0.27</v>
      </c>
      <c r="F9" s="4">
        <v>0.27</v>
      </c>
      <c r="G9" s="1" t="str">
        <f>IFERROR(VLOOKUP(A9,'Второй отчетный период'!$A$2:$B$969,2,FALSE),"")</f>
        <v/>
      </c>
    </row>
    <row r="10" spans="1:7">
      <c r="A10" s="37" t="s">
        <v>68</v>
      </c>
      <c r="B10" s="31" t="s">
        <v>52</v>
      </c>
      <c r="C10" s="28">
        <v>0</v>
      </c>
      <c r="D10" s="28">
        <v>0</v>
      </c>
      <c r="E10" s="28">
        <v>0.11</v>
      </c>
      <c r="F10" s="4">
        <v>0.11</v>
      </c>
      <c r="G10" s="1">
        <f>IFERROR(VLOOKUP(A10,'Второй отчетный период'!$A$2:$B$969,2,FALSE),"")</f>
        <v>1164900</v>
      </c>
    </row>
    <row r="11" spans="1:7" ht="30">
      <c r="A11" s="37" t="s">
        <v>69</v>
      </c>
      <c r="B11" s="31" t="s">
        <v>29</v>
      </c>
      <c r="C11" s="30">
        <v>27.92</v>
      </c>
      <c r="D11" s="30">
        <v>24.08</v>
      </c>
      <c r="E11" s="28">
        <v>63.16</v>
      </c>
      <c r="F11" s="4">
        <v>115.16</v>
      </c>
      <c r="G11" s="1" t="str">
        <f>IFERROR(VLOOKUP(A11,'Второй отчетный период'!$A$2:$B$969,2,FALSE),"")</f>
        <v/>
      </c>
    </row>
    <row r="12" spans="1:7">
      <c r="A12" s="37" t="s">
        <v>63</v>
      </c>
      <c r="B12" s="31" t="s">
        <v>53</v>
      </c>
      <c r="C12" s="28">
        <v>3.69</v>
      </c>
      <c r="D12" s="29">
        <v>0</v>
      </c>
      <c r="E12" s="28">
        <v>0</v>
      </c>
      <c r="F12" s="4">
        <v>3.69</v>
      </c>
      <c r="G12" s="1">
        <f>IFERROR(VLOOKUP(A12,'Второй отчетный период'!$A$2:$B$969,2,FALSE),"")</f>
        <v>11514330</v>
      </c>
    </row>
    <row r="13" spans="1:7">
      <c r="A13" s="37" t="s">
        <v>70</v>
      </c>
      <c r="B13" s="31" t="s">
        <v>53</v>
      </c>
      <c r="C13" s="28">
        <v>0</v>
      </c>
      <c r="D13" s="28">
        <v>9.1300000000000008</v>
      </c>
      <c r="E13" s="29">
        <v>0</v>
      </c>
      <c r="F13" s="4">
        <v>9.1300000000000008</v>
      </c>
      <c r="G13" s="1" t="str">
        <f>IFERROR(VLOOKUP(A13,'Второй отчетный период'!$A$2:$B$969,2,FALSE),"")</f>
        <v/>
      </c>
    </row>
    <row r="14" spans="1:7">
      <c r="A14" s="37" t="s">
        <v>71</v>
      </c>
      <c r="B14" s="31" t="s">
        <v>52</v>
      </c>
      <c r="C14" s="28">
        <v>0</v>
      </c>
      <c r="D14" s="28">
        <v>0</v>
      </c>
      <c r="E14" s="28">
        <v>2.73</v>
      </c>
      <c r="F14" s="4">
        <v>2.73</v>
      </c>
      <c r="G14" s="1">
        <f>IFERROR(VLOOKUP(A14,'Второй отчетный период'!$A$2:$B$969,2,FALSE),"")</f>
        <v>577990</v>
      </c>
    </row>
    <row r="15" spans="1:7">
      <c r="A15" s="37" t="s">
        <v>72</v>
      </c>
      <c r="B15" s="31" t="s">
        <v>53</v>
      </c>
      <c r="C15" s="28">
        <v>2.98</v>
      </c>
      <c r="D15" s="30">
        <v>0.6</v>
      </c>
      <c r="E15" s="28">
        <v>1.76</v>
      </c>
      <c r="F15" s="4">
        <v>5.34</v>
      </c>
      <c r="G15" s="1" t="str">
        <f>IFERROR(VLOOKUP(A15,'Второй отчетный период'!$A$2:$B$969,2,FALSE),"")</f>
        <v/>
      </c>
    </row>
    <row r="16" spans="1:7">
      <c r="A16" s="37" t="s">
        <v>73</v>
      </c>
      <c r="B16" s="31" t="s">
        <v>52</v>
      </c>
      <c r="C16" s="28">
        <v>1.08</v>
      </c>
      <c r="D16" s="29">
        <v>0</v>
      </c>
      <c r="E16" s="28">
        <v>0</v>
      </c>
      <c r="F16" s="4">
        <v>1.08</v>
      </c>
      <c r="G16" s="1">
        <f>IFERROR(VLOOKUP(A16,'Второй отчетный период'!$A$2:$B$969,2,FALSE),"")</f>
        <v>4848742</v>
      </c>
    </row>
    <row r="17" spans="1:7">
      <c r="A17" s="37" t="s">
        <v>74</v>
      </c>
      <c r="B17" s="31" t="s">
        <v>51</v>
      </c>
      <c r="C17" s="28">
        <v>0.19</v>
      </c>
      <c r="D17" s="29">
        <v>0</v>
      </c>
      <c r="E17" s="28">
        <v>0</v>
      </c>
      <c r="F17" s="4">
        <v>0.19</v>
      </c>
      <c r="G17" s="1" t="str">
        <f>IFERROR(VLOOKUP(A17,'Второй отчетный период'!$A$2:$B$969,2,FALSE),"")</f>
        <v/>
      </c>
    </row>
    <row r="18" spans="1:7">
      <c r="A18" s="37" t="s">
        <v>75</v>
      </c>
      <c r="B18" s="31" t="s">
        <v>51</v>
      </c>
      <c r="C18" s="28">
        <v>0.03</v>
      </c>
      <c r="D18" s="29">
        <v>0</v>
      </c>
      <c r="E18" s="28">
        <v>0</v>
      </c>
      <c r="F18" s="4">
        <v>0.03</v>
      </c>
      <c r="G18" s="1">
        <f>IFERROR(VLOOKUP(A18,'Второй отчетный период'!$A$2:$B$969,2,FALSE),"")</f>
        <v>532884</v>
      </c>
    </row>
    <row r="19" spans="1:7">
      <c r="A19" s="37" t="s">
        <v>68</v>
      </c>
      <c r="B19" s="31" t="s">
        <v>52</v>
      </c>
      <c r="C19" s="28">
        <v>0</v>
      </c>
      <c r="D19" s="28">
        <v>0</v>
      </c>
      <c r="E19" s="28">
        <v>0.06</v>
      </c>
      <c r="F19" s="4">
        <v>0.06</v>
      </c>
      <c r="G19" s="1">
        <f>IFERROR(VLOOKUP(A19,'Второй отчетный период'!$A$2:$B$969,2,FALSE),"")</f>
        <v>1164900</v>
      </c>
    </row>
    <row r="20" spans="1:7">
      <c r="A20" s="37" t="s">
        <v>63</v>
      </c>
      <c r="B20" s="31" t="s">
        <v>51</v>
      </c>
      <c r="C20" s="30">
        <v>0.51</v>
      </c>
      <c r="D20" s="29">
        <v>0</v>
      </c>
      <c r="E20" s="28">
        <v>0</v>
      </c>
      <c r="F20" s="4">
        <v>0.51</v>
      </c>
      <c r="G20" s="1">
        <f>IFERROR(VLOOKUP(A20,'Второй отчетный период'!$A$2:$B$969,2,FALSE),"")</f>
        <v>11514330</v>
      </c>
    </row>
    <row r="21" spans="1:7">
      <c r="A21" s="37" t="s">
        <v>76</v>
      </c>
      <c r="B21" s="31" t="s">
        <v>53</v>
      </c>
      <c r="C21" s="29">
        <v>0</v>
      </c>
      <c r="D21" s="28">
        <v>0.03</v>
      </c>
      <c r="E21" s="29">
        <v>0</v>
      </c>
      <c r="F21" s="4">
        <v>0.03</v>
      </c>
      <c r="G21" s="1" t="str">
        <f>IFERROR(VLOOKUP(A21,'Второй отчетный период'!$A$2:$B$969,2,FALSE),"")</f>
        <v/>
      </c>
    </row>
    <row r="22" spans="1:7">
      <c r="A22" s="37" t="s">
        <v>77</v>
      </c>
      <c r="B22" s="31" t="s">
        <v>52</v>
      </c>
      <c r="C22" s="30">
        <v>5.73</v>
      </c>
      <c r="D22" s="28">
        <v>10.56</v>
      </c>
      <c r="E22" s="28">
        <v>15.32</v>
      </c>
      <c r="F22" s="4">
        <v>31.61</v>
      </c>
      <c r="G22" s="1" t="str">
        <f>IFERROR(VLOOKUP(A22,'Второй отчетный период'!$A$2:$B$969,2,FALSE),"")</f>
        <v/>
      </c>
    </row>
    <row r="23" spans="1:7">
      <c r="A23" s="37" t="s">
        <v>78</v>
      </c>
      <c r="B23" s="31" t="s">
        <v>51</v>
      </c>
      <c r="C23" s="28">
        <v>0</v>
      </c>
      <c r="D23" s="28">
        <v>0</v>
      </c>
      <c r="E23" s="28">
        <v>0.09</v>
      </c>
      <c r="F23" s="4">
        <v>0.09</v>
      </c>
      <c r="G23" s="1" t="str">
        <f>IFERROR(VLOOKUP(A23,'Второй отчетный период'!$A$2:$B$969,2,FALSE),"")</f>
        <v/>
      </c>
    </row>
    <row r="24" spans="1:7">
      <c r="A24" s="37" t="s">
        <v>79</v>
      </c>
      <c r="B24" s="31" t="s">
        <v>54</v>
      </c>
      <c r="C24" s="30">
        <v>34.69</v>
      </c>
      <c r="D24" s="29">
        <v>0</v>
      </c>
      <c r="E24" s="28">
        <v>20.13</v>
      </c>
      <c r="F24" s="4">
        <v>54.819999999999993</v>
      </c>
      <c r="G24" s="1" t="str">
        <f>IFERROR(VLOOKUP(A24,'Второй отчетный период'!$A$2:$B$969,2,FALSE),"")</f>
        <v/>
      </c>
    </row>
    <row r="25" spans="1:7">
      <c r="A25" s="37" t="s">
        <v>80</v>
      </c>
      <c r="B25" s="31" t="s">
        <v>53</v>
      </c>
      <c r="C25" s="28">
        <v>3.1</v>
      </c>
      <c r="D25" s="29">
        <v>0</v>
      </c>
      <c r="E25" s="28">
        <v>0</v>
      </c>
      <c r="F25" s="4">
        <v>3.1</v>
      </c>
      <c r="G25" s="1" t="str">
        <f>IFERROR(VLOOKUP(A25,'Второй отчетный период'!$A$2:$B$969,2,FALSE),"")</f>
        <v/>
      </c>
    </row>
    <row r="26" spans="1:7">
      <c r="A26" s="37" t="s">
        <v>81</v>
      </c>
      <c r="B26" s="31" t="s">
        <v>53</v>
      </c>
      <c r="C26" s="29">
        <v>0</v>
      </c>
      <c r="D26" s="28">
        <v>4.74</v>
      </c>
      <c r="E26" s="28">
        <v>4.88</v>
      </c>
      <c r="F26" s="4">
        <v>9.620000000000001</v>
      </c>
      <c r="G26" s="1" t="str">
        <f>IFERROR(VLOOKUP(A26,'Второй отчетный период'!$A$2:$B$969,2,FALSE),"")</f>
        <v/>
      </c>
    </row>
    <row r="27" spans="1:7">
      <c r="A27" s="37" t="s">
        <v>82</v>
      </c>
      <c r="B27" s="31" t="s">
        <v>51</v>
      </c>
      <c r="C27" s="28">
        <v>9.99</v>
      </c>
      <c r="D27" s="29">
        <v>0</v>
      </c>
      <c r="E27" s="28">
        <v>0</v>
      </c>
      <c r="F27" s="4">
        <v>9.99</v>
      </c>
      <c r="G27" s="1" t="str">
        <f>IFERROR(VLOOKUP(A27,'Второй отчетный период'!$A$2:$B$969,2,FALSE),"")</f>
        <v/>
      </c>
    </row>
    <row r="28" spans="1:7">
      <c r="A28" s="37" t="s">
        <v>83</v>
      </c>
      <c r="B28" s="31" t="s">
        <v>51</v>
      </c>
      <c r="C28" s="28">
        <v>3.26</v>
      </c>
      <c r="D28" s="28">
        <v>11.64</v>
      </c>
      <c r="E28" s="28">
        <v>11.85</v>
      </c>
      <c r="F28" s="4">
        <v>26.75</v>
      </c>
      <c r="G28" s="1" t="str">
        <f>IFERROR(VLOOKUP(A28,'Второй отчетный период'!$A$2:$B$969,2,FALSE),"")</f>
        <v/>
      </c>
    </row>
    <row r="29" spans="1:7">
      <c r="A29" s="37" t="s">
        <v>84</v>
      </c>
      <c r="B29" s="31" t="s">
        <v>53</v>
      </c>
      <c r="C29" s="28">
        <v>0</v>
      </c>
      <c r="D29" s="28">
        <v>0</v>
      </c>
      <c r="E29" s="28">
        <v>1.27</v>
      </c>
      <c r="F29" s="4">
        <v>1.27</v>
      </c>
      <c r="G29" s="1" t="str">
        <f>IFERROR(VLOOKUP(A29,'Второй отчетный период'!$A$2:$B$969,2,FALSE),"")</f>
        <v/>
      </c>
    </row>
    <row r="30" spans="1:7">
      <c r="A30" s="37" t="s">
        <v>85</v>
      </c>
      <c r="B30" s="31" t="s">
        <v>51</v>
      </c>
      <c r="C30" s="30">
        <v>0.53</v>
      </c>
      <c r="D30" s="29">
        <v>0</v>
      </c>
      <c r="E30" s="28">
        <v>0</v>
      </c>
      <c r="F30" s="4">
        <v>0.53</v>
      </c>
      <c r="G30" s="1" t="str">
        <f>IFERROR(VLOOKUP(A30,'Второй отчетный период'!$A$2:$B$969,2,FALSE),"")</f>
        <v/>
      </c>
    </row>
    <row r="31" spans="1:7" ht="30">
      <c r="A31" s="37" t="s">
        <v>86</v>
      </c>
      <c r="B31" s="31" t="s">
        <v>53</v>
      </c>
      <c r="C31" s="28">
        <v>0</v>
      </c>
      <c r="D31" s="28">
        <v>0.57999999999999996</v>
      </c>
      <c r="E31" s="29">
        <v>0</v>
      </c>
      <c r="F31" s="4">
        <v>0.57999999999999996</v>
      </c>
      <c r="G31" s="1" t="str">
        <f>IFERROR(VLOOKUP(A31,'Второй отчетный период'!$A$2:$B$969,2,FALSE),"")</f>
        <v/>
      </c>
    </row>
    <row r="32" spans="1:7">
      <c r="A32" s="37" t="s">
        <v>87</v>
      </c>
      <c r="B32" s="31" t="s">
        <v>53</v>
      </c>
      <c r="C32" s="29">
        <v>0</v>
      </c>
      <c r="D32" s="28">
        <v>1.1499999999999999</v>
      </c>
      <c r="E32" s="29">
        <v>0</v>
      </c>
      <c r="F32" s="4">
        <v>1.1499999999999999</v>
      </c>
      <c r="G32" s="1" t="str">
        <f>IFERROR(VLOOKUP(A32,'Второй отчетный период'!$A$2:$B$969,2,FALSE),"")</f>
        <v/>
      </c>
    </row>
    <row r="33" spans="1:7">
      <c r="A33" s="37" t="s">
        <v>88</v>
      </c>
      <c r="B33" s="31" t="s">
        <v>51</v>
      </c>
      <c r="C33" s="28">
        <v>0.4</v>
      </c>
      <c r="D33" s="29">
        <v>0</v>
      </c>
      <c r="E33" s="28">
        <v>0</v>
      </c>
      <c r="F33" s="4">
        <v>0.4</v>
      </c>
      <c r="G33" s="1" t="str">
        <f>IFERROR(VLOOKUP(A33,'Второй отчетный период'!$A$2:$B$969,2,FALSE),"")</f>
        <v/>
      </c>
    </row>
    <row r="34" spans="1:7">
      <c r="A34" s="37" t="s">
        <v>89</v>
      </c>
      <c r="B34" s="31" t="s">
        <v>51</v>
      </c>
      <c r="C34" s="28">
        <v>0</v>
      </c>
      <c r="D34" s="28">
        <v>1.69</v>
      </c>
      <c r="E34" s="29">
        <v>0</v>
      </c>
      <c r="F34" s="4">
        <v>1.69</v>
      </c>
      <c r="G34" s="1">
        <f>IFERROR(VLOOKUP(A34,'Второй отчетный период'!$A$2:$B$969,2,FALSE),"")</f>
        <v>251860</v>
      </c>
    </row>
    <row r="35" spans="1:7">
      <c r="A35" s="37" t="s">
        <v>90</v>
      </c>
      <c r="B35" s="31" t="s">
        <v>53</v>
      </c>
      <c r="C35" s="30">
        <v>3.73</v>
      </c>
      <c r="D35" s="28">
        <v>4.2300000000000004</v>
      </c>
      <c r="E35" s="30">
        <v>1.63</v>
      </c>
      <c r="F35" s="4">
        <v>9.59</v>
      </c>
      <c r="G35" s="1" t="str">
        <f>IFERROR(VLOOKUP(A35,'Второй отчетный период'!$A$2:$B$969,2,FALSE),"")</f>
        <v/>
      </c>
    </row>
    <row r="36" spans="1:7">
      <c r="A36" s="37" t="s">
        <v>91</v>
      </c>
      <c r="B36" s="31" t="s">
        <v>29</v>
      </c>
      <c r="C36" s="28">
        <v>0</v>
      </c>
      <c r="D36" s="28">
        <v>0</v>
      </c>
      <c r="E36" s="28">
        <v>6.37</v>
      </c>
      <c r="F36" s="4">
        <v>6.37</v>
      </c>
      <c r="G36" s="1" t="str">
        <f>IFERROR(VLOOKUP(A36,'Второй отчетный период'!$A$2:$B$969,2,FALSE),"")</f>
        <v/>
      </c>
    </row>
    <row r="37" spans="1:7">
      <c r="A37" s="37" t="s">
        <v>92</v>
      </c>
      <c r="B37" s="31" t="s">
        <v>53</v>
      </c>
      <c r="C37" s="28">
        <v>0</v>
      </c>
      <c r="D37" s="28">
        <v>25.27</v>
      </c>
      <c r="E37" s="28">
        <v>49.68</v>
      </c>
      <c r="F37" s="4">
        <v>74.95</v>
      </c>
      <c r="G37" s="1" t="str">
        <f>IFERROR(VLOOKUP(A37,'Второй отчетный период'!$A$2:$B$969,2,FALSE),"")</f>
        <v/>
      </c>
    </row>
    <row r="38" spans="1:7">
      <c r="A38" s="37" t="s">
        <v>93</v>
      </c>
      <c r="B38" s="31" t="s">
        <v>51</v>
      </c>
      <c r="C38" s="30">
        <v>1.72</v>
      </c>
      <c r="D38" s="28">
        <v>2.97</v>
      </c>
      <c r="E38" s="29">
        <v>0</v>
      </c>
      <c r="F38" s="4">
        <v>4.6900000000000004</v>
      </c>
      <c r="G38" s="1" t="str">
        <f>IFERROR(VLOOKUP(A38,'Второй отчетный период'!$A$2:$B$969,2,FALSE),"")</f>
        <v/>
      </c>
    </row>
    <row r="39" spans="1:7">
      <c r="A39" s="37" t="s">
        <v>94</v>
      </c>
      <c r="B39" s="31" t="s">
        <v>51</v>
      </c>
      <c r="C39" s="30">
        <v>3.53</v>
      </c>
      <c r="D39" s="29">
        <v>0</v>
      </c>
      <c r="E39" s="28">
        <v>0</v>
      </c>
      <c r="F39" s="4">
        <v>3.53</v>
      </c>
      <c r="G39" s="1" t="str">
        <f>IFERROR(VLOOKUP(A39,'Второй отчетный период'!$A$2:$B$969,2,FALSE),"")</f>
        <v/>
      </c>
    </row>
    <row r="40" spans="1:7">
      <c r="A40" s="37" t="s">
        <v>95</v>
      </c>
      <c r="B40" s="31" t="s">
        <v>51</v>
      </c>
      <c r="C40" s="28">
        <v>0</v>
      </c>
      <c r="D40" s="28">
        <v>0</v>
      </c>
      <c r="E40" s="28">
        <v>0.55000000000000004</v>
      </c>
      <c r="F40" s="4">
        <v>0.55000000000000004</v>
      </c>
      <c r="G40" s="1">
        <f>IFERROR(VLOOKUP(A40,'Второй отчетный период'!$A$2:$B$969,2,FALSE),"")</f>
        <v>398266</v>
      </c>
    </row>
    <row r="41" spans="1:7" ht="60">
      <c r="A41" s="37" t="s">
        <v>96</v>
      </c>
      <c r="B41" s="31" t="s">
        <v>51</v>
      </c>
      <c r="C41" s="30">
        <v>0.37</v>
      </c>
      <c r="D41" s="29">
        <v>0</v>
      </c>
      <c r="E41" s="28">
        <v>0</v>
      </c>
      <c r="F41" s="4">
        <v>0.37</v>
      </c>
      <c r="G41" s="1" t="str">
        <f>IFERROR(VLOOKUP(A41,'Второй отчетный период'!$A$2:$B$969,2,FALSE),"")</f>
        <v/>
      </c>
    </row>
    <row r="42" spans="1:7">
      <c r="A42" s="37" t="s">
        <v>97</v>
      </c>
      <c r="B42" s="31" t="s">
        <v>53</v>
      </c>
      <c r="C42" s="28">
        <v>0.53</v>
      </c>
      <c r="D42" s="29">
        <v>0</v>
      </c>
      <c r="E42" s="28">
        <v>0</v>
      </c>
      <c r="F42" s="4">
        <v>0.53</v>
      </c>
      <c r="G42" s="1" t="str">
        <f>IFERROR(VLOOKUP(A42,'Второй отчетный период'!$A$2:$B$969,2,FALSE),"")</f>
        <v/>
      </c>
    </row>
    <row r="43" spans="1:7">
      <c r="A43" s="37" t="s">
        <v>98</v>
      </c>
      <c r="B43" s="31" t="s">
        <v>53</v>
      </c>
      <c r="C43" s="28">
        <v>0</v>
      </c>
      <c r="D43" s="28">
        <v>7.61</v>
      </c>
      <c r="E43" s="30">
        <v>0.6</v>
      </c>
      <c r="F43" s="4">
        <v>8.2100000000000009</v>
      </c>
      <c r="G43" s="1" t="str">
        <f>IFERROR(VLOOKUP(A43,'Второй отчетный период'!$A$2:$B$969,2,FALSE),"")</f>
        <v/>
      </c>
    </row>
    <row r="44" spans="1:7">
      <c r="A44" s="37" t="s">
        <v>99</v>
      </c>
      <c r="B44" s="31" t="s">
        <v>51</v>
      </c>
      <c r="C44" s="28">
        <v>3.75</v>
      </c>
      <c r="D44" s="29">
        <v>0</v>
      </c>
      <c r="E44" s="28">
        <v>0</v>
      </c>
      <c r="F44" s="4">
        <v>3.75</v>
      </c>
      <c r="G44" s="1" t="str">
        <f>IFERROR(VLOOKUP(A44,'Второй отчетный период'!$A$2:$B$969,2,FALSE),"")</f>
        <v/>
      </c>
    </row>
    <row r="45" spans="1:7">
      <c r="A45" s="37" t="s">
        <v>100</v>
      </c>
      <c r="B45" s="31" t="s">
        <v>29</v>
      </c>
      <c r="C45" s="30">
        <v>1.19</v>
      </c>
      <c r="D45" s="29">
        <v>0</v>
      </c>
      <c r="E45" s="28">
        <v>5</v>
      </c>
      <c r="F45" s="4">
        <v>6.1899999999999995</v>
      </c>
      <c r="G45" s="1" t="str">
        <f>IFERROR(VLOOKUP(A45,'Второй отчетный период'!$A$2:$B$969,2,FALSE),"")</f>
        <v/>
      </c>
    </row>
    <row r="46" spans="1:7">
      <c r="A46" s="37" t="s">
        <v>101</v>
      </c>
      <c r="B46" s="31" t="s">
        <v>29</v>
      </c>
      <c r="C46" s="29">
        <v>0</v>
      </c>
      <c r="D46" s="28">
        <v>0</v>
      </c>
      <c r="E46" s="28">
        <v>20.78</v>
      </c>
      <c r="F46" s="4">
        <v>20.78</v>
      </c>
      <c r="G46" s="1" t="str">
        <f>IFERROR(VLOOKUP(A46,'Второй отчетный период'!$A$2:$B$969,2,FALSE),"")</f>
        <v/>
      </c>
    </row>
    <row r="47" spans="1:7">
      <c r="A47" s="37" t="s">
        <v>102</v>
      </c>
      <c r="B47" s="31" t="s">
        <v>29</v>
      </c>
      <c r="C47" s="28">
        <v>29.18</v>
      </c>
      <c r="D47" s="28">
        <v>45.95</v>
      </c>
      <c r="E47" s="30">
        <v>44.52</v>
      </c>
      <c r="F47" s="4">
        <v>119.65</v>
      </c>
      <c r="G47" s="1" t="str">
        <f>IFERROR(VLOOKUP(A47,'Второй отчетный период'!$A$2:$B$969,2,FALSE),"")</f>
        <v/>
      </c>
    </row>
    <row r="48" spans="1:7">
      <c r="A48" s="37" t="s">
        <v>103</v>
      </c>
      <c r="B48" s="31" t="s">
        <v>52</v>
      </c>
      <c r="C48" s="30">
        <v>1.32</v>
      </c>
      <c r="D48" s="30">
        <v>0.87</v>
      </c>
      <c r="E48" s="28">
        <v>0.91</v>
      </c>
      <c r="F48" s="4">
        <v>3.1</v>
      </c>
      <c r="G48" s="1" t="str">
        <f>IFERROR(VLOOKUP(A48,'Второй отчетный период'!$A$2:$B$969,2,FALSE),"")</f>
        <v/>
      </c>
    </row>
    <row r="49" spans="1:7">
      <c r="A49" s="37" t="s">
        <v>104</v>
      </c>
      <c r="B49" s="31" t="s">
        <v>52</v>
      </c>
      <c r="C49" s="28">
        <v>0.02</v>
      </c>
      <c r="D49" s="29">
        <v>0</v>
      </c>
      <c r="E49" s="28">
        <v>0</v>
      </c>
      <c r="F49" s="4">
        <v>0.02</v>
      </c>
      <c r="G49" s="1" t="str">
        <f>IFERROR(VLOOKUP(A49,'Второй отчетный период'!$A$2:$B$969,2,FALSE),"")</f>
        <v/>
      </c>
    </row>
    <row r="50" spans="1:7" ht="30">
      <c r="A50" s="37" t="s">
        <v>105</v>
      </c>
      <c r="B50" s="31" t="s">
        <v>51</v>
      </c>
      <c r="C50" s="28">
        <v>10.47</v>
      </c>
      <c r="D50" s="29">
        <v>0</v>
      </c>
      <c r="E50" s="28">
        <v>0</v>
      </c>
      <c r="F50" s="4">
        <v>10.47</v>
      </c>
      <c r="G50" s="1" t="str">
        <f>IFERROR(VLOOKUP(A50,'Второй отчетный период'!$A$2:$B$969,2,FALSE),"")</f>
        <v/>
      </c>
    </row>
    <row r="51" spans="1:7">
      <c r="A51" s="37" t="s">
        <v>73</v>
      </c>
      <c r="B51" s="31" t="s">
        <v>53</v>
      </c>
      <c r="C51" s="28">
        <v>2.0699999999999998</v>
      </c>
      <c r="D51" s="29">
        <v>0</v>
      </c>
      <c r="E51" s="28">
        <v>0.27</v>
      </c>
      <c r="F51" s="4">
        <v>2.34</v>
      </c>
      <c r="G51" s="1">
        <f>IFERROR(VLOOKUP(A51,'Второй отчетный период'!$A$2:$B$969,2,FALSE),"")</f>
        <v>4848742</v>
      </c>
    </row>
    <row r="52" spans="1:7">
      <c r="A52" s="37" t="s">
        <v>106</v>
      </c>
      <c r="B52" s="31" t="s">
        <v>53</v>
      </c>
      <c r="C52" s="29">
        <v>0</v>
      </c>
      <c r="D52" s="28">
        <v>0</v>
      </c>
      <c r="E52" s="28">
        <v>0.98</v>
      </c>
      <c r="F52" s="4">
        <v>0.98</v>
      </c>
      <c r="G52" s="1" t="str">
        <f>IFERROR(VLOOKUP(A52,'Второй отчетный период'!$A$2:$B$969,2,FALSE),"")</f>
        <v/>
      </c>
    </row>
    <row r="53" spans="1:7">
      <c r="A53" s="37" t="s">
        <v>107</v>
      </c>
      <c r="B53" s="31" t="s">
        <v>54</v>
      </c>
      <c r="C53" s="28">
        <v>11.73</v>
      </c>
      <c r="D53" s="29">
        <v>0</v>
      </c>
      <c r="E53" s="28">
        <v>7.81</v>
      </c>
      <c r="F53" s="4">
        <v>19.54</v>
      </c>
      <c r="G53" s="1">
        <f>IFERROR(VLOOKUP(A53,'Второй отчетный период'!$A$2:$B$969,2,FALSE),"")</f>
        <v>146309</v>
      </c>
    </row>
    <row r="54" spans="1:7">
      <c r="A54" s="37" t="s">
        <v>108</v>
      </c>
      <c r="B54" s="31" t="s">
        <v>51</v>
      </c>
      <c r="C54" s="28">
        <v>1.6</v>
      </c>
      <c r="D54" s="30">
        <v>0.04</v>
      </c>
      <c r="E54" s="29">
        <v>0</v>
      </c>
      <c r="F54" s="4">
        <v>1.6400000000000001</v>
      </c>
      <c r="G54" s="1" t="str">
        <f>IFERROR(VLOOKUP(A54,'Второй отчетный период'!$A$2:$B$969,2,FALSE),"")</f>
        <v/>
      </c>
    </row>
    <row r="55" spans="1:7">
      <c r="A55" s="37" t="s">
        <v>109</v>
      </c>
      <c r="B55" s="31" t="s">
        <v>51</v>
      </c>
      <c r="C55" s="28">
        <v>0</v>
      </c>
      <c r="D55" s="28">
        <v>0</v>
      </c>
      <c r="E55" s="28">
        <v>2.63</v>
      </c>
      <c r="F55" s="4">
        <v>2.63</v>
      </c>
      <c r="G55" s="1" t="str">
        <f>IFERROR(VLOOKUP(A55,'Второй отчетный период'!$A$2:$B$969,2,FALSE),"")</f>
        <v/>
      </c>
    </row>
    <row r="56" spans="1:7" ht="30">
      <c r="A56" s="37" t="s">
        <v>110</v>
      </c>
      <c r="B56" s="31" t="s">
        <v>53</v>
      </c>
      <c r="C56" s="28">
        <v>4.3600000000000003</v>
      </c>
      <c r="D56" s="29">
        <v>0</v>
      </c>
      <c r="E56" s="28">
        <v>0</v>
      </c>
      <c r="F56" s="4">
        <v>4.3600000000000003</v>
      </c>
      <c r="G56" s="1" t="str">
        <f>IFERROR(VLOOKUP(A56,'Второй отчетный период'!$A$2:$B$969,2,FALSE),"")</f>
        <v/>
      </c>
    </row>
    <row r="57" spans="1:7">
      <c r="A57" s="37" t="s">
        <v>64</v>
      </c>
      <c r="B57" s="31" t="s">
        <v>54</v>
      </c>
      <c r="C57" s="28">
        <v>0</v>
      </c>
      <c r="D57" s="28">
        <v>0.15</v>
      </c>
      <c r="E57" s="28">
        <v>0.9</v>
      </c>
      <c r="F57" s="4">
        <v>1.05</v>
      </c>
      <c r="G57" s="1" t="str">
        <f>IFERROR(VLOOKUP(A57,'Второй отчетный период'!$A$2:$B$969,2,FALSE),"")</f>
        <v/>
      </c>
    </row>
    <row r="58" spans="1:7">
      <c r="A58" s="37" t="s">
        <v>111</v>
      </c>
      <c r="B58" s="31" t="s">
        <v>52</v>
      </c>
      <c r="C58" s="30">
        <v>21.13</v>
      </c>
      <c r="D58" s="28">
        <v>22.7</v>
      </c>
      <c r="E58" s="28">
        <v>25.64</v>
      </c>
      <c r="F58" s="4">
        <v>69.47</v>
      </c>
      <c r="G58" s="1" t="str">
        <f>IFERROR(VLOOKUP(A58,'Второй отчетный период'!$A$2:$B$969,2,FALSE),"")</f>
        <v/>
      </c>
    </row>
    <row r="59" spans="1:7">
      <c r="A59" s="37" t="s">
        <v>112</v>
      </c>
      <c r="B59" s="31" t="s">
        <v>53</v>
      </c>
      <c r="C59" s="29">
        <v>0</v>
      </c>
      <c r="D59" s="28">
        <v>3.45</v>
      </c>
      <c r="E59" s="29">
        <v>0</v>
      </c>
      <c r="F59" s="4">
        <v>3.45</v>
      </c>
      <c r="G59" s="1" t="str">
        <f>IFERROR(VLOOKUP(A59,'Второй отчетный период'!$A$2:$B$969,2,FALSE),"")</f>
        <v/>
      </c>
    </row>
    <row r="60" spans="1:7">
      <c r="A60" s="37" t="s">
        <v>100</v>
      </c>
      <c r="B60" s="31" t="s">
        <v>51</v>
      </c>
      <c r="C60" s="28">
        <v>0.05</v>
      </c>
      <c r="D60" s="29">
        <v>0</v>
      </c>
      <c r="E60" s="28">
        <v>0</v>
      </c>
      <c r="F60" s="4">
        <v>0.05</v>
      </c>
      <c r="G60" s="1" t="str">
        <f>IFERROR(VLOOKUP(A60,'Второй отчетный период'!$A$2:$B$969,2,FALSE),"")</f>
        <v/>
      </c>
    </row>
    <row r="61" spans="1:7">
      <c r="A61" s="37" t="s">
        <v>113</v>
      </c>
      <c r="B61" s="31" t="s">
        <v>53</v>
      </c>
      <c r="C61" s="28">
        <v>0.96</v>
      </c>
      <c r="D61" s="29">
        <v>0</v>
      </c>
      <c r="E61" s="28">
        <v>0</v>
      </c>
      <c r="F61" s="4">
        <v>0.96</v>
      </c>
      <c r="G61" s="1" t="str">
        <f>IFERROR(VLOOKUP(A61,'Второй отчетный период'!$A$2:$B$969,2,FALSE),"")</f>
        <v/>
      </c>
    </row>
    <row r="62" spans="1:7">
      <c r="A62" s="37" t="s">
        <v>114</v>
      </c>
      <c r="B62" s="31" t="s">
        <v>53</v>
      </c>
      <c r="C62" s="28">
        <v>10.01</v>
      </c>
      <c r="D62" s="30">
        <v>2.27</v>
      </c>
      <c r="E62" s="30">
        <v>0.87</v>
      </c>
      <c r="F62" s="4">
        <v>13.149999999999999</v>
      </c>
      <c r="G62" s="1">
        <f>IFERROR(VLOOKUP(A62,'Второй отчетный период'!$A$2:$B$969,2,FALSE),"")</f>
        <v>280457</v>
      </c>
    </row>
    <row r="63" spans="1:7" ht="30">
      <c r="A63" s="37" t="s">
        <v>115</v>
      </c>
      <c r="B63" s="31" t="s">
        <v>51</v>
      </c>
      <c r="C63" s="29">
        <v>0</v>
      </c>
      <c r="D63" s="28">
        <v>1.02</v>
      </c>
      <c r="E63" s="28">
        <v>1.08</v>
      </c>
      <c r="F63" s="4">
        <v>2.1</v>
      </c>
      <c r="G63" s="1" t="str">
        <f>IFERROR(VLOOKUP(A63,'Второй отчетный период'!$A$2:$B$969,2,FALSE),"")</f>
        <v/>
      </c>
    </row>
    <row r="64" spans="1:7">
      <c r="A64" s="37" t="s">
        <v>116</v>
      </c>
      <c r="B64" s="31" t="s">
        <v>53</v>
      </c>
      <c r="C64" s="28">
        <v>3.62</v>
      </c>
      <c r="D64" s="29">
        <v>0</v>
      </c>
      <c r="E64" s="28">
        <v>0</v>
      </c>
      <c r="F64" s="4">
        <v>3.62</v>
      </c>
      <c r="G64" s="1" t="str">
        <f>IFERROR(VLOOKUP(A64,'Второй отчетный период'!$A$2:$B$969,2,FALSE),"")</f>
        <v/>
      </c>
    </row>
    <row r="65" spans="1:7">
      <c r="A65" s="37" t="s">
        <v>117</v>
      </c>
      <c r="B65" s="31" t="s">
        <v>29</v>
      </c>
      <c r="C65" s="30">
        <v>2.1800000000000002</v>
      </c>
      <c r="D65" s="28">
        <v>4.33</v>
      </c>
      <c r="E65" s="30">
        <v>3.2</v>
      </c>
      <c r="F65" s="4">
        <v>9.7100000000000009</v>
      </c>
      <c r="G65" s="1" t="str">
        <f>IFERROR(VLOOKUP(A65,'Второй отчетный период'!$A$2:$B$969,2,FALSE),"")</f>
        <v/>
      </c>
    </row>
    <row r="66" spans="1:7">
      <c r="A66" s="37" t="s">
        <v>118</v>
      </c>
      <c r="B66" s="31" t="s">
        <v>51</v>
      </c>
      <c r="C66" s="28">
        <v>0</v>
      </c>
      <c r="D66" s="28">
        <v>0</v>
      </c>
      <c r="E66" s="28">
        <v>1.3</v>
      </c>
      <c r="F66" s="4">
        <v>1.3</v>
      </c>
      <c r="G66" s="1" t="str">
        <f>IFERROR(VLOOKUP(A66,'Второй отчетный период'!$A$2:$B$969,2,FALSE),"")</f>
        <v/>
      </c>
    </row>
    <row r="67" spans="1:7">
      <c r="A67" s="37" t="s">
        <v>119</v>
      </c>
      <c r="B67" s="31" t="s">
        <v>29</v>
      </c>
      <c r="C67" s="30">
        <v>899.79</v>
      </c>
      <c r="D67" s="30">
        <v>697.08</v>
      </c>
      <c r="E67" s="28">
        <v>830.43</v>
      </c>
      <c r="F67" s="4">
        <v>2427.2999999999997</v>
      </c>
      <c r="G67" s="1" t="str">
        <f>IFERROR(VLOOKUP(A67,'Второй отчетный период'!$A$2:$B$969,2,FALSE),"")</f>
        <v/>
      </c>
    </row>
    <row r="68" spans="1:7">
      <c r="A68" s="37" t="s">
        <v>120</v>
      </c>
      <c r="B68" s="31" t="s">
        <v>55</v>
      </c>
      <c r="C68" s="28">
        <v>0</v>
      </c>
      <c r="D68" s="28">
        <v>0.1</v>
      </c>
      <c r="E68" s="29">
        <v>0</v>
      </c>
      <c r="F68" s="4">
        <v>0.1</v>
      </c>
      <c r="G68" s="1" t="str">
        <f>IFERROR(VLOOKUP(A68,'Второй отчетный период'!$A$2:$B$969,2,FALSE),"")</f>
        <v/>
      </c>
    </row>
    <row r="69" spans="1:7">
      <c r="A69" s="37" t="s">
        <v>121</v>
      </c>
      <c r="B69" s="31" t="s">
        <v>52</v>
      </c>
      <c r="C69" s="28">
        <v>0.04</v>
      </c>
      <c r="D69" s="29">
        <v>0</v>
      </c>
      <c r="E69" s="28">
        <v>0</v>
      </c>
      <c r="F69" s="4">
        <v>0.04</v>
      </c>
      <c r="G69" s="1" t="str">
        <f>IFERROR(VLOOKUP(A69,'Второй отчетный период'!$A$2:$B$969,2,FALSE),"")</f>
        <v/>
      </c>
    </row>
    <row r="70" spans="1:7">
      <c r="A70" s="37" t="s">
        <v>122</v>
      </c>
      <c r="B70" s="31" t="s">
        <v>52</v>
      </c>
      <c r="C70" s="28">
        <v>0.79</v>
      </c>
      <c r="D70" s="29">
        <v>0</v>
      </c>
      <c r="E70" s="28">
        <v>2.2799999999999998</v>
      </c>
      <c r="F70" s="4">
        <v>3.07</v>
      </c>
      <c r="G70" s="1" t="str">
        <f>IFERROR(VLOOKUP(A70,'Второй отчетный период'!$A$2:$B$969,2,FALSE),"")</f>
        <v/>
      </c>
    </row>
    <row r="71" spans="1:7">
      <c r="A71" s="37" t="s">
        <v>123</v>
      </c>
      <c r="B71" s="31" t="s">
        <v>51</v>
      </c>
      <c r="C71" s="30">
        <v>0.26</v>
      </c>
      <c r="D71" s="28">
        <v>1.83</v>
      </c>
      <c r="E71" s="28">
        <v>4.3499999999999996</v>
      </c>
      <c r="F71" s="4">
        <v>6.4399999999999995</v>
      </c>
      <c r="G71" s="1">
        <f>IFERROR(VLOOKUP(A71,'Второй отчетный период'!$A$2:$B$969,2,FALSE),"")</f>
        <v>570329</v>
      </c>
    </row>
    <row r="72" spans="1:7" ht="30">
      <c r="A72" s="37" t="s">
        <v>124</v>
      </c>
      <c r="B72" s="31" t="s">
        <v>51</v>
      </c>
      <c r="C72" s="28">
        <v>0.06</v>
      </c>
      <c r="D72" s="28">
        <v>0.14000000000000001</v>
      </c>
      <c r="E72" s="29">
        <v>0</v>
      </c>
      <c r="F72" s="4">
        <v>0.2</v>
      </c>
      <c r="G72" s="1" t="str">
        <f>IFERROR(VLOOKUP(A72,'Второй отчетный период'!$A$2:$B$969,2,FALSE),"")</f>
        <v/>
      </c>
    </row>
    <row r="73" spans="1:7">
      <c r="A73" s="37" t="s">
        <v>125</v>
      </c>
      <c r="B73" s="31" t="s">
        <v>55</v>
      </c>
      <c r="C73" s="28">
        <v>0</v>
      </c>
      <c r="D73" s="28">
        <v>0</v>
      </c>
      <c r="E73" s="28">
        <v>0.12</v>
      </c>
      <c r="F73" s="4">
        <v>0.12</v>
      </c>
      <c r="G73" s="1">
        <f>IFERROR(VLOOKUP(A73,'Второй отчетный период'!$A$2:$B$969,2,FALSE),"")</f>
        <v>108466</v>
      </c>
    </row>
    <row r="74" spans="1:7">
      <c r="A74" s="37" t="s">
        <v>126</v>
      </c>
      <c r="B74" s="31" t="s">
        <v>54</v>
      </c>
      <c r="C74" s="29">
        <v>0</v>
      </c>
      <c r="D74" s="28">
        <v>0</v>
      </c>
      <c r="E74" s="28">
        <v>16.600000000000001</v>
      </c>
      <c r="F74" s="4">
        <v>16.600000000000001</v>
      </c>
      <c r="G74" s="1">
        <f>IFERROR(VLOOKUP(A74,'Второй отчетный период'!$A$2:$B$969,2,FALSE),"")</f>
        <v>404357</v>
      </c>
    </row>
    <row r="75" spans="1:7">
      <c r="A75" s="37" t="s">
        <v>127</v>
      </c>
      <c r="B75" s="31" t="s">
        <v>51</v>
      </c>
      <c r="C75" s="28">
        <v>0</v>
      </c>
      <c r="D75" s="28">
        <v>0.03</v>
      </c>
      <c r="E75" s="28">
        <v>0.05</v>
      </c>
      <c r="F75" s="4">
        <v>0.08</v>
      </c>
      <c r="G75" s="1" t="str">
        <f>IFERROR(VLOOKUP(A75,'Второй отчетный период'!$A$2:$B$969,2,FALSE),"")</f>
        <v/>
      </c>
    </row>
    <row r="76" spans="1:7">
      <c r="A76" s="37" t="s">
        <v>128</v>
      </c>
      <c r="B76" s="31" t="s">
        <v>55</v>
      </c>
      <c r="C76" s="28">
        <v>0</v>
      </c>
      <c r="D76" s="28">
        <v>0</v>
      </c>
      <c r="E76" s="28">
        <v>0.41</v>
      </c>
      <c r="F76" s="4">
        <v>0.41</v>
      </c>
      <c r="G76" s="1">
        <f>IFERROR(VLOOKUP(A76,'Второй отчетный период'!$A$2:$B$969,2,FALSE),"")</f>
        <v>269486</v>
      </c>
    </row>
    <row r="77" spans="1:7">
      <c r="A77" s="37" t="s">
        <v>129</v>
      </c>
      <c r="B77" s="31" t="s">
        <v>51</v>
      </c>
      <c r="C77" s="28">
        <v>0.35</v>
      </c>
      <c r="D77" s="29">
        <v>0</v>
      </c>
      <c r="E77" s="28">
        <v>0</v>
      </c>
      <c r="F77" s="4">
        <v>0.35</v>
      </c>
      <c r="G77" s="1">
        <f>IFERROR(VLOOKUP(A77,'Второй отчетный период'!$A$2:$B$969,2,FALSE),"")</f>
        <v>233765</v>
      </c>
    </row>
    <row r="78" spans="1:7">
      <c r="A78" s="37" t="s">
        <v>130</v>
      </c>
      <c r="B78" s="31" t="s">
        <v>51</v>
      </c>
      <c r="C78" s="28">
        <v>0</v>
      </c>
      <c r="D78" s="28">
        <v>0</v>
      </c>
      <c r="E78" s="28">
        <v>0.87</v>
      </c>
      <c r="F78" s="4">
        <v>0.87</v>
      </c>
      <c r="G78" s="1">
        <f>IFERROR(VLOOKUP(A78,'Второй отчетный период'!$A$2:$B$969,2,FALSE),"")</f>
        <v>210055</v>
      </c>
    </row>
    <row r="79" spans="1:7">
      <c r="A79" s="37" t="s">
        <v>64</v>
      </c>
      <c r="B79" s="31" t="s">
        <v>53</v>
      </c>
      <c r="C79" s="28">
        <v>0</v>
      </c>
      <c r="D79" s="28">
        <v>0.82</v>
      </c>
      <c r="E79" s="29">
        <v>0</v>
      </c>
      <c r="F79" s="4">
        <v>0.82</v>
      </c>
      <c r="G79" s="1" t="str">
        <f>IFERROR(VLOOKUP(A79,'Второй отчетный период'!$A$2:$B$969,2,FALSE),"")</f>
        <v/>
      </c>
    </row>
    <row r="80" spans="1:7">
      <c r="A80" s="37" t="s">
        <v>131</v>
      </c>
      <c r="B80" s="31" t="s">
        <v>54</v>
      </c>
      <c r="C80" s="28">
        <v>0</v>
      </c>
      <c r="D80" s="28">
        <v>0</v>
      </c>
      <c r="E80" s="28">
        <v>3.8</v>
      </c>
      <c r="F80" s="4">
        <v>3.8</v>
      </c>
      <c r="G80" s="1">
        <f>IFERROR(VLOOKUP(A80,'Второй отчетный период'!$A$2:$B$969,2,FALSE),"")</f>
        <v>348256</v>
      </c>
    </row>
    <row r="81" spans="1:7">
      <c r="A81" s="37" t="s">
        <v>132</v>
      </c>
      <c r="B81" s="31" t="s">
        <v>54</v>
      </c>
      <c r="C81" s="28">
        <v>0</v>
      </c>
      <c r="D81" s="28">
        <v>0</v>
      </c>
      <c r="E81" s="28">
        <v>1.88</v>
      </c>
      <c r="F81" s="4">
        <v>1.88</v>
      </c>
      <c r="G81" s="1">
        <f>IFERROR(VLOOKUP(A81,'Второй отчетный период'!$A$2:$B$969,2,FALSE),"")</f>
        <v>592069</v>
      </c>
    </row>
    <row r="82" spans="1:7">
      <c r="A82" s="37" t="s">
        <v>133</v>
      </c>
      <c r="B82" s="31" t="s">
        <v>53</v>
      </c>
      <c r="C82" s="28">
        <v>0</v>
      </c>
      <c r="D82" s="28">
        <v>6.84</v>
      </c>
      <c r="E82" s="28">
        <v>9.74</v>
      </c>
      <c r="F82" s="4">
        <v>16.579999999999998</v>
      </c>
      <c r="G82" s="1" t="str">
        <f>IFERROR(VLOOKUP(A82,'Второй отчетный период'!$A$2:$B$969,2,FALSE),"")</f>
        <v/>
      </c>
    </row>
    <row r="83" spans="1:7">
      <c r="A83" s="37" t="s">
        <v>134</v>
      </c>
      <c r="B83" s="31" t="s">
        <v>51</v>
      </c>
      <c r="C83" s="28">
        <v>5.57</v>
      </c>
      <c r="D83" s="29">
        <v>0</v>
      </c>
      <c r="E83" s="28">
        <v>0</v>
      </c>
      <c r="F83" s="4">
        <v>5.57</v>
      </c>
      <c r="G83" s="1" t="str">
        <f>IFERROR(VLOOKUP(A83,'Второй отчетный период'!$A$2:$B$969,2,FALSE),"")</f>
        <v/>
      </c>
    </row>
    <row r="84" spans="1:7">
      <c r="A84" s="37" t="s">
        <v>135</v>
      </c>
      <c r="B84" s="31" t="s">
        <v>53</v>
      </c>
      <c r="C84" s="28">
        <v>17.670000000000002</v>
      </c>
      <c r="D84" s="29">
        <v>0</v>
      </c>
      <c r="E84" s="28">
        <v>0</v>
      </c>
      <c r="F84" s="4">
        <v>17.670000000000002</v>
      </c>
      <c r="G84" s="1">
        <f>IFERROR(VLOOKUP(A84,'Второй отчетный период'!$A$2:$B$969,2,FALSE),"")</f>
        <v>613793</v>
      </c>
    </row>
    <row r="85" spans="1:7">
      <c r="A85" s="37" t="s">
        <v>136</v>
      </c>
      <c r="B85" s="31" t="s">
        <v>29</v>
      </c>
      <c r="C85" s="30">
        <v>39</v>
      </c>
      <c r="D85" s="30">
        <v>35.72</v>
      </c>
      <c r="E85" s="30">
        <v>20.399999999999999</v>
      </c>
      <c r="F85" s="4">
        <v>95.12</v>
      </c>
      <c r="G85" s="1">
        <f>IFERROR(VLOOKUP(A85,'Второй отчетный период'!$A$2:$B$969,2,FALSE),"")</f>
        <v>157946</v>
      </c>
    </row>
    <row r="86" spans="1:7">
      <c r="A86" s="37" t="s">
        <v>63</v>
      </c>
      <c r="B86" s="31" t="s">
        <v>53</v>
      </c>
      <c r="C86" s="28">
        <v>0.36</v>
      </c>
      <c r="D86" s="28">
        <v>1.25</v>
      </c>
      <c r="E86" s="30">
        <v>0.3</v>
      </c>
      <c r="F86" s="4">
        <v>1.91</v>
      </c>
      <c r="G86" s="1">
        <f>IFERROR(VLOOKUP(A86,'Второй отчетный период'!$A$2:$B$969,2,FALSE),"")</f>
        <v>11514330</v>
      </c>
    </row>
    <row r="87" spans="1:7">
      <c r="A87" s="37" t="s">
        <v>137</v>
      </c>
      <c r="B87" s="31" t="s">
        <v>51</v>
      </c>
      <c r="C87" s="29">
        <v>0</v>
      </c>
      <c r="D87" s="28">
        <v>0</v>
      </c>
      <c r="E87" s="28">
        <v>0.02</v>
      </c>
      <c r="F87" s="4">
        <v>0.02</v>
      </c>
      <c r="G87" s="1" t="str">
        <f>IFERROR(VLOOKUP(A87,'Второй отчетный период'!$A$2:$B$969,2,FALSE),"")</f>
        <v/>
      </c>
    </row>
    <row r="88" spans="1:7">
      <c r="A88" s="37" t="s">
        <v>63</v>
      </c>
      <c r="B88" s="31" t="s">
        <v>50</v>
      </c>
      <c r="C88" s="28">
        <v>0.48</v>
      </c>
      <c r="D88" s="29">
        <v>0</v>
      </c>
      <c r="E88" s="28">
        <v>0</v>
      </c>
      <c r="F88" s="4">
        <v>0.48</v>
      </c>
      <c r="G88" s="1">
        <f>IFERROR(VLOOKUP(A88,'Второй отчетный период'!$A$2:$B$969,2,FALSE),"")</f>
        <v>11514330</v>
      </c>
    </row>
    <row r="89" spans="1:7">
      <c r="A89" s="37" t="s">
        <v>138</v>
      </c>
      <c r="B89" s="31" t="s">
        <v>55</v>
      </c>
      <c r="C89" s="28">
        <v>0.27</v>
      </c>
      <c r="D89" s="29">
        <v>0</v>
      </c>
      <c r="E89" s="28">
        <v>0</v>
      </c>
      <c r="F89" s="4">
        <v>0.27</v>
      </c>
      <c r="G89" s="1" t="str">
        <f>IFERROR(VLOOKUP(A89,'Второй отчетный период'!$A$2:$B$969,2,FALSE),"")</f>
        <v/>
      </c>
    </row>
    <row r="90" spans="1:7">
      <c r="A90" s="37" t="s">
        <v>139</v>
      </c>
      <c r="B90" s="31" t="s">
        <v>54</v>
      </c>
      <c r="C90" s="28">
        <v>12.24</v>
      </c>
      <c r="D90" s="28">
        <v>24.65</v>
      </c>
      <c r="E90" s="28">
        <v>50.03</v>
      </c>
      <c r="F90" s="4">
        <v>86.92</v>
      </c>
      <c r="G90" s="1" t="str">
        <f>IFERROR(VLOOKUP(A90,'Второй отчетный период'!$A$2:$B$969,2,FALSE),"")</f>
        <v/>
      </c>
    </row>
    <row r="91" spans="1:7">
      <c r="A91" s="37" t="s">
        <v>140</v>
      </c>
      <c r="B91" s="31" t="s">
        <v>51</v>
      </c>
      <c r="C91" s="30">
        <v>5.69</v>
      </c>
      <c r="D91" s="28">
        <v>9.2100000000000009</v>
      </c>
      <c r="E91" s="30">
        <v>0.14000000000000001</v>
      </c>
      <c r="F91" s="4">
        <v>15.040000000000003</v>
      </c>
      <c r="G91" s="1" t="str">
        <f>IFERROR(VLOOKUP(A91,'Второй отчетный период'!$A$2:$B$969,2,FALSE),"")</f>
        <v/>
      </c>
    </row>
    <row r="92" spans="1:7">
      <c r="A92" s="37" t="s">
        <v>141</v>
      </c>
      <c r="B92" s="31" t="s">
        <v>53</v>
      </c>
      <c r="C92" s="28">
        <v>0</v>
      </c>
      <c r="D92" s="28">
        <v>0</v>
      </c>
      <c r="E92" s="28">
        <v>4.03</v>
      </c>
      <c r="F92" s="4">
        <v>4.03</v>
      </c>
      <c r="G92" s="1">
        <f>IFERROR(VLOOKUP(A92,'Второй отчетный период'!$A$2:$B$969,2,FALSE),"")</f>
        <v>591486</v>
      </c>
    </row>
    <row r="93" spans="1:7">
      <c r="A93" s="37" t="s">
        <v>142</v>
      </c>
      <c r="B93" s="31" t="s">
        <v>53</v>
      </c>
      <c r="C93" s="28">
        <v>4.1500000000000004</v>
      </c>
      <c r="D93" s="29">
        <v>0</v>
      </c>
      <c r="E93" s="28">
        <v>3.53</v>
      </c>
      <c r="F93" s="4">
        <v>7.68</v>
      </c>
      <c r="G93" s="1" t="str">
        <f>IFERROR(VLOOKUP(A93,'Второй отчетный период'!$A$2:$B$969,2,FALSE),"")</f>
        <v/>
      </c>
    </row>
    <row r="94" spans="1:7">
      <c r="A94" s="37" t="s">
        <v>143</v>
      </c>
      <c r="B94" s="31" t="s">
        <v>55</v>
      </c>
      <c r="C94" s="28">
        <v>0</v>
      </c>
      <c r="D94" s="28">
        <v>0.38</v>
      </c>
      <c r="E94" s="29">
        <v>0</v>
      </c>
      <c r="F94" s="4">
        <v>0.38</v>
      </c>
      <c r="G94" s="1" t="str">
        <f>IFERROR(VLOOKUP(A94,'Второй отчетный период'!$A$2:$B$969,2,FALSE),"")</f>
        <v/>
      </c>
    </row>
    <row r="95" spans="1:7">
      <c r="A95" s="37" t="s">
        <v>144</v>
      </c>
      <c r="B95" s="31" t="s">
        <v>54</v>
      </c>
      <c r="C95" s="30">
        <v>8.1999999999999993</v>
      </c>
      <c r="D95" s="29">
        <v>0</v>
      </c>
      <c r="E95" s="28">
        <v>0</v>
      </c>
      <c r="F95" s="4">
        <v>8.1999999999999993</v>
      </c>
      <c r="G95" s="1">
        <f>IFERROR(VLOOKUP(A95,'Второй отчетный период'!$A$2:$B$969,2,FALSE),"")</f>
        <v>174985</v>
      </c>
    </row>
    <row r="96" spans="1:7">
      <c r="A96" s="37" t="s">
        <v>145</v>
      </c>
      <c r="B96" s="31" t="s">
        <v>53</v>
      </c>
      <c r="C96" s="28">
        <v>0</v>
      </c>
      <c r="D96" s="28">
        <v>0</v>
      </c>
      <c r="E96" s="28">
        <v>0.03</v>
      </c>
      <c r="F96" s="4">
        <v>0.03</v>
      </c>
      <c r="G96" s="1" t="str">
        <f>IFERROR(VLOOKUP(A96,'Второй отчетный период'!$A$2:$B$969,2,FALSE),"")</f>
        <v/>
      </c>
    </row>
    <row r="97" spans="1:7">
      <c r="A97" s="37" t="s">
        <v>146</v>
      </c>
      <c r="B97" s="31" t="s">
        <v>51</v>
      </c>
      <c r="C97" s="28">
        <v>2.4700000000000002</v>
      </c>
      <c r="D97" s="29">
        <v>0</v>
      </c>
      <c r="E97" s="28">
        <v>0</v>
      </c>
      <c r="F97" s="4">
        <v>2.4700000000000002</v>
      </c>
      <c r="G97" s="1" t="str">
        <f>IFERROR(VLOOKUP(A97,'Второй отчетный период'!$A$2:$B$969,2,FALSE),"")</f>
        <v/>
      </c>
    </row>
    <row r="98" spans="1:7">
      <c r="A98" s="37" t="s">
        <v>147</v>
      </c>
      <c r="B98" s="31" t="s">
        <v>54</v>
      </c>
      <c r="C98" s="29">
        <v>0</v>
      </c>
      <c r="D98" s="28">
        <v>0</v>
      </c>
      <c r="E98" s="28">
        <v>0.65</v>
      </c>
      <c r="F98" s="4">
        <v>0.65</v>
      </c>
      <c r="G98" s="1" t="str">
        <f>IFERROR(VLOOKUP(A98,'Второй отчетный период'!$A$2:$B$969,2,FALSE),"")</f>
        <v/>
      </c>
    </row>
    <row r="99" spans="1:7">
      <c r="A99" s="37" t="s">
        <v>148</v>
      </c>
      <c r="B99" s="31" t="s">
        <v>53</v>
      </c>
      <c r="C99" s="28">
        <v>0.77</v>
      </c>
      <c r="D99" s="29">
        <v>0</v>
      </c>
      <c r="E99" s="28">
        <v>0</v>
      </c>
      <c r="F99" s="4">
        <v>0.77</v>
      </c>
      <c r="G99" s="1">
        <f>IFERROR(VLOOKUP(A99,'Второй отчетный период'!$A$2:$B$969,2,FALSE),"")</f>
        <v>110572</v>
      </c>
    </row>
    <row r="100" spans="1:7">
      <c r="A100" s="37" t="s">
        <v>149</v>
      </c>
      <c r="B100" s="31" t="s">
        <v>54</v>
      </c>
      <c r="C100" s="28">
        <v>1.21</v>
      </c>
      <c r="D100" s="29">
        <v>0</v>
      </c>
      <c r="E100" s="28">
        <v>0.44</v>
      </c>
      <c r="F100" s="4">
        <v>1.65</v>
      </c>
      <c r="G100" s="1" t="str">
        <f>IFERROR(VLOOKUP(A100,'Второй отчетный период'!$A$2:$B$969,2,FALSE),"")</f>
        <v/>
      </c>
    </row>
    <row r="101" spans="1:7">
      <c r="A101" s="37" t="s">
        <v>150</v>
      </c>
      <c r="B101" s="31" t="s">
        <v>55</v>
      </c>
      <c r="C101" s="28">
        <v>0</v>
      </c>
      <c r="D101" s="28">
        <v>0</v>
      </c>
      <c r="E101" s="28">
        <v>0.77</v>
      </c>
      <c r="F101" s="4">
        <v>0.77</v>
      </c>
      <c r="G101" s="1">
        <f>IFERROR(VLOOKUP(A101,'Второй отчетный период'!$A$2:$B$969,2,FALSE),"")</f>
        <v>121439</v>
      </c>
    </row>
    <row r="102" spans="1:7">
      <c r="A102" s="37" t="s">
        <v>151</v>
      </c>
      <c r="B102" s="31" t="s">
        <v>55</v>
      </c>
      <c r="C102" s="28">
        <v>0.01</v>
      </c>
      <c r="D102" s="29">
        <v>0</v>
      </c>
      <c r="E102" s="28">
        <v>0</v>
      </c>
      <c r="F102" s="4">
        <v>0.01</v>
      </c>
      <c r="G102" s="1">
        <f>IFERROR(VLOOKUP(A102,'Второй отчетный период'!$A$2:$B$969,2,FALSE),"")</f>
        <v>99642</v>
      </c>
    </row>
    <row r="103" spans="1:7">
      <c r="A103" s="37" t="s">
        <v>152</v>
      </c>
      <c r="B103" s="31" t="s">
        <v>54</v>
      </c>
      <c r="C103" s="28">
        <v>0</v>
      </c>
      <c r="D103" s="28">
        <v>0</v>
      </c>
      <c r="E103" s="28">
        <v>5.8</v>
      </c>
      <c r="F103" s="4">
        <v>5.8</v>
      </c>
      <c r="G103" s="1" t="str">
        <f>IFERROR(VLOOKUP(A103,'Второй отчетный период'!$A$2:$B$969,2,FALSE),"")</f>
        <v/>
      </c>
    </row>
    <row r="104" spans="1:7">
      <c r="A104" s="37" t="s">
        <v>153</v>
      </c>
      <c r="B104" s="31" t="s">
        <v>51</v>
      </c>
      <c r="C104" s="28">
        <v>0</v>
      </c>
      <c r="D104" s="28">
        <v>0</v>
      </c>
      <c r="E104" s="28">
        <v>1.88</v>
      </c>
      <c r="F104" s="4">
        <v>1.88</v>
      </c>
      <c r="G104" s="1" t="str">
        <f>IFERROR(VLOOKUP(A104,'Второй отчетный период'!$A$2:$B$969,2,FALSE),"")</f>
        <v/>
      </c>
    </row>
    <row r="105" spans="1:7">
      <c r="A105" s="37" t="s">
        <v>154</v>
      </c>
      <c r="B105" s="31" t="s">
        <v>55</v>
      </c>
      <c r="C105" s="28">
        <v>0.35</v>
      </c>
      <c r="D105" s="29">
        <v>0</v>
      </c>
      <c r="E105" s="28">
        <v>0</v>
      </c>
      <c r="F105" s="4">
        <v>0.35</v>
      </c>
      <c r="G105" s="1">
        <f>IFERROR(VLOOKUP(A105,'Второй отчетный период'!$A$2:$B$969,2,FALSE),"")</f>
        <v>156085</v>
      </c>
    </row>
    <row r="106" spans="1:7">
      <c r="A106" s="37" t="s">
        <v>155</v>
      </c>
      <c r="B106" s="31" t="s">
        <v>53</v>
      </c>
      <c r="C106" s="30">
        <v>0.25</v>
      </c>
      <c r="D106" s="28">
        <v>0.26</v>
      </c>
      <c r="E106" s="29">
        <v>0</v>
      </c>
      <c r="F106" s="4">
        <v>0.51</v>
      </c>
      <c r="G106" s="1" t="str">
        <f>IFERROR(VLOOKUP(A106,'Второй отчетный период'!$A$2:$B$969,2,FALSE),"")</f>
        <v/>
      </c>
    </row>
    <row r="107" spans="1:7">
      <c r="A107" s="37" t="s">
        <v>129</v>
      </c>
      <c r="B107" s="31" t="s">
        <v>54</v>
      </c>
      <c r="C107" s="30">
        <v>30.5</v>
      </c>
      <c r="D107" s="30">
        <v>28.65</v>
      </c>
      <c r="E107" s="28">
        <v>30.37</v>
      </c>
      <c r="F107" s="4">
        <v>89.52</v>
      </c>
      <c r="G107" s="1">
        <f>IFERROR(VLOOKUP(A107,'Второй отчетный период'!$A$2:$B$969,2,FALSE),"")</f>
        <v>233765</v>
      </c>
    </row>
    <row r="108" spans="1:7">
      <c r="A108" s="37" t="s">
        <v>156</v>
      </c>
      <c r="B108" s="31" t="s">
        <v>55</v>
      </c>
      <c r="C108" s="29">
        <v>0</v>
      </c>
      <c r="D108" s="28">
        <v>0</v>
      </c>
      <c r="E108" s="28">
        <v>0.82</v>
      </c>
      <c r="F108" s="4">
        <v>0.82</v>
      </c>
      <c r="G108" s="1" t="str">
        <f>IFERROR(VLOOKUP(A108,'Второй отчетный период'!$A$2:$B$969,2,FALSE),"")</f>
        <v/>
      </c>
    </row>
    <row r="109" spans="1:7">
      <c r="A109" s="37" t="s">
        <v>157</v>
      </c>
      <c r="B109" s="31" t="s">
        <v>55</v>
      </c>
      <c r="C109" s="28">
        <v>0.34</v>
      </c>
      <c r="D109" s="29">
        <v>0</v>
      </c>
      <c r="E109" s="28">
        <v>0</v>
      </c>
      <c r="F109" s="4">
        <v>0.34</v>
      </c>
      <c r="G109" s="1" t="str">
        <f>IFERROR(VLOOKUP(A109,'Второй отчетный период'!$A$2:$B$969,2,FALSE),"")</f>
        <v/>
      </c>
    </row>
    <row r="110" spans="1:7">
      <c r="A110" s="37" t="s">
        <v>158</v>
      </c>
      <c r="B110" s="31" t="s">
        <v>55</v>
      </c>
      <c r="C110" s="28">
        <v>0</v>
      </c>
      <c r="D110" s="28">
        <v>1.34</v>
      </c>
      <c r="E110" s="29">
        <v>0</v>
      </c>
      <c r="F110" s="4">
        <v>1.34</v>
      </c>
      <c r="G110" s="1" t="str">
        <f>IFERROR(VLOOKUP(A110,'Второй отчетный период'!$A$2:$B$969,2,FALSE),"")</f>
        <v/>
      </c>
    </row>
    <row r="111" spans="1:7">
      <c r="A111" s="37" t="s">
        <v>159</v>
      </c>
      <c r="B111" s="31" t="s">
        <v>55</v>
      </c>
      <c r="C111" s="28">
        <v>0</v>
      </c>
      <c r="D111" s="28">
        <v>0.04</v>
      </c>
      <c r="E111" s="29">
        <v>0</v>
      </c>
      <c r="F111" s="4">
        <v>0.04</v>
      </c>
      <c r="G111" s="1" t="str">
        <f>IFERROR(VLOOKUP(A111,'Второй отчетный период'!$A$2:$B$969,2,FALSE),"")</f>
        <v/>
      </c>
    </row>
    <row r="112" spans="1:7">
      <c r="A112" s="37" t="s">
        <v>160</v>
      </c>
      <c r="B112" s="31" t="s">
        <v>51</v>
      </c>
      <c r="C112" s="28">
        <v>1.66</v>
      </c>
      <c r="D112" s="29">
        <v>0</v>
      </c>
      <c r="E112" s="28">
        <v>2.65</v>
      </c>
      <c r="F112" s="4">
        <v>4.3099999999999996</v>
      </c>
      <c r="G112" s="1">
        <f>IFERROR(VLOOKUP(A112,'Второй отчетный период'!$A$2:$B$969,2,FALSE),"")</f>
        <v>106367</v>
      </c>
    </row>
    <row r="113" spans="1:7">
      <c r="A113" s="37" t="s">
        <v>161</v>
      </c>
      <c r="B113" s="31" t="s">
        <v>51</v>
      </c>
      <c r="C113" s="28">
        <v>0</v>
      </c>
      <c r="D113" s="28">
        <v>0.28000000000000003</v>
      </c>
      <c r="E113" s="29">
        <v>0</v>
      </c>
      <c r="F113" s="4">
        <v>0.28000000000000003</v>
      </c>
      <c r="G113" s="1" t="str">
        <f>IFERROR(VLOOKUP(A113,'Второй отчетный период'!$A$2:$B$969,2,FALSE),"")</f>
        <v/>
      </c>
    </row>
    <row r="114" spans="1:7">
      <c r="A114" s="37" t="s">
        <v>162</v>
      </c>
      <c r="B114" s="31" t="s">
        <v>55</v>
      </c>
      <c r="C114" s="28">
        <v>0</v>
      </c>
      <c r="D114" s="28">
        <v>0</v>
      </c>
      <c r="E114" s="28">
        <v>0.06</v>
      </c>
      <c r="F114" s="4">
        <v>0.06</v>
      </c>
      <c r="G114" s="1">
        <f>IFERROR(VLOOKUP(A114,'Второй отчетный период'!$A$2:$B$969,2,FALSE),"")</f>
        <v>587225</v>
      </c>
    </row>
    <row r="115" spans="1:7">
      <c r="A115" s="37" t="s">
        <v>163</v>
      </c>
      <c r="B115" s="31" t="s">
        <v>55</v>
      </c>
      <c r="C115" s="28">
        <v>0</v>
      </c>
      <c r="D115" s="28">
        <v>0</v>
      </c>
      <c r="E115" s="28">
        <v>0.08</v>
      </c>
      <c r="F115" s="4">
        <v>0.08</v>
      </c>
      <c r="G115" s="1" t="str">
        <f>IFERROR(VLOOKUP(A115,'Второй отчетный период'!$A$2:$B$969,2,FALSE),"")</f>
        <v/>
      </c>
    </row>
    <row r="116" spans="1:7">
      <c r="A116" s="37" t="s">
        <v>164</v>
      </c>
      <c r="B116" s="31" t="s">
        <v>55</v>
      </c>
      <c r="C116" s="28">
        <v>0</v>
      </c>
      <c r="D116" s="28">
        <v>0</v>
      </c>
      <c r="E116" s="28">
        <v>0.08</v>
      </c>
      <c r="F116" s="4">
        <v>0.08</v>
      </c>
      <c r="G116" s="1" t="str">
        <f>IFERROR(VLOOKUP(A116,'Второй отчетный период'!$A$2:$B$969,2,FALSE),"")</f>
        <v/>
      </c>
    </row>
    <row r="117" spans="1:7">
      <c r="A117" s="37" t="s">
        <v>140</v>
      </c>
      <c r="B117" s="31" t="s">
        <v>51</v>
      </c>
      <c r="C117" s="28">
        <v>0</v>
      </c>
      <c r="D117" s="28">
        <v>0</v>
      </c>
      <c r="E117" s="28">
        <v>0.12</v>
      </c>
      <c r="F117" s="4">
        <v>0.12</v>
      </c>
      <c r="G117" s="1" t="str">
        <f>IFERROR(VLOOKUP(A117,'Второй отчетный период'!$A$2:$B$969,2,FALSE),"")</f>
        <v/>
      </c>
    </row>
    <row r="118" spans="1:7">
      <c r="A118" s="37" t="s">
        <v>165</v>
      </c>
      <c r="B118" s="31" t="s">
        <v>51</v>
      </c>
      <c r="C118" s="28">
        <v>2.61</v>
      </c>
      <c r="D118" s="29">
        <v>0</v>
      </c>
      <c r="E118" s="28">
        <v>0</v>
      </c>
      <c r="F118" s="4">
        <v>2.61</v>
      </c>
      <c r="G118" s="1" t="str">
        <f>IFERROR(VLOOKUP(A118,'Второй отчетный период'!$A$2:$B$969,2,FALSE),"")</f>
        <v/>
      </c>
    </row>
    <row r="119" spans="1:7">
      <c r="A119" s="37" t="s">
        <v>166</v>
      </c>
      <c r="B119" s="31" t="s">
        <v>53</v>
      </c>
      <c r="C119" s="28">
        <v>13.21</v>
      </c>
      <c r="D119" s="30">
        <v>3.66</v>
      </c>
      <c r="E119" s="28">
        <v>3.81</v>
      </c>
      <c r="F119" s="4">
        <v>20.68</v>
      </c>
      <c r="G119" s="1" t="str">
        <f>IFERROR(VLOOKUP(A119,'Второй отчетный период'!$A$2:$B$969,2,FALSE),"")</f>
        <v/>
      </c>
    </row>
    <row r="120" spans="1:7">
      <c r="A120" s="37" t="s">
        <v>167</v>
      </c>
      <c r="B120" s="31" t="s">
        <v>51</v>
      </c>
      <c r="C120" s="30">
        <v>0.05</v>
      </c>
      <c r="D120" s="28">
        <v>0.9</v>
      </c>
      <c r="E120" s="30">
        <v>0.72</v>
      </c>
      <c r="F120" s="4">
        <v>1.67</v>
      </c>
      <c r="G120" s="1" t="str">
        <f>IFERROR(VLOOKUP(A120,'Второй отчетный период'!$A$2:$B$969,2,FALSE),"")</f>
        <v/>
      </c>
    </row>
    <row r="121" spans="1:7">
      <c r="A121" s="38" t="s">
        <v>168</v>
      </c>
      <c r="B121" s="31" t="s">
        <v>55</v>
      </c>
      <c r="C121" s="28">
        <v>0</v>
      </c>
      <c r="D121" s="28">
        <v>0</v>
      </c>
      <c r="E121" s="28">
        <v>0.21</v>
      </c>
      <c r="F121" s="4">
        <v>0.21</v>
      </c>
      <c r="G121" s="1" t="str">
        <f>IFERROR(VLOOKUP(A121,'Второй отчетный период'!$A$2:$B$969,2,FALSE),"")</f>
        <v/>
      </c>
    </row>
    <row r="122" spans="1:7">
      <c r="A122" s="37" t="s">
        <v>169</v>
      </c>
      <c r="B122" s="31" t="s">
        <v>55</v>
      </c>
      <c r="C122" s="28">
        <v>0</v>
      </c>
      <c r="D122" s="28">
        <v>0</v>
      </c>
      <c r="E122" s="28">
        <v>3.3</v>
      </c>
      <c r="F122" s="4">
        <v>3.3</v>
      </c>
      <c r="G122" s="1" t="str">
        <f>IFERROR(VLOOKUP(A122,'Второй отчетный период'!$A$2:$B$969,2,FALSE),"")</f>
        <v/>
      </c>
    </row>
    <row r="123" spans="1:7">
      <c r="A123" s="37" t="s">
        <v>170</v>
      </c>
      <c r="B123" s="31" t="s">
        <v>53</v>
      </c>
      <c r="C123" s="28">
        <v>0.2</v>
      </c>
      <c r="D123" s="29">
        <v>0</v>
      </c>
      <c r="E123" s="28">
        <v>0</v>
      </c>
      <c r="F123" s="4">
        <v>0.2</v>
      </c>
      <c r="G123" s="1" t="str">
        <f>IFERROR(VLOOKUP(A123,'Второй отчетный период'!$A$2:$B$969,2,FALSE),"")</f>
        <v/>
      </c>
    </row>
    <row r="124" spans="1:7">
      <c r="A124" s="37" t="s">
        <v>171</v>
      </c>
      <c r="B124" s="31" t="s">
        <v>55</v>
      </c>
      <c r="C124" s="28">
        <v>0</v>
      </c>
      <c r="D124" s="28">
        <v>0.09</v>
      </c>
      <c r="E124" s="29">
        <v>0</v>
      </c>
      <c r="F124" s="4">
        <v>0.09</v>
      </c>
      <c r="G124" s="1" t="str">
        <f>IFERROR(VLOOKUP(A124,'Второй отчетный период'!$A$2:$B$969,2,FALSE),"")</f>
        <v/>
      </c>
    </row>
    <row r="125" spans="1:7">
      <c r="A125" s="37" t="s">
        <v>172</v>
      </c>
      <c r="B125" s="31" t="s">
        <v>51</v>
      </c>
      <c r="C125" s="28">
        <v>0</v>
      </c>
      <c r="D125" s="28">
        <v>0.45</v>
      </c>
      <c r="E125" s="29">
        <v>0</v>
      </c>
      <c r="F125" s="4">
        <v>0.45</v>
      </c>
      <c r="G125" s="1">
        <f>IFERROR(VLOOKUP(A125,'Второй отчетный период'!$A$2:$B$969,2,FALSE),"")</f>
        <v>70750</v>
      </c>
    </row>
    <row r="126" spans="1:7">
      <c r="A126" s="37" t="s">
        <v>173</v>
      </c>
      <c r="B126" s="31" t="s">
        <v>54</v>
      </c>
      <c r="C126" s="28">
        <v>0</v>
      </c>
      <c r="D126" s="28">
        <v>0</v>
      </c>
      <c r="E126" s="28">
        <v>0.19</v>
      </c>
      <c r="F126" s="4">
        <v>0.19</v>
      </c>
      <c r="G126" s="1">
        <f>IFERROR(VLOOKUP(A126,'Второй отчетный период'!$A$2:$B$969,2,FALSE),"")</f>
        <v>215353</v>
      </c>
    </row>
    <row r="127" spans="1:7">
      <c r="A127" s="37" t="s">
        <v>174</v>
      </c>
      <c r="B127" s="31" t="s">
        <v>53</v>
      </c>
      <c r="C127" s="28">
        <v>35.43</v>
      </c>
      <c r="D127" s="30">
        <v>0.08</v>
      </c>
      <c r="E127" s="28">
        <v>0.6</v>
      </c>
      <c r="F127" s="4">
        <v>36.11</v>
      </c>
      <c r="G127" s="1" t="str">
        <f>IFERROR(VLOOKUP(A127,'Второй отчетный период'!$A$2:$B$969,2,FALSE),"")</f>
        <v/>
      </c>
    </row>
    <row r="128" spans="1:7">
      <c r="A128" s="37" t="s">
        <v>175</v>
      </c>
      <c r="B128" s="31" t="s">
        <v>52</v>
      </c>
      <c r="C128" s="30">
        <v>9.57</v>
      </c>
      <c r="D128" s="28">
        <v>15.31</v>
      </c>
      <c r="E128" s="28">
        <v>18.47</v>
      </c>
      <c r="F128" s="4">
        <v>43.35</v>
      </c>
      <c r="G128" s="1">
        <f>IFERROR(VLOOKUP(A128,'Второй отчетный период'!$A$2:$B$969,2,FALSE),"")</f>
        <v>93357</v>
      </c>
    </row>
    <row r="129" spans="1:7">
      <c r="A129" s="37" t="s">
        <v>176</v>
      </c>
      <c r="B129" s="31" t="s">
        <v>51</v>
      </c>
      <c r="C129" s="28">
        <v>0</v>
      </c>
      <c r="D129" s="28">
        <v>0.48</v>
      </c>
      <c r="E129" s="28">
        <v>0.55000000000000004</v>
      </c>
      <c r="F129" s="4">
        <v>1.03</v>
      </c>
      <c r="G129" s="1">
        <f>IFERROR(VLOOKUP(A129,'Второй отчетный период'!$A$2:$B$969,2,FALSE),"")</f>
        <v>65229</v>
      </c>
    </row>
    <row r="130" spans="1:7">
      <c r="A130" s="37" t="s">
        <v>177</v>
      </c>
      <c r="B130" s="31" t="s">
        <v>52</v>
      </c>
      <c r="C130" s="28">
        <v>5.24</v>
      </c>
      <c r="D130" s="28">
        <v>5.29</v>
      </c>
      <c r="E130" s="30">
        <v>1.21</v>
      </c>
      <c r="F130" s="4">
        <v>11.740000000000002</v>
      </c>
      <c r="G130" s="1" t="str">
        <f>IFERROR(VLOOKUP(A130,'Второй отчетный период'!$A$2:$B$969,2,FALSE),"")</f>
        <v/>
      </c>
    </row>
    <row r="131" spans="1:7">
      <c r="A131" s="37" t="s">
        <v>178</v>
      </c>
      <c r="B131" s="31" t="s">
        <v>55</v>
      </c>
      <c r="C131" s="28">
        <v>0</v>
      </c>
      <c r="D131" s="28">
        <v>0</v>
      </c>
      <c r="E131" s="28">
        <v>0.52</v>
      </c>
      <c r="F131" s="4">
        <v>0.52</v>
      </c>
      <c r="G131" s="1">
        <f>IFERROR(VLOOKUP(A131,'Второй отчетный период'!$A$2:$B$969,2,FALSE),"")</f>
        <v>525062</v>
      </c>
    </row>
    <row r="132" spans="1:7">
      <c r="A132" s="37" t="s">
        <v>179</v>
      </c>
      <c r="B132" s="31" t="s">
        <v>53</v>
      </c>
      <c r="C132" s="28">
        <v>2.21</v>
      </c>
      <c r="D132" s="29">
        <v>0</v>
      </c>
      <c r="E132" s="28">
        <v>0</v>
      </c>
      <c r="F132" s="4">
        <v>2.21</v>
      </c>
      <c r="G132" s="1">
        <f>IFERROR(VLOOKUP(A132,'Второй отчетный период'!$A$2:$B$969,2,FALSE),"")</f>
        <v>323964</v>
      </c>
    </row>
    <row r="133" spans="1:7">
      <c r="A133" s="37" t="s">
        <v>180</v>
      </c>
      <c r="B133" s="31" t="s">
        <v>53</v>
      </c>
      <c r="C133" s="28">
        <v>0.14000000000000001</v>
      </c>
      <c r="D133" s="29">
        <v>0</v>
      </c>
      <c r="E133" s="28">
        <v>0</v>
      </c>
      <c r="F133" s="4">
        <v>0.14000000000000001</v>
      </c>
      <c r="G133" s="1" t="str">
        <f>IFERROR(VLOOKUP(A133,'Второй отчетный период'!$A$2:$B$969,2,FALSE),"")</f>
        <v/>
      </c>
    </row>
    <row r="134" spans="1:7">
      <c r="A134" s="37" t="s">
        <v>181</v>
      </c>
      <c r="B134" s="31" t="s">
        <v>53</v>
      </c>
      <c r="C134" s="30">
        <v>0.21</v>
      </c>
      <c r="D134" s="28">
        <v>0.94</v>
      </c>
      <c r="E134" s="28">
        <v>2.46</v>
      </c>
      <c r="F134" s="4">
        <v>3.61</v>
      </c>
      <c r="G134" s="1">
        <f>IFERROR(VLOOKUP(A134,'Второй отчетный период'!$A$2:$B$969,2,FALSE),"")</f>
        <v>403726</v>
      </c>
    </row>
    <row r="135" spans="1:7">
      <c r="A135" s="37" t="s">
        <v>152</v>
      </c>
      <c r="B135" s="31" t="s">
        <v>55</v>
      </c>
      <c r="C135" s="28">
        <v>0.28999999999999998</v>
      </c>
      <c r="D135" s="29">
        <v>0</v>
      </c>
      <c r="E135" s="28">
        <v>0.03</v>
      </c>
      <c r="F135" s="4">
        <v>0.31999999999999995</v>
      </c>
      <c r="G135" s="1" t="str">
        <f>IFERROR(VLOOKUP(A135,'Второй отчетный период'!$A$2:$B$969,2,FALSE),"")</f>
        <v/>
      </c>
    </row>
    <row r="136" spans="1:7">
      <c r="A136" s="37" t="s">
        <v>182</v>
      </c>
      <c r="B136" s="31" t="s">
        <v>51</v>
      </c>
      <c r="C136" s="28">
        <v>3</v>
      </c>
      <c r="D136" s="30">
        <v>0.6</v>
      </c>
      <c r="E136" s="28">
        <v>0.86</v>
      </c>
      <c r="F136" s="4">
        <v>4.46</v>
      </c>
      <c r="G136" s="1" t="str">
        <f>IFERROR(VLOOKUP(A136,'Второй отчетный период'!$A$2:$B$969,2,FALSE),"")</f>
        <v/>
      </c>
    </row>
    <row r="137" spans="1:7">
      <c r="A137" s="39" t="s">
        <v>183</v>
      </c>
      <c r="B137" s="31" t="s">
        <v>53</v>
      </c>
      <c r="C137" s="28">
        <v>7.27</v>
      </c>
      <c r="D137" s="30">
        <v>3.25</v>
      </c>
      <c r="E137" s="28">
        <v>8.14</v>
      </c>
      <c r="F137" s="4">
        <v>18.66</v>
      </c>
      <c r="G137" s="1" t="str">
        <f>IFERROR(VLOOKUP(A137,'Второй отчетный период'!$A$2:$B$969,2,FALSE),"")</f>
        <v/>
      </c>
    </row>
    <row r="138" spans="1:7">
      <c r="A138" s="37" t="s">
        <v>184</v>
      </c>
      <c r="B138" s="31" t="s">
        <v>51</v>
      </c>
      <c r="C138" s="28">
        <v>0</v>
      </c>
      <c r="D138" s="28">
        <v>0.02</v>
      </c>
      <c r="E138" s="30">
        <v>0</v>
      </c>
      <c r="F138" s="4">
        <v>0.02</v>
      </c>
      <c r="G138" s="1">
        <f>IFERROR(VLOOKUP(A138,'Второй отчетный период'!$A$2:$B$969,2,FALSE),"")</f>
        <v>193232</v>
      </c>
    </row>
    <row r="139" spans="1:7">
      <c r="A139" s="37" t="s">
        <v>185</v>
      </c>
      <c r="B139" s="31" t="s">
        <v>55</v>
      </c>
      <c r="C139" s="28">
        <v>0</v>
      </c>
      <c r="D139" s="28">
        <v>0</v>
      </c>
      <c r="E139" s="28">
        <v>1.57</v>
      </c>
      <c r="F139" s="4">
        <v>1.57</v>
      </c>
      <c r="G139" s="1">
        <f>IFERROR(VLOOKUP(A139,'Второй отчетный период'!$A$2:$B$969,2,FALSE),"")</f>
        <v>241788</v>
      </c>
    </row>
    <row r="140" spans="1:7">
      <c r="A140" s="37" t="s">
        <v>186</v>
      </c>
      <c r="B140" s="31" t="s">
        <v>55</v>
      </c>
      <c r="C140" s="28">
        <v>0</v>
      </c>
      <c r="D140" s="28">
        <v>0</v>
      </c>
      <c r="E140" s="28">
        <v>0.04</v>
      </c>
      <c r="F140" s="4">
        <v>0.04</v>
      </c>
      <c r="G140" s="1" t="str">
        <f>IFERROR(VLOOKUP(A140,'Второй отчетный период'!$A$2:$B$969,2,FALSE),"")</f>
        <v/>
      </c>
    </row>
    <row r="141" spans="1:7">
      <c r="A141" s="37" t="s">
        <v>187</v>
      </c>
      <c r="B141" s="31" t="s">
        <v>51</v>
      </c>
      <c r="C141" s="29">
        <v>0</v>
      </c>
      <c r="D141" s="28">
        <v>2.44</v>
      </c>
      <c r="E141" s="29">
        <v>0</v>
      </c>
      <c r="F141" s="4">
        <v>2.44</v>
      </c>
      <c r="G141" s="1">
        <f>IFERROR(VLOOKUP(A141,'Второй отчетный период'!$A$2:$B$969,2,FALSE),"")</f>
        <v>97651</v>
      </c>
    </row>
    <row r="142" spans="1:7">
      <c r="A142" s="37" t="s">
        <v>188</v>
      </c>
      <c r="B142" s="31" t="s">
        <v>51</v>
      </c>
      <c r="C142" s="28">
        <v>0</v>
      </c>
      <c r="D142" s="28">
        <v>1.54</v>
      </c>
      <c r="E142" s="28">
        <v>6.57</v>
      </c>
      <c r="F142" s="4">
        <v>8.11</v>
      </c>
      <c r="G142" s="1" t="str">
        <f>IFERROR(VLOOKUP(A142,'Второй отчетный период'!$A$2:$B$969,2,FALSE),"")</f>
        <v/>
      </c>
    </row>
    <row r="143" spans="1:7">
      <c r="A143" s="37" t="s">
        <v>189</v>
      </c>
      <c r="B143" s="31" t="s">
        <v>52</v>
      </c>
      <c r="C143" s="28">
        <v>0.75</v>
      </c>
      <c r="D143" s="29">
        <v>0</v>
      </c>
      <c r="E143" s="28">
        <v>0</v>
      </c>
      <c r="F143" s="4">
        <v>0.75</v>
      </c>
      <c r="G143" s="1" t="str">
        <f>IFERROR(VLOOKUP(A143,'Второй отчетный период'!$A$2:$B$969,2,FALSE),"")</f>
        <v/>
      </c>
    </row>
    <row r="144" spans="1:7">
      <c r="A144" s="37" t="s">
        <v>190</v>
      </c>
      <c r="B144" s="31" t="s">
        <v>55</v>
      </c>
      <c r="C144" s="28">
        <v>0.65</v>
      </c>
      <c r="D144" s="29">
        <v>0</v>
      </c>
      <c r="E144" s="28">
        <v>0</v>
      </c>
      <c r="F144" s="4">
        <v>0.65</v>
      </c>
      <c r="G144" s="1" t="str">
        <f>IFERROR(VLOOKUP(A144,'Второй отчетный период'!$A$2:$B$969,2,FALSE),"")</f>
        <v/>
      </c>
    </row>
    <row r="145" spans="1:7">
      <c r="A145" s="37" t="s">
        <v>191</v>
      </c>
      <c r="B145" s="31" t="s">
        <v>53</v>
      </c>
      <c r="C145" s="28">
        <v>0.93</v>
      </c>
      <c r="D145" s="29">
        <v>0</v>
      </c>
      <c r="E145" s="28">
        <v>0</v>
      </c>
      <c r="F145" s="4">
        <v>0.93</v>
      </c>
      <c r="G145" s="1">
        <f>IFERROR(VLOOKUP(A145,'Второй отчетный период'!$A$2:$B$969,2,FALSE),"")</f>
        <v>297425</v>
      </c>
    </row>
    <row r="146" spans="1:7">
      <c r="A146" s="37" t="s">
        <v>73</v>
      </c>
      <c r="B146" s="31" t="s">
        <v>53</v>
      </c>
      <c r="C146" s="28">
        <v>0</v>
      </c>
      <c r="D146" s="28">
        <v>2.73</v>
      </c>
      <c r="E146" s="30">
        <v>2.14</v>
      </c>
      <c r="F146" s="4">
        <v>4.87</v>
      </c>
      <c r="G146" s="1">
        <f>IFERROR(VLOOKUP(A146,'Второй отчетный период'!$A$2:$B$969,2,FALSE),"")</f>
        <v>4848742</v>
      </c>
    </row>
    <row r="147" spans="1:7">
      <c r="A147" s="37" t="s">
        <v>192</v>
      </c>
      <c r="B147" s="31" t="s">
        <v>53</v>
      </c>
      <c r="C147" s="28">
        <v>0</v>
      </c>
      <c r="D147" s="28">
        <v>0</v>
      </c>
      <c r="E147" s="28">
        <v>0.47</v>
      </c>
      <c r="F147" s="4">
        <v>0.47</v>
      </c>
      <c r="G147" s="1" t="str">
        <f>IFERROR(VLOOKUP(A147,'Второй отчетный период'!$A$2:$B$969,2,FALSE),"")</f>
        <v/>
      </c>
    </row>
    <row r="148" spans="1:7">
      <c r="A148" s="37" t="s">
        <v>193</v>
      </c>
      <c r="B148" s="31" t="s">
        <v>29</v>
      </c>
      <c r="C148" s="28">
        <v>4.9400000000000004</v>
      </c>
      <c r="D148" s="29">
        <v>0</v>
      </c>
      <c r="E148" s="28">
        <v>0</v>
      </c>
      <c r="F148" s="4">
        <v>4.9400000000000004</v>
      </c>
      <c r="G148" s="1">
        <f>IFERROR(VLOOKUP(A148,'Второй отчетный период'!$A$2:$B$969,2,FALSE),"")</f>
        <v>188897</v>
      </c>
    </row>
    <row r="149" spans="1:7">
      <c r="A149" s="37" t="s">
        <v>194</v>
      </c>
      <c r="B149" s="31" t="s">
        <v>53</v>
      </c>
      <c r="C149" s="28">
        <v>0.02</v>
      </c>
      <c r="D149" s="29">
        <v>0</v>
      </c>
      <c r="E149" s="28">
        <v>0</v>
      </c>
      <c r="F149" s="4">
        <v>0.02</v>
      </c>
      <c r="G149" s="1">
        <f>IFERROR(VLOOKUP(A149,'Второй отчетный период'!$A$2:$B$969,2,FALSE),"")</f>
        <v>263540</v>
      </c>
    </row>
    <row r="150" spans="1:7">
      <c r="A150" s="37" t="s">
        <v>195</v>
      </c>
      <c r="B150" s="31" t="s">
        <v>55</v>
      </c>
      <c r="C150" s="28">
        <v>1.35</v>
      </c>
      <c r="D150" s="29">
        <v>0</v>
      </c>
      <c r="E150" s="28">
        <v>0</v>
      </c>
      <c r="F150" s="4">
        <v>1.35</v>
      </c>
      <c r="G150" s="1" t="str">
        <f>IFERROR(VLOOKUP(A150,'Второй отчетный период'!$A$2:$B$969,2,FALSE),"")</f>
        <v/>
      </c>
    </row>
    <row r="151" spans="1:7">
      <c r="A151" s="37" t="s">
        <v>196</v>
      </c>
      <c r="B151" s="31" t="s">
        <v>55</v>
      </c>
      <c r="C151" s="28">
        <v>0</v>
      </c>
      <c r="D151" s="28">
        <v>0</v>
      </c>
      <c r="E151" s="28">
        <v>2.17</v>
      </c>
      <c r="F151" s="4">
        <v>2.17</v>
      </c>
      <c r="G151" s="1" t="str">
        <f>IFERROR(VLOOKUP(A151,'Второй отчетный период'!$A$2:$B$969,2,FALSE),"")</f>
        <v/>
      </c>
    </row>
    <row r="152" spans="1:7">
      <c r="A152" s="37" t="s">
        <v>197</v>
      </c>
      <c r="B152" s="31" t="s">
        <v>55</v>
      </c>
      <c r="C152" s="28">
        <v>0.88</v>
      </c>
      <c r="D152" s="29">
        <v>0</v>
      </c>
      <c r="E152" s="28">
        <v>0</v>
      </c>
      <c r="F152" s="4">
        <v>0.88</v>
      </c>
      <c r="G152" s="1">
        <f>IFERROR(VLOOKUP(A152,'Второй отчетный период'!$A$2:$B$969,2,FALSE),"")</f>
        <v>110878</v>
      </c>
    </row>
    <row r="153" spans="1:7">
      <c r="A153" s="37" t="s">
        <v>198</v>
      </c>
      <c r="B153" s="31" t="s">
        <v>54</v>
      </c>
      <c r="C153" s="28">
        <v>0.77</v>
      </c>
      <c r="D153" s="29">
        <v>0</v>
      </c>
      <c r="E153" s="28">
        <v>0</v>
      </c>
      <c r="F153" s="4">
        <v>0.77</v>
      </c>
      <c r="G153" s="1" t="str">
        <f>IFERROR(VLOOKUP(A153,'Второй отчетный период'!$A$2:$B$969,2,FALSE),"")</f>
        <v/>
      </c>
    </row>
    <row r="154" spans="1:7">
      <c r="A154" s="37" t="s">
        <v>199</v>
      </c>
      <c r="B154" s="31" t="s">
        <v>55</v>
      </c>
      <c r="C154" s="28">
        <v>1.32</v>
      </c>
      <c r="D154" s="29">
        <v>0</v>
      </c>
      <c r="E154" s="28">
        <v>0</v>
      </c>
      <c r="F154" s="4">
        <v>1.32</v>
      </c>
      <c r="G154" s="1">
        <f>IFERROR(VLOOKUP(A154,'Второй отчетный период'!$A$2:$B$969,2,FALSE),"")</f>
        <v>577668</v>
      </c>
    </row>
    <row r="155" spans="1:7">
      <c r="A155" s="37" t="s">
        <v>161</v>
      </c>
      <c r="B155" s="31" t="s">
        <v>55</v>
      </c>
      <c r="C155" s="28">
        <v>1.24</v>
      </c>
      <c r="D155" s="29">
        <v>0</v>
      </c>
      <c r="E155" s="28">
        <v>0</v>
      </c>
      <c r="F155" s="4">
        <v>1.24</v>
      </c>
      <c r="G155" s="1" t="str">
        <f>IFERROR(VLOOKUP(A155,'Второй отчетный период'!$A$2:$B$969,2,FALSE),"")</f>
        <v/>
      </c>
    </row>
    <row r="156" spans="1:7">
      <c r="A156" s="37" t="s">
        <v>161</v>
      </c>
      <c r="B156" s="31" t="s">
        <v>51</v>
      </c>
      <c r="C156" s="28">
        <v>0.92</v>
      </c>
      <c r="D156" s="29">
        <v>0</v>
      </c>
      <c r="E156" s="28">
        <v>0</v>
      </c>
      <c r="F156" s="4">
        <v>0.92</v>
      </c>
      <c r="G156" s="1" t="str">
        <f>IFERROR(VLOOKUP(A156,'Второй отчетный период'!$A$2:$B$969,2,FALSE),"")</f>
        <v/>
      </c>
    </row>
    <row r="157" spans="1:7">
      <c r="A157" s="37" t="s">
        <v>200</v>
      </c>
      <c r="B157" s="31" t="s">
        <v>52</v>
      </c>
      <c r="C157" s="28">
        <v>4.12</v>
      </c>
      <c r="D157" s="29">
        <v>0</v>
      </c>
      <c r="E157" s="28">
        <v>0</v>
      </c>
      <c r="F157" s="4">
        <v>4.12</v>
      </c>
      <c r="G157" s="1" t="str">
        <f>IFERROR(VLOOKUP(A157,'Второй отчетный период'!$A$2:$B$969,2,FALSE),"")</f>
        <v/>
      </c>
    </row>
    <row r="158" spans="1:7">
      <c r="A158" s="37" t="s">
        <v>201</v>
      </c>
      <c r="B158" s="31" t="s">
        <v>53</v>
      </c>
      <c r="C158" s="28">
        <v>2.3199999999999998</v>
      </c>
      <c r="D158" s="30">
        <v>1.06</v>
      </c>
      <c r="E158" s="28">
        <v>1.2</v>
      </c>
      <c r="F158" s="4">
        <v>4.58</v>
      </c>
      <c r="G158" s="1">
        <f>IFERROR(VLOOKUP(A158,'Второй отчетный период'!$A$2:$B$969,2,FALSE),"")</f>
        <v>63771</v>
      </c>
    </row>
    <row r="159" spans="1:7" ht="30">
      <c r="A159" s="40" t="s">
        <v>202</v>
      </c>
      <c r="B159" s="31" t="s">
        <v>55</v>
      </c>
      <c r="C159" s="28">
        <v>0</v>
      </c>
      <c r="D159" s="28">
        <v>0</v>
      </c>
      <c r="E159" s="28">
        <v>0.18</v>
      </c>
      <c r="F159" s="4">
        <v>0.18</v>
      </c>
      <c r="G159" s="1" t="str">
        <f>IFERROR(VLOOKUP(A159,'Второй отчетный период'!$A$2:$B$969,2,FALSE),"")</f>
        <v/>
      </c>
    </row>
    <row r="160" spans="1:7">
      <c r="A160" s="37" t="s">
        <v>203</v>
      </c>
      <c r="B160" s="31" t="s">
        <v>55</v>
      </c>
      <c r="C160" s="28">
        <v>1.9</v>
      </c>
      <c r="D160" s="29">
        <v>0</v>
      </c>
      <c r="E160" s="28">
        <v>0</v>
      </c>
      <c r="F160" s="4">
        <v>1.9</v>
      </c>
      <c r="G160" s="1" t="str">
        <f>IFERROR(VLOOKUP(A160,'Второй отчетный период'!$A$2:$B$969,2,FALSE),"")</f>
        <v/>
      </c>
    </row>
    <row r="161" spans="1:7">
      <c r="A161" s="37" t="s">
        <v>204</v>
      </c>
      <c r="B161" s="31" t="s">
        <v>53</v>
      </c>
      <c r="C161" s="30">
        <v>0.01</v>
      </c>
      <c r="D161" s="29">
        <v>0</v>
      </c>
      <c r="E161" s="28">
        <v>0</v>
      </c>
      <c r="F161" s="4">
        <v>0.01</v>
      </c>
      <c r="G161" s="1" t="str">
        <f>IFERROR(VLOOKUP(A161,'Второй отчетный период'!$A$2:$B$969,2,FALSE),"")</f>
        <v/>
      </c>
    </row>
    <row r="162" spans="1:7">
      <c r="A162" s="37" t="s">
        <v>205</v>
      </c>
      <c r="B162" s="31" t="s">
        <v>55</v>
      </c>
      <c r="C162" s="28">
        <v>0.01</v>
      </c>
      <c r="D162" s="29">
        <v>0</v>
      </c>
      <c r="E162" s="28">
        <v>0</v>
      </c>
      <c r="F162" s="4">
        <v>0.01</v>
      </c>
      <c r="G162" s="1">
        <f>IFERROR(VLOOKUP(A162,'Второй отчетный период'!$A$2:$B$969,2,FALSE),"")</f>
        <v>273432</v>
      </c>
    </row>
    <row r="163" spans="1:7">
      <c r="A163" s="37" t="s">
        <v>206</v>
      </c>
      <c r="B163" s="31" t="s">
        <v>55</v>
      </c>
      <c r="C163" s="28">
        <v>0</v>
      </c>
      <c r="D163" s="28">
        <v>0</v>
      </c>
      <c r="E163" s="28">
        <v>0.16</v>
      </c>
      <c r="F163" s="4">
        <v>0.16</v>
      </c>
      <c r="G163" s="1">
        <f>IFERROR(VLOOKUP(A163,'Второй отчетный период'!$A$2:$B$969,2,FALSE),"")</f>
        <v>414595</v>
      </c>
    </row>
    <row r="164" spans="1:7">
      <c r="A164" s="37" t="s">
        <v>207</v>
      </c>
      <c r="B164" s="31" t="s">
        <v>52</v>
      </c>
      <c r="C164" s="28">
        <v>0.13</v>
      </c>
      <c r="D164" s="28">
        <v>1.29</v>
      </c>
      <c r="E164" s="29">
        <v>0</v>
      </c>
      <c r="F164" s="4">
        <v>1.42</v>
      </c>
      <c r="G164" s="1" t="str">
        <f>IFERROR(VLOOKUP(A164,'Второй отчетный период'!$A$2:$B$969,2,FALSE),"")</f>
        <v/>
      </c>
    </row>
    <row r="165" spans="1:7">
      <c r="A165" s="41" t="s">
        <v>208</v>
      </c>
      <c r="B165" s="31" t="s">
        <v>51</v>
      </c>
      <c r="C165" s="28">
        <v>0</v>
      </c>
      <c r="D165" s="28">
        <v>1.2</v>
      </c>
      <c r="E165" s="29">
        <v>0</v>
      </c>
      <c r="F165" s="4">
        <v>1.2</v>
      </c>
      <c r="G165" s="1" t="str">
        <f>IFERROR(VLOOKUP(A165,'Второй отчетный период'!$A$2:$B$969,2,FALSE),"")</f>
        <v/>
      </c>
    </row>
    <row r="166" spans="1:7">
      <c r="A166" s="37" t="s">
        <v>209</v>
      </c>
      <c r="B166" s="31" t="s">
        <v>55</v>
      </c>
      <c r="C166" s="28">
        <v>0</v>
      </c>
      <c r="D166" s="28">
        <v>2.81</v>
      </c>
      <c r="E166" s="29">
        <v>0</v>
      </c>
      <c r="F166" s="4">
        <v>2.81</v>
      </c>
      <c r="G166" s="1" t="str">
        <f>IFERROR(VLOOKUP(A166,'Второй отчетный период'!$A$2:$B$969,2,FALSE),"")</f>
        <v/>
      </c>
    </row>
    <row r="167" spans="1:7">
      <c r="A167" s="38" t="s">
        <v>210</v>
      </c>
      <c r="B167" s="31" t="s">
        <v>51</v>
      </c>
      <c r="C167" s="28">
        <v>0.34</v>
      </c>
      <c r="D167" s="29">
        <v>0</v>
      </c>
      <c r="E167" s="28">
        <v>0</v>
      </c>
      <c r="F167" s="4">
        <v>0.34</v>
      </c>
      <c r="G167" s="1" t="str">
        <f>IFERROR(VLOOKUP(A167,'Второй отчетный период'!$A$2:$B$969,2,FALSE),"")</f>
        <v/>
      </c>
    </row>
    <row r="168" spans="1:7">
      <c r="A168" s="37" t="s">
        <v>166</v>
      </c>
      <c r="B168" s="31" t="s">
        <v>55</v>
      </c>
      <c r="C168" s="28">
        <v>1.7</v>
      </c>
      <c r="D168" s="29">
        <v>0</v>
      </c>
      <c r="E168" s="28">
        <v>0.84</v>
      </c>
      <c r="F168" s="4">
        <v>2.54</v>
      </c>
      <c r="G168" s="1" t="str">
        <f>IFERROR(VLOOKUP(A168,'Второй отчетный период'!$A$2:$B$969,2,FALSE),"")</f>
        <v/>
      </c>
    </row>
    <row r="169" spans="1:7">
      <c r="A169" s="37" t="s">
        <v>211</v>
      </c>
      <c r="B169" s="31" t="s">
        <v>55</v>
      </c>
      <c r="C169" s="28">
        <v>0</v>
      </c>
      <c r="D169" s="28">
        <v>0</v>
      </c>
      <c r="E169" s="28">
        <v>0.85</v>
      </c>
      <c r="F169" s="4">
        <v>0.85</v>
      </c>
      <c r="G169" s="1">
        <f>IFERROR(VLOOKUP(A169,'Второй отчетный период'!$A$2:$B$969,2,FALSE),"")</f>
        <v>61312</v>
      </c>
    </row>
    <row r="170" spans="1:7">
      <c r="A170" s="37" t="s">
        <v>212</v>
      </c>
      <c r="B170" s="31" t="s">
        <v>52</v>
      </c>
      <c r="C170" s="28">
        <v>0</v>
      </c>
      <c r="D170" s="28">
        <v>0</v>
      </c>
      <c r="E170" s="28">
        <v>5.69</v>
      </c>
      <c r="F170" s="4">
        <v>5.69</v>
      </c>
      <c r="G170" s="1">
        <f>IFERROR(VLOOKUP(A170,'Второй отчетный период'!$A$2:$B$969,2,FALSE),"")</f>
        <v>271596</v>
      </c>
    </row>
    <row r="171" spans="1:7">
      <c r="A171" s="37" t="s">
        <v>213</v>
      </c>
      <c r="B171" s="31" t="s">
        <v>53</v>
      </c>
      <c r="C171" s="28">
        <v>0.85</v>
      </c>
      <c r="D171" s="29">
        <v>0</v>
      </c>
      <c r="E171" s="28">
        <v>0</v>
      </c>
      <c r="F171" s="4">
        <v>0.85</v>
      </c>
      <c r="G171" s="1" t="str">
        <f>IFERROR(VLOOKUP(A171,'Второй отчетный период'!$A$2:$B$969,2,FALSE),"")</f>
        <v/>
      </c>
    </row>
    <row r="172" spans="1:7">
      <c r="A172" s="37" t="s">
        <v>214</v>
      </c>
      <c r="B172" s="31" t="s">
        <v>51</v>
      </c>
      <c r="C172" s="28">
        <v>2.92</v>
      </c>
      <c r="D172" s="30">
        <v>0.6</v>
      </c>
      <c r="E172" s="28">
        <v>1.24</v>
      </c>
      <c r="F172" s="4">
        <v>4.76</v>
      </c>
      <c r="G172" s="1" t="str">
        <f>IFERROR(VLOOKUP(A172,'Второй отчетный период'!$A$2:$B$969,2,FALSE),"")</f>
        <v/>
      </c>
    </row>
    <row r="173" spans="1:7">
      <c r="A173" s="37" t="s">
        <v>199</v>
      </c>
      <c r="B173" s="31" t="s">
        <v>51</v>
      </c>
      <c r="C173" s="28">
        <v>3.07</v>
      </c>
      <c r="D173" s="28">
        <v>4.43</v>
      </c>
      <c r="E173" s="28">
        <v>4.97</v>
      </c>
      <c r="F173" s="4">
        <v>12.469999999999999</v>
      </c>
      <c r="G173" s="1">
        <f>IFERROR(VLOOKUP(A173,'Второй отчетный период'!$A$2:$B$969,2,FALSE),"")</f>
        <v>577668</v>
      </c>
    </row>
    <row r="174" spans="1:7">
      <c r="A174" s="37" t="s">
        <v>140</v>
      </c>
      <c r="B174" s="31" t="s">
        <v>51</v>
      </c>
      <c r="C174" s="28">
        <v>0</v>
      </c>
      <c r="D174" s="28">
        <v>0.87</v>
      </c>
      <c r="E174" s="29">
        <v>0</v>
      </c>
      <c r="F174" s="4">
        <v>0.87</v>
      </c>
      <c r="G174" s="1" t="str">
        <f>IFERROR(VLOOKUP(A174,'Второй отчетный период'!$A$2:$B$969,2,FALSE),"")</f>
        <v/>
      </c>
    </row>
    <row r="175" spans="1:7">
      <c r="A175" s="37" t="s">
        <v>215</v>
      </c>
      <c r="B175" s="31" t="s">
        <v>51</v>
      </c>
      <c r="C175" s="30">
        <v>0.5</v>
      </c>
      <c r="D175" s="28">
        <v>2.29</v>
      </c>
      <c r="E175" s="29">
        <v>0</v>
      </c>
      <c r="F175" s="4">
        <v>2.79</v>
      </c>
      <c r="G175" s="1" t="str">
        <f>IFERROR(VLOOKUP(A175,'Второй отчетный период'!$A$2:$B$969,2,FALSE),"")</f>
        <v/>
      </c>
    </row>
    <row r="176" spans="1:7">
      <c r="A176" s="37" t="s">
        <v>216</v>
      </c>
      <c r="B176" s="31" t="s">
        <v>55</v>
      </c>
      <c r="C176" s="28">
        <v>0.15</v>
      </c>
      <c r="D176" s="29">
        <v>0</v>
      </c>
      <c r="E176" s="28">
        <v>0</v>
      </c>
      <c r="F176" s="4">
        <v>0.15</v>
      </c>
      <c r="G176" s="1" t="str">
        <f>IFERROR(VLOOKUP(A176,'Второй отчетный период'!$A$2:$B$969,2,FALSE),"")</f>
        <v/>
      </c>
    </row>
    <row r="177" spans="1:7">
      <c r="A177" s="37" t="s">
        <v>217</v>
      </c>
      <c r="B177" s="31" t="s">
        <v>53</v>
      </c>
      <c r="C177" s="28">
        <v>0.09</v>
      </c>
      <c r="D177" s="30">
        <v>0.08</v>
      </c>
      <c r="E177" s="28">
        <v>0.17</v>
      </c>
      <c r="F177" s="4">
        <v>0.33999999999999997</v>
      </c>
      <c r="G177" s="1" t="str">
        <f>IFERROR(VLOOKUP(A177,'Второй отчетный период'!$A$2:$B$969,2,FALSE),"")</f>
        <v/>
      </c>
    </row>
    <row r="178" spans="1:7">
      <c r="A178" s="37" t="s">
        <v>122</v>
      </c>
      <c r="B178" s="31" t="s">
        <v>55</v>
      </c>
      <c r="C178" s="28">
        <v>3.39</v>
      </c>
      <c r="D178" s="29">
        <v>0</v>
      </c>
      <c r="E178" s="28">
        <v>0</v>
      </c>
      <c r="F178" s="4">
        <v>3.39</v>
      </c>
      <c r="G178" s="1" t="str">
        <f>IFERROR(VLOOKUP(A178,'Второй отчетный период'!$A$2:$B$969,2,FALSE),"")</f>
        <v/>
      </c>
    </row>
    <row r="179" spans="1:7" ht="30">
      <c r="A179" s="37" t="s">
        <v>218</v>
      </c>
      <c r="B179" s="31" t="s">
        <v>51</v>
      </c>
      <c r="C179" s="28">
        <v>0.01</v>
      </c>
      <c r="D179" s="29">
        <v>0</v>
      </c>
      <c r="E179" s="28">
        <v>0</v>
      </c>
      <c r="F179" s="4">
        <v>0.01</v>
      </c>
      <c r="G179" s="1" t="str">
        <f>IFERROR(VLOOKUP(A179,'Второй отчетный период'!$A$2:$B$969,2,FALSE),"")</f>
        <v/>
      </c>
    </row>
    <row r="180" spans="1:7">
      <c r="B180" s="31" t="s">
        <v>51</v>
      </c>
      <c r="C180" s="28">
        <v>0</v>
      </c>
      <c r="D180" s="28">
        <v>11.8</v>
      </c>
      <c r="E180" s="29">
        <v>0</v>
      </c>
      <c r="F180" s="4">
        <v>11.8</v>
      </c>
      <c r="G180" s="1" t="str">
        <f>IFERROR(VLOOKUP(A180,'Второй отчетный период'!$A$2:$B$969,2,FALSE),"")</f>
        <v/>
      </c>
    </row>
    <row r="181" spans="1:7">
      <c r="A181" s="42"/>
      <c r="B181" s="31" t="s">
        <v>55</v>
      </c>
      <c r="C181" s="28">
        <v>0</v>
      </c>
      <c r="D181" s="28">
        <v>0.18</v>
      </c>
      <c r="E181" s="29">
        <v>0</v>
      </c>
      <c r="F181" s="4">
        <v>0.18</v>
      </c>
      <c r="G181" s="1" t="str">
        <f>IFERROR(VLOOKUP(A181,'Второй отчетный период'!$A$2:$B$969,2,FALSE),"")</f>
        <v/>
      </c>
    </row>
    <row r="182" spans="1:7">
      <c r="A182" s="42"/>
      <c r="B182" s="31" t="s">
        <v>54</v>
      </c>
      <c r="C182" s="28">
        <v>0</v>
      </c>
      <c r="D182" s="28">
        <v>0</v>
      </c>
      <c r="E182" s="28">
        <v>6.83</v>
      </c>
      <c r="F182" s="4">
        <v>6.83</v>
      </c>
      <c r="G182" s="1" t="str">
        <f>IFERROR(VLOOKUP(A182,'Второй отчетный период'!$A$2:$B$969,2,FALSE),"")</f>
        <v/>
      </c>
    </row>
    <row r="183" spans="1:7">
      <c r="A183" s="42"/>
      <c r="B183" s="31" t="s">
        <v>29</v>
      </c>
      <c r="C183" s="30">
        <v>36.51</v>
      </c>
      <c r="D183" s="30">
        <v>13.37</v>
      </c>
      <c r="E183" s="28">
        <v>16.59</v>
      </c>
      <c r="F183" s="4">
        <v>66.47</v>
      </c>
      <c r="G183" s="1" t="str">
        <f>IFERROR(VLOOKUP(A183,'Второй отчетный период'!$A$2:$B$969,2,FALSE),"")</f>
        <v/>
      </c>
    </row>
    <row r="184" spans="1:7">
      <c r="A184" s="42"/>
      <c r="B184" s="31" t="s">
        <v>51</v>
      </c>
      <c r="C184" s="30">
        <v>6.99</v>
      </c>
      <c r="D184" s="28">
        <v>8.84</v>
      </c>
      <c r="E184" s="30">
        <v>6.77</v>
      </c>
      <c r="F184" s="4">
        <v>22.6</v>
      </c>
      <c r="G184" s="1" t="str">
        <f>IFERROR(VLOOKUP(A184,'Второй отчетный период'!$A$2:$B$969,2,FALSE),"")</f>
        <v/>
      </c>
    </row>
    <row r="185" spans="1:7">
      <c r="A185" s="42"/>
      <c r="B185" s="31" t="s">
        <v>51</v>
      </c>
      <c r="C185" s="28">
        <v>0</v>
      </c>
      <c r="D185" s="28">
        <v>0.25</v>
      </c>
      <c r="E185" s="28">
        <v>2.2999999999999998</v>
      </c>
      <c r="F185" s="4">
        <v>2.5499999999999998</v>
      </c>
      <c r="G185" s="1" t="str">
        <f>IFERROR(VLOOKUP(A185,'Второй отчетный период'!$A$2:$B$969,2,FALSE),"")</f>
        <v/>
      </c>
    </row>
    <row r="186" spans="1:7">
      <c r="A186" s="42"/>
      <c r="B186" s="31" t="s">
        <v>53</v>
      </c>
      <c r="C186" s="28">
        <v>0.12</v>
      </c>
      <c r="D186" s="29">
        <v>0</v>
      </c>
      <c r="E186" s="28">
        <v>0</v>
      </c>
      <c r="F186" s="4">
        <v>0.12</v>
      </c>
      <c r="G186" s="1" t="str">
        <f>IFERROR(VLOOKUP(A186,'Второй отчетный период'!$A$2:$B$969,2,FALSE),"")</f>
        <v/>
      </c>
    </row>
    <row r="187" spans="1:7">
      <c r="A187" s="42"/>
      <c r="B187" s="31" t="s">
        <v>53</v>
      </c>
      <c r="C187" s="28">
        <v>0</v>
      </c>
      <c r="D187" s="28">
        <v>0</v>
      </c>
      <c r="E187" s="28">
        <v>0.96</v>
      </c>
      <c r="F187" s="4">
        <v>0.96</v>
      </c>
      <c r="G187" s="1" t="str">
        <f>IFERROR(VLOOKUP(A187,'Второй отчетный период'!$A$2:$B$969,2,FALSE),"")</f>
        <v/>
      </c>
    </row>
    <row r="188" spans="1:7">
      <c r="A188" s="42"/>
      <c r="B188" s="31" t="s">
        <v>55</v>
      </c>
      <c r="C188" s="28">
        <v>0</v>
      </c>
      <c r="D188" s="28">
        <v>0</v>
      </c>
      <c r="E188" s="28">
        <v>4.46</v>
      </c>
      <c r="F188" s="4">
        <v>4.46</v>
      </c>
      <c r="G188" s="1" t="str">
        <f>IFERROR(VLOOKUP(A188,'Второй отчетный период'!$A$2:$B$969,2,FALSE),"")</f>
        <v/>
      </c>
    </row>
    <row r="189" spans="1:7">
      <c r="A189" s="42"/>
      <c r="B189" s="31" t="s">
        <v>53</v>
      </c>
      <c r="C189" s="28">
        <v>4.16</v>
      </c>
      <c r="D189" s="30">
        <v>2.1800000000000002</v>
      </c>
      <c r="E189" s="28">
        <v>3.42</v>
      </c>
      <c r="F189" s="4">
        <v>9.76</v>
      </c>
      <c r="G189" s="1" t="str">
        <f>IFERROR(VLOOKUP(A189,'Второй отчетный период'!$A$2:$B$969,2,FALSE),"")</f>
        <v/>
      </c>
    </row>
    <row r="190" spans="1:7">
      <c r="A190" s="42"/>
      <c r="B190" s="31" t="s">
        <v>55</v>
      </c>
      <c r="C190" s="28">
        <v>0</v>
      </c>
      <c r="D190" s="28">
        <v>0</v>
      </c>
      <c r="E190" s="28">
        <v>0.19</v>
      </c>
      <c r="F190" s="4">
        <v>0.19</v>
      </c>
      <c r="G190" s="1" t="str">
        <f>IFERROR(VLOOKUP(A190,'Второй отчетный период'!$A$2:$B$969,2,FALSE),"")</f>
        <v/>
      </c>
    </row>
    <row r="191" spans="1:7">
      <c r="A191" s="42"/>
      <c r="B191" s="31" t="s">
        <v>55</v>
      </c>
      <c r="C191" s="28">
        <v>0.23</v>
      </c>
      <c r="D191" s="29">
        <v>0</v>
      </c>
      <c r="E191" s="28">
        <v>0</v>
      </c>
      <c r="F191" s="4">
        <v>0.23</v>
      </c>
      <c r="G191" s="1" t="str">
        <f>IFERROR(VLOOKUP(A191,'Второй отчетный период'!$A$2:$B$969,2,FALSE),"")</f>
        <v/>
      </c>
    </row>
    <row r="192" spans="1:7">
      <c r="A192" s="42"/>
      <c r="B192" s="31" t="s">
        <v>54</v>
      </c>
      <c r="C192" s="30">
        <v>0.82</v>
      </c>
      <c r="D192" s="28">
        <v>22.49</v>
      </c>
      <c r="E192" s="28">
        <v>34.520000000000003</v>
      </c>
      <c r="F192" s="4">
        <v>57.83</v>
      </c>
      <c r="G192" s="1" t="str">
        <f>IFERROR(VLOOKUP(A192,'Второй отчетный период'!$A$2:$B$969,2,FALSE),"")</f>
        <v/>
      </c>
    </row>
    <row r="193" spans="1:7">
      <c r="A193" s="43"/>
      <c r="B193" s="31" t="s">
        <v>53</v>
      </c>
      <c r="C193" s="28">
        <v>1.9</v>
      </c>
      <c r="D193" s="29">
        <v>0</v>
      </c>
      <c r="E193" s="28">
        <v>0</v>
      </c>
      <c r="F193" s="4">
        <v>1.9</v>
      </c>
      <c r="G193" s="1" t="str">
        <f>IFERROR(VLOOKUP(A193,'Второй отчетный период'!$A$2:$B$969,2,FALSE),"")</f>
        <v/>
      </c>
    </row>
    <row r="194" spans="1:7">
      <c r="A194" s="43"/>
      <c r="B194" s="31" t="s">
        <v>51</v>
      </c>
      <c r="C194" s="28">
        <v>0</v>
      </c>
      <c r="D194" s="28">
        <v>0</v>
      </c>
      <c r="E194" s="28">
        <v>1.98</v>
      </c>
      <c r="F194" s="4">
        <v>1.98</v>
      </c>
      <c r="G194" s="1" t="str">
        <f>IFERROR(VLOOKUP(A194,'Второй отчетный период'!$A$2:$B$969,2,FALSE),"")</f>
        <v/>
      </c>
    </row>
    <row r="195" spans="1:7">
      <c r="A195" s="43"/>
      <c r="B195" s="31" t="s">
        <v>51</v>
      </c>
      <c r="C195" s="28">
        <v>17.100000000000001</v>
      </c>
      <c r="D195" s="29">
        <v>0</v>
      </c>
      <c r="E195" s="28">
        <v>0.36</v>
      </c>
      <c r="F195" s="4">
        <v>17.46</v>
      </c>
      <c r="G195" s="1" t="str">
        <f>IFERROR(VLOOKUP(A195,'Второй отчетный период'!$A$2:$B$969,2,FALSE),"")</f>
        <v/>
      </c>
    </row>
    <row r="196" spans="1:7">
      <c r="A196" s="43"/>
      <c r="B196" s="31" t="s">
        <v>55</v>
      </c>
      <c r="C196" s="28">
        <v>1.1200000000000001</v>
      </c>
      <c r="D196" s="29">
        <v>0</v>
      </c>
      <c r="E196" s="28">
        <v>0</v>
      </c>
      <c r="F196" s="4">
        <v>1.1200000000000001</v>
      </c>
      <c r="G196" s="1" t="str">
        <f>IFERROR(VLOOKUP(A196,'Второй отчетный период'!$A$2:$B$969,2,FALSE),"")</f>
        <v/>
      </c>
    </row>
    <row r="197" spans="1:7">
      <c r="A197" s="43"/>
      <c r="B197" s="31" t="s">
        <v>51</v>
      </c>
      <c r="C197" s="28">
        <v>2.08</v>
      </c>
      <c r="D197" s="29">
        <v>0</v>
      </c>
      <c r="E197" s="28">
        <v>0</v>
      </c>
      <c r="F197" s="4">
        <v>2.08</v>
      </c>
      <c r="G197" s="1" t="str">
        <f>IFERROR(VLOOKUP(A197,'Второй отчетный период'!$A$2:$B$969,2,FALSE),"")</f>
        <v/>
      </c>
    </row>
    <row r="198" spans="1:7">
      <c r="A198" s="43"/>
      <c r="B198" s="31" t="s">
        <v>55</v>
      </c>
      <c r="C198" s="28">
        <v>0.32</v>
      </c>
      <c r="D198" s="29">
        <v>0</v>
      </c>
      <c r="E198" s="28">
        <v>0</v>
      </c>
      <c r="F198" s="4">
        <v>0.32</v>
      </c>
      <c r="G198" s="1" t="str">
        <f>IFERROR(VLOOKUP(A198,'Второй отчетный период'!$A$2:$B$969,2,FALSE),"")</f>
        <v/>
      </c>
    </row>
    <row r="199" spans="1:7">
      <c r="A199" s="43"/>
      <c r="B199" s="31" t="s">
        <v>55</v>
      </c>
      <c r="C199" s="28">
        <v>1.1399999999999999</v>
      </c>
      <c r="D199" s="29">
        <v>0</v>
      </c>
      <c r="E199" s="28">
        <v>0</v>
      </c>
      <c r="F199" s="4">
        <v>1.1399999999999999</v>
      </c>
      <c r="G199" s="1" t="str">
        <f>IFERROR(VLOOKUP(A199,'Второй отчетный период'!$A$2:$B$969,2,FALSE),"")</f>
        <v/>
      </c>
    </row>
    <row r="200" spans="1:7">
      <c r="A200" s="43"/>
      <c r="B200" s="31" t="s">
        <v>51</v>
      </c>
      <c r="C200" s="28">
        <v>0.68</v>
      </c>
      <c r="D200" s="30">
        <v>0.02</v>
      </c>
      <c r="E200" s="29">
        <v>0</v>
      </c>
      <c r="F200" s="4">
        <v>0.70000000000000007</v>
      </c>
      <c r="G200" s="1" t="str">
        <f>IFERROR(VLOOKUP(A200,'Второй отчетный период'!$A$2:$B$969,2,FALSE),"")</f>
        <v/>
      </c>
    </row>
    <row r="201" spans="1:7">
      <c r="A201" s="44"/>
      <c r="B201" s="31" t="s">
        <v>55</v>
      </c>
      <c r="C201" s="28">
        <v>0.26</v>
      </c>
      <c r="D201" s="29">
        <v>0</v>
      </c>
      <c r="E201" s="28">
        <v>0</v>
      </c>
      <c r="F201" s="4">
        <v>0.26</v>
      </c>
      <c r="G201" s="1" t="str">
        <f>IFERROR(VLOOKUP(A201,'Второй отчетный период'!$A$2:$B$969,2,FALSE),"")</f>
        <v/>
      </c>
    </row>
    <row r="202" spans="1:7">
      <c r="A202" s="44"/>
      <c r="B202" s="31" t="s">
        <v>55</v>
      </c>
      <c r="C202" s="28">
        <v>0.18</v>
      </c>
      <c r="D202" s="29">
        <v>0</v>
      </c>
      <c r="E202" s="28">
        <v>0</v>
      </c>
      <c r="F202" s="4">
        <v>0.18</v>
      </c>
      <c r="G202" s="1" t="str">
        <f>IFERROR(VLOOKUP(A202,'Второй отчетный период'!$A$2:$B$969,2,FALSE),"")</f>
        <v/>
      </c>
    </row>
    <row r="203" spans="1:7">
      <c r="A203" s="44"/>
      <c r="B203" s="31" t="s">
        <v>53</v>
      </c>
      <c r="C203" s="28">
        <v>10.82</v>
      </c>
      <c r="D203" s="30">
        <v>1.71</v>
      </c>
      <c r="E203" s="28">
        <v>9.1300000000000008</v>
      </c>
      <c r="F203" s="4">
        <v>21.660000000000004</v>
      </c>
      <c r="G203" s="1" t="str">
        <f>IFERROR(VLOOKUP(A203,'Второй отчетный период'!$A$2:$B$969,2,FALSE),"")</f>
        <v/>
      </c>
    </row>
    <row r="204" spans="1:7">
      <c r="A204" s="44"/>
      <c r="B204" s="31" t="s">
        <v>29</v>
      </c>
      <c r="C204" s="28">
        <v>1.38</v>
      </c>
      <c r="D204" s="29">
        <v>0</v>
      </c>
      <c r="E204" s="28">
        <v>0</v>
      </c>
      <c r="F204" s="4">
        <v>1.38</v>
      </c>
      <c r="G204" s="1" t="str">
        <f>IFERROR(VLOOKUP(A204,'Второй отчетный период'!$A$2:$B$969,2,FALSE),"")</f>
        <v/>
      </c>
    </row>
    <row r="205" spans="1:7">
      <c r="A205" s="44"/>
      <c r="B205" s="31" t="s">
        <v>51</v>
      </c>
      <c r="C205" s="28">
        <v>0.36</v>
      </c>
      <c r="D205" s="29">
        <v>0</v>
      </c>
      <c r="E205" s="28">
        <v>0</v>
      </c>
      <c r="F205" s="4">
        <v>0.36</v>
      </c>
      <c r="G205" s="1" t="str">
        <f>IFERROR(VLOOKUP(A205,'Второй отчетный период'!$A$2:$B$969,2,FALSE),"")</f>
        <v/>
      </c>
    </row>
    <row r="206" spans="1:7">
      <c r="A206" s="44"/>
      <c r="B206" s="31" t="s">
        <v>55</v>
      </c>
      <c r="C206" s="28">
        <v>0</v>
      </c>
      <c r="D206" s="28">
        <v>9.99</v>
      </c>
      <c r="E206" s="29">
        <v>0</v>
      </c>
      <c r="F206" s="4">
        <v>9.99</v>
      </c>
      <c r="G206" s="1" t="str">
        <f>IFERROR(VLOOKUP(A206,'Второй отчетный период'!$A$2:$B$969,2,FALSE),"")</f>
        <v/>
      </c>
    </row>
    <row r="207" spans="1:7">
      <c r="A207" s="44"/>
      <c r="B207" s="31" t="s">
        <v>55</v>
      </c>
      <c r="C207" s="28">
        <v>0</v>
      </c>
      <c r="D207" s="28">
        <v>0</v>
      </c>
      <c r="E207" s="28">
        <v>0.08</v>
      </c>
      <c r="F207" s="4">
        <v>0.08</v>
      </c>
      <c r="G207" s="1" t="str">
        <f>IFERROR(VLOOKUP(A207,'Второй отчетный период'!$A$2:$B$969,2,FALSE),"")</f>
        <v/>
      </c>
    </row>
    <row r="208" spans="1:7">
      <c r="A208" s="44"/>
      <c r="B208" s="31" t="s">
        <v>51</v>
      </c>
      <c r="C208" s="28">
        <v>0.56999999999999995</v>
      </c>
      <c r="D208" s="29">
        <v>0</v>
      </c>
      <c r="E208" s="28">
        <v>0</v>
      </c>
      <c r="F208" s="4">
        <v>0.56999999999999995</v>
      </c>
      <c r="G208" s="1" t="str">
        <f>IFERROR(VLOOKUP(A208,'Второй отчетный период'!$A$2:$B$969,2,FALSE),"")</f>
        <v/>
      </c>
    </row>
    <row r="209" spans="1:7">
      <c r="A209" s="44"/>
      <c r="B209" s="31" t="s">
        <v>51</v>
      </c>
      <c r="C209" s="28">
        <v>0</v>
      </c>
      <c r="D209" s="28">
        <v>0</v>
      </c>
      <c r="E209" s="28">
        <v>1.68</v>
      </c>
      <c r="F209" s="4">
        <v>1.68</v>
      </c>
      <c r="G209" s="1" t="str">
        <f>IFERROR(VLOOKUP(A209,'Второй отчетный период'!$A$2:$B$969,2,FALSE),"")</f>
        <v/>
      </c>
    </row>
    <row r="210" spans="1:7">
      <c r="A210" s="44"/>
      <c r="B210" s="31" t="s">
        <v>51</v>
      </c>
      <c r="C210" s="28">
        <v>2.0699999999999998</v>
      </c>
      <c r="D210" s="28">
        <v>4.28</v>
      </c>
      <c r="E210" s="28">
        <v>12.65</v>
      </c>
      <c r="F210" s="4">
        <v>19</v>
      </c>
      <c r="G210" s="1" t="str">
        <f>IFERROR(VLOOKUP(A210,'Второй отчетный период'!$A$2:$B$969,2,FALSE),"")</f>
        <v/>
      </c>
    </row>
    <row r="211" spans="1:7">
      <c r="A211" s="44"/>
      <c r="B211" s="31" t="s">
        <v>55</v>
      </c>
      <c r="C211" s="28">
        <v>0</v>
      </c>
      <c r="D211" s="28">
        <v>0</v>
      </c>
      <c r="E211" s="28">
        <v>0.46</v>
      </c>
      <c r="F211" s="4">
        <v>0.46</v>
      </c>
      <c r="G211" s="1" t="str">
        <f>IFERROR(VLOOKUP(A211,'Второй отчетный период'!$A$2:$B$969,2,FALSE),"")</f>
        <v/>
      </c>
    </row>
    <row r="212" spans="1:7">
      <c r="A212" s="44"/>
      <c r="B212" s="31" t="s">
        <v>53</v>
      </c>
      <c r="C212" s="30">
        <v>0.47</v>
      </c>
      <c r="D212" s="28">
        <v>1.74</v>
      </c>
      <c r="E212" s="29">
        <v>0</v>
      </c>
      <c r="F212" s="4">
        <v>2.21</v>
      </c>
      <c r="G212" s="1" t="str">
        <f>IFERROR(VLOOKUP(A212,'Второй отчетный период'!$A$2:$B$969,2,FALSE),"")</f>
        <v/>
      </c>
    </row>
    <row r="213" spans="1:7">
      <c r="A213" s="44"/>
      <c r="B213" s="31" t="s">
        <v>54</v>
      </c>
      <c r="C213" s="28">
        <v>44.73</v>
      </c>
      <c r="D213" s="30">
        <v>27.53</v>
      </c>
      <c r="E213" s="30">
        <v>0.19</v>
      </c>
      <c r="F213" s="4">
        <v>72.449999999999989</v>
      </c>
      <c r="G213" s="1" t="str">
        <f>IFERROR(VLOOKUP(A213,'Второй отчетный период'!$A$2:$B$969,2,FALSE),"")</f>
        <v/>
      </c>
    </row>
    <row r="214" spans="1:7">
      <c r="A214" s="44"/>
      <c r="B214" s="31" t="s">
        <v>55</v>
      </c>
      <c r="C214" s="28">
        <v>0</v>
      </c>
      <c r="D214" s="28">
        <v>0.89</v>
      </c>
      <c r="E214" s="29">
        <v>0</v>
      </c>
      <c r="F214" s="4">
        <v>0.89</v>
      </c>
      <c r="G214" s="1" t="str">
        <f>IFERROR(VLOOKUP(A214,'Второй отчетный период'!$A$2:$B$969,2,FALSE),"")</f>
        <v/>
      </c>
    </row>
    <row r="215" spans="1:7">
      <c r="A215" s="44"/>
      <c r="B215" s="31" t="s">
        <v>51</v>
      </c>
      <c r="C215" s="28">
        <v>23.07</v>
      </c>
      <c r="D215" s="29">
        <v>0</v>
      </c>
      <c r="E215" s="28">
        <v>0</v>
      </c>
      <c r="F215" s="4">
        <v>23.07</v>
      </c>
      <c r="G215" s="1" t="str">
        <f>IFERROR(VLOOKUP(A215,'Второй отчетный период'!$A$2:$B$969,2,FALSE),"")</f>
        <v/>
      </c>
    </row>
    <row r="216" spans="1:7">
      <c r="A216" s="44"/>
      <c r="B216" s="31" t="s">
        <v>54</v>
      </c>
      <c r="C216" s="28">
        <v>3.01</v>
      </c>
      <c r="D216" s="30">
        <v>0.54</v>
      </c>
      <c r="E216" s="28">
        <v>1.31</v>
      </c>
      <c r="F216" s="4">
        <v>4.8599999999999994</v>
      </c>
      <c r="G216" s="1" t="str">
        <f>IFERROR(VLOOKUP(A216,'Второй отчетный период'!$A$2:$B$969,2,FALSE),"")</f>
        <v/>
      </c>
    </row>
    <row r="217" spans="1:7">
      <c r="A217" s="44"/>
      <c r="B217" s="31" t="s">
        <v>53</v>
      </c>
      <c r="C217" s="28">
        <v>0.15</v>
      </c>
      <c r="D217" s="29">
        <v>0</v>
      </c>
      <c r="E217" s="28">
        <v>0</v>
      </c>
      <c r="F217" s="4">
        <v>0.15</v>
      </c>
      <c r="G217" s="1" t="str">
        <f>IFERROR(VLOOKUP(A217,'Второй отчетный период'!$A$2:$B$969,2,FALSE),"")</f>
        <v/>
      </c>
    </row>
    <row r="218" spans="1:7">
      <c r="A218" s="44"/>
      <c r="B218" s="31" t="s">
        <v>54</v>
      </c>
      <c r="C218" s="28">
        <v>10.65</v>
      </c>
      <c r="D218" s="29">
        <v>0</v>
      </c>
      <c r="E218" s="28">
        <v>28.37</v>
      </c>
      <c r="F218" s="4">
        <v>39.020000000000003</v>
      </c>
      <c r="G218" s="1" t="str">
        <f>IFERROR(VLOOKUP(A218,'Второй отчетный период'!$A$2:$B$969,2,FALSE),"")</f>
        <v/>
      </c>
    </row>
    <row r="219" spans="1:7">
      <c r="B219" s="31" t="s">
        <v>55</v>
      </c>
      <c r="C219" s="28">
        <v>0</v>
      </c>
      <c r="D219" s="28">
        <v>0.28999999999999998</v>
      </c>
      <c r="E219" s="29">
        <v>0</v>
      </c>
      <c r="F219" s="4">
        <v>0.28999999999999998</v>
      </c>
      <c r="G219" s="1" t="str">
        <f>IFERROR(VLOOKUP(A219,'Второй отчетный период'!$A$2:$B$969,2,FALSE),"")</f>
        <v/>
      </c>
    </row>
    <row r="220" spans="1:7">
      <c r="B220" s="31" t="s">
        <v>55</v>
      </c>
      <c r="C220" s="28">
        <v>0</v>
      </c>
      <c r="D220" s="28">
        <v>1.02</v>
      </c>
      <c r="E220" s="29">
        <v>0</v>
      </c>
      <c r="F220" s="4">
        <v>1.02</v>
      </c>
      <c r="G220" s="1" t="str">
        <f>IFERROR(VLOOKUP(A220,'Второй отчетный период'!$A$2:$B$969,2,FALSE),"")</f>
        <v/>
      </c>
    </row>
    <row r="221" spans="1:7">
      <c r="B221" s="31" t="s">
        <v>55</v>
      </c>
      <c r="C221" s="28">
        <v>0.28999999999999998</v>
      </c>
      <c r="D221" s="29">
        <v>0</v>
      </c>
      <c r="E221" s="28">
        <v>0</v>
      </c>
      <c r="F221" s="4">
        <v>0.28999999999999998</v>
      </c>
      <c r="G221" s="1" t="str">
        <f>IFERROR(VLOOKUP(A221,'Второй отчетный период'!$A$2:$B$969,2,FALSE),"")</f>
        <v/>
      </c>
    </row>
    <row r="222" spans="1:7">
      <c r="B222" s="31" t="s">
        <v>55</v>
      </c>
      <c r="C222" s="28">
        <v>0</v>
      </c>
      <c r="D222" s="28">
        <v>0.82</v>
      </c>
      <c r="E222" s="29">
        <v>0</v>
      </c>
      <c r="F222" s="4">
        <v>0.82</v>
      </c>
      <c r="G222" s="1" t="str">
        <f>IFERROR(VLOOKUP(A222,'Второй отчетный период'!$A$2:$B$969,2,FALSE),"")</f>
        <v/>
      </c>
    </row>
    <row r="223" spans="1:7">
      <c r="B223" s="31" t="s">
        <v>54</v>
      </c>
      <c r="C223" s="28">
        <v>5.75</v>
      </c>
      <c r="D223" s="28">
        <v>13.87</v>
      </c>
      <c r="E223" s="30">
        <v>10.69</v>
      </c>
      <c r="F223" s="4">
        <v>30.309999999999995</v>
      </c>
      <c r="G223" s="1" t="str">
        <f>IFERROR(VLOOKUP(A223,'Второй отчетный период'!$A$2:$B$969,2,FALSE),"")</f>
        <v/>
      </c>
    </row>
    <row r="224" spans="1:7">
      <c r="B224" s="31" t="s">
        <v>52</v>
      </c>
      <c r="C224" s="28">
        <v>6.63</v>
      </c>
      <c r="D224" s="29">
        <v>0</v>
      </c>
      <c r="E224" s="28">
        <v>0</v>
      </c>
      <c r="F224" s="4">
        <v>6.63</v>
      </c>
      <c r="G224" s="1" t="str">
        <f>IFERROR(VLOOKUP(A224,'Второй отчетный период'!$A$2:$B$969,2,FALSE),"")</f>
        <v/>
      </c>
    </row>
    <row r="225" spans="2:7">
      <c r="B225" s="31" t="s">
        <v>51</v>
      </c>
      <c r="C225" s="30">
        <v>0.41</v>
      </c>
      <c r="D225" s="30">
        <v>0.23</v>
      </c>
      <c r="E225" s="28">
        <v>1.54</v>
      </c>
      <c r="F225" s="4">
        <v>2.1800000000000002</v>
      </c>
      <c r="G225" s="1" t="str">
        <f>IFERROR(VLOOKUP(A225,'Второй отчетный период'!$A$2:$B$969,2,FALSE),"")</f>
        <v/>
      </c>
    </row>
    <row r="226" spans="2:7">
      <c r="B226" s="31" t="s">
        <v>51</v>
      </c>
      <c r="C226" s="28">
        <v>0</v>
      </c>
      <c r="D226" s="28">
        <v>0</v>
      </c>
      <c r="E226" s="28">
        <v>0.66</v>
      </c>
      <c r="F226" s="4">
        <v>0.66</v>
      </c>
      <c r="G226" s="1" t="str">
        <f>IFERROR(VLOOKUP(A226,'Второй отчетный период'!$A$2:$B$969,2,FALSE),"")</f>
        <v/>
      </c>
    </row>
    <row r="227" spans="2:7">
      <c r="B227" s="31" t="s">
        <v>54</v>
      </c>
      <c r="C227" s="28">
        <v>0</v>
      </c>
      <c r="D227" s="28">
        <v>0</v>
      </c>
      <c r="E227" s="28">
        <v>4.71</v>
      </c>
      <c r="F227" s="4">
        <v>4.71</v>
      </c>
      <c r="G227" s="1" t="str">
        <f>IFERROR(VLOOKUP(A227,'Второй отчетный период'!$A$2:$B$969,2,FALSE),"")</f>
        <v/>
      </c>
    </row>
    <row r="228" spans="2:7">
      <c r="B228" s="31" t="s">
        <v>53</v>
      </c>
      <c r="C228" s="28">
        <v>0.05</v>
      </c>
      <c r="D228" s="29">
        <v>0</v>
      </c>
      <c r="E228" s="28">
        <v>0</v>
      </c>
      <c r="F228" s="4">
        <v>0.05</v>
      </c>
      <c r="G228" s="1" t="str">
        <f>IFERROR(VLOOKUP(A228,'Второй отчетный период'!$A$2:$B$969,2,FALSE),"")</f>
        <v/>
      </c>
    </row>
    <row r="229" spans="2:7">
      <c r="B229" s="31" t="s">
        <v>53</v>
      </c>
      <c r="C229" s="28">
        <v>0</v>
      </c>
      <c r="D229" s="28">
        <v>0</v>
      </c>
      <c r="E229" s="28">
        <v>0.32</v>
      </c>
      <c r="F229" s="4">
        <v>0.32</v>
      </c>
      <c r="G229" s="1" t="str">
        <f>IFERROR(VLOOKUP(A229,'Второй отчетный период'!$A$2:$B$969,2,FALSE),"")</f>
        <v/>
      </c>
    </row>
    <row r="230" spans="2:7">
      <c r="B230" s="31" t="s">
        <v>55</v>
      </c>
      <c r="C230" s="28">
        <v>0</v>
      </c>
      <c r="D230" s="28">
        <v>0.5</v>
      </c>
      <c r="E230" s="29">
        <v>0</v>
      </c>
      <c r="F230" s="4">
        <v>0.5</v>
      </c>
      <c r="G230" s="1" t="str">
        <f>IFERROR(VLOOKUP(A230,'Второй отчетный период'!$A$2:$B$969,2,FALSE),"")</f>
        <v/>
      </c>
    </row>
    <row r="231" spans="2:7">
      <c r="B231" s="31" t="s">
        <v>51</v>
      </c>
      <c r="C231" s="28">
        <v>0.62</v>
      </c>
      <c r="D231" s="29">
        <v>0</v>
      </c>
      <c r="E231" s="28">
        <v>0.75</v>
      </c>
      <c r="F231" s="4">
        <v>1.37</v>
      </c>
      <c r="G231" s="1" t="str">
        <f>IFERROR(VLOOKUP(A231,'Второй отчетный период'!$A$2:$B$969,2,FALSE),"")</f>
        <v/>
      </c>
    </row>
    <row r="232" spans="2:7">
      <c r="B232" s="31" t="s">
        <v>50</v>
      </c>
      <c r="C232" s="28">
        <v>0</v>
      </c>
      <c r="D232" s="28">
        <v>0</v>
      </c>
      <c r="E232" s="28">
        <v>7.23</v>
      </c>
      <c r="F232" s="4">
        <v>7.23</v>
      </c>
      <c r="G232" s="1" t="str">
        <f>IFERROR(VLOOKUP(A232,'Второй отчетный период'!$A$2:$B$969,2,FALSE),"")</f>
        <v/>
      </c>
    </row>
    <row r="233" spans="2:7">
      <c r="B233" s="31" t="s">
        <v>51</v>
      </c>
      <c r="C233" s="30">
        <v>8.89</v>
      </c>
      <c r="D233" s="28">
        <v>16.04</v>
      </c>
      <c r="E233" s="30">
        <v>15.28</v>
      </c>
      <c r="F233" s="4">
        <v>40.21</v>
      </c>
      <c r="G233" s="1" t="str">
        <f>IFERROR(VLOOKUP(A233,'Второй отчетный период'!$A$2:$B$969,2,FALSE),"")</f>
        <v/>
      </c>
    </row>
    <row r="234" spans="2:7">
      <c r="B234" s="31" t="s">
        <v>55</v>
      </c>
      <c r="C234" s="28">
        <v>0</v>
      </c>
      <c r="D234" s="28">
        <v>0</v>
      </c>
      <c r="E234" s="28">
        <v>1.57</v>
      </c>
      <c r="F234" s="4">
        <v>1.57</v>
      </c>
      <c r="G234" s="1" t="str">
        <f>IFERROR(VLOOKUP(A234,'Второй отчетный период'!$A$2:$B$969,2,FALSE),"")</f>
        <v/>
      </c>
    </row>
    <row r="235" spans="2:7">
      <c r="B235" s="31" t="s">
        <v>55</v>
      </c>
      <c r="C235" s="28">
        <v>0</v>
      </c>
      <c r="D235" s="28">
        <v>0</v>
      </c>
      <c r="E235" s="28">
        <v>7.0000000000000007E-2</v>
      </c>
      <c r="F235" s="4">
        <v>7.0000000000000007E-2</v>
      </c>
      <c r="G235" s="1" t="str">
        <f>IFERROR(VLOOKUP(A235,'Второй отчетный период'!$A$2:$B$969,2,FALSE),"")</f>
        <v/>
      </c>
    </row>
    <row r="236" spans="2:7">
      <c r="B236" s="31" t="s">
        <v>55</v>
      </c>
      <c r="C236" s="28">
        <v>0</v>
      </c>
      <c r="D236" s="28">
        <v>0</v>
      </c>
      <c r="E236" s="28">
        <v>0.23</v>
      </c>
      <c r="F236" s="4">
        <v>0.23</v>
      </c>
      <c r="G236" s="1" t="str">
        <f>IFERROR(VLOOKUP(A236,'Второй отчетный период'!$A$2:$B$969,2,FALSE),"")</f>
        <v/>
      </c>
    </row>
    <row r="237" spans="2:7">
      <c r="B237" s="31" t="s">
        <v>55</v>
      </c>
      <c r="C237" s="28">
        <v>0</v>
      </c>
      <c r="D237" s="28">
        <v>0</v>
      </c>
      <c r="E237" s="28">
        <v>0.24</v>
      </c>
      <c r="F237" s="4">
        <v>0.24</v>
      </c>
      <c r="G237" s="1" t="str">
        <f>IFERROR(VLOOKUP(A237,'Второй отчетный период'!$A$2:$B$969,2,FALSE),"")</f>
        <v/>
      </c>
    </row>
    <row r="238" spans="2:7">
      <c r="B238" s="31" t="s">
        <v>53</v>
      </c>
      <c r="C238" s="30">
        <v>2.58</v>
      </c>
      <c r="D238" s="28">
        <v>7.26</v>
      </c>
      <c r="E238" s="28">
        <v>23.78</v>
      </c>
      <c r="F238" s="4">
        <v>33.620000000000005</v>
      </c>
      <c r="G238" s="1" t="str">
        <f>IFERROR(VLOOKUP(A238,'Второй отчетный период'!$A$2:$B$969,2,FALSE),"")</f>
        <v/>
      </c>
    </row>
    <row r="239" spans="2:7">
      <c r="B239" s="31" t="s">
        <v>53</v>
      </c>
      <c r="C239" s="28">
        <v>1.19</v>
      </c>
      <c r="D239" s="29">
        <v>0</v>
      </c>
      <c r="E239" s="28">
        <v>0</v>
      </c>
      <c r="F239" s="4">
        <v>1.19</v>
      </c>
      <c r="G239" s="1" t="str">
        <f>IFERROR(VLOOKUP(A239,'Второй отчетный период'!$A$2:$B$969,2,FALSE),"")</f>
        <v/>
      </c>
    </row>
    <row r="240" spans="2:7">
      <c r="B240" s="31" t="s">
        <v>53</v>
      </c>
      <c r="C240" s="29">
        <v>0</v>
      </c>
      <c r="D240" s="28">
        <v>0.17</v>
      </c>
      <c r="E240" s="29">
        <v>0</v>
      </c>
      <c r="F240" s="4">
        <v>0.17</v>
      </c>
      <c r="G240" s="1" t="str">
        <f>IFERROR(VLOOKUP(A240,'Второй отчетный период'!$A$2:$B$969,2,FALSE),"")</f>
        <v/>
      </c>
    </row>
    <row r="241" spans="2:7">
      <c r="B241" s="31" t="s">
        <v>51</v>
      </c>
      <c r="C241" s="29">
        <v>0</v>
      </c>
      <c r="D241" s="28">
        <v>0.76</v>
      </c>
      <c r="E241" s="29">
        <v>0</v>
      </c>
      <c r="F241" s="4">
        <v>0.76</v>
      </c>
      <c r="G241" s="1" t="str">
        <f>IFERROR(VLOOKUP(A241,'Второй отчетный период'!$A$2:$B$969,2,FALSE),"")</f>
        <v/>
      </c>
    </row>
    <row r="242" spans="2:7">
      <c r="B242" s="31" t="s">
        <v>51</v>
      </c>
      <c r="C242" s="28">
        <v>0</v>
      </c>
      <c r="D242" s="28">
        <v>0</v>
      </c>
      <c r="E242" s="28">
        <v>0.18</v>
      </c>
      <c r="F242" s="4">
        <v>0.18</v>
      </c>
      <c r="G242" s="1" t="str">
        <f>IFERROR(VLOOKUP(A242,'Второй отчетный период'!$A$2:$B$969,2,FALSE),"")</f>
        <v/>
      </c>
    </row>
    <row r="243" spans="2:7">
      <c r="B243" s="31" t="s">
        <v>53</v>
      </c>
      <c r="C243" s="28">
        <v>1.91</v>
      </c>
      <c r="D243" s="30">
        <v>0.06</v>
      </c>
      <c r="E243" s="29">
        <v>0</v>
      </c>
      <c r="F243" s="4">
        <v>1.97</v>
      </c>
      <c r="G243" s="1" t="str">
        <f>IFERROR(VLOOKUP(A243,'Второй отчетный период'!$A$2:$B$969,2,FALSE),"")</f>
        <v/>
      </c>
    </row>
    <row r="244" spans="2:7">
      <c r="B244" s="31" t="s">
        <v>51</v>
      </c>
      <c r="C244" s="28">
        <v>7.0000000000000007E-2</v>
      </c>
      <c r="D244" s="30">
        <v>0.05</v>
      </c>
      <c r="E244" s="29">
        <v>0</v>
      </c>
      <c r="F244" s="4">
        <v>0.12000000000000001</v>
      </c>
      <c r="G244" s="1" t="str">
        <f>IFERROR(VLOOKUP(A244,'Второй отчетный период'!$A$2:$B$969,2,FALSE),"")</f>
        <v/>
      </c>
    </row>
    <row r="245" spans="2:7">
      <c r="B245" s="31" t="s">
        <v>51</v>
      </c>
      <c r="C245" s="28">
        <v>0</v>
      </c>
      <c r="D245" s="28">
        <v>0</v>
      </c>
      <c r="E245" s="28">
        <v>2.11</v>
      </c>
      <c r="F245" s="4">
        <v>2.11</v>
      </c>
      <c r="G245" s="1" t="str">
        <f>IFERROR(VLOOKUP(A245,'Второй отчетный период'!$A$2:$B$969,2,FALSE),"")</f>
        <v/>
      </c>
    </row>
    <row r="246" spans="2:7">
      <c r="B246" s="31" t="s">
        <v>51</v>
      </c>
      <c r="C246" s="28">
        <v>0.72</v>
      </c>
      <c r="D246" s="30">
        <v>0.12</v>
      </c>
      <c r="E246" s="29">
        <v>0</v>
      </c>
      <c r="F246" s="4">
        <v>0.84</v>
      </c>
      <c r="G246" s="1" t="str">
        <f>IFERROR(VLOOKUP(A246,'Второй отчетный период'!$A$2:$B$969,2,FALSE),"")</f>
        <v/>
      </c>
    </row>
    <row r="247" spans="2:7">
      <c r="B247" s="31" t="s">
        <v>54</v>
      </c>
      <c r="C247" s="28">
        <v>8.83</v>
      </c>
      <c r="D247" s="30">
        <v>8.57</v>
      </c>
      <c r="E247" s="30">
        <v>4</v>
      </c>
      <c r="F247" s="4">
        <v>21.4</v>
      </c>
      <c r="G247" s="1" t="str">
        <f>IFERROR(VLOOKUP(A247,'Второй отчетный период'!$A$2:$B$969,2,FALSE),"")</f>
        <v/>
      </c>
    </row>
    <row r="248" spans="2:7">
      <c r="B248" s="31" t="s">
        <v>55</v>
      </c>
      <c r="C248" s="28">
        <v>0</v>
      </c>
      <c r="D248" s="28">
        <v>0</v>
      </c>
      <c r="E248" s="28">
        <v>0.25</v>
      </c>
      <c r="F248" s="4">
        <v>0.25</v>
      </c>
      <c r="G248" s="1" t="str">
        <f>IFERROR(VLOOKUP(A248,'Второй отчетный период'!$A$2:$B$969,2,FALSE),"")</f>
        <v/>
      </c>
    </row>
    <row r="249" spans="2:7">
      <c r="B249" s="31" t="s">
        <v>55</v>
      </c>
      <c r="C249" s="30">
        <v>0.41</v>
      </c>
      <c r="D249" s="29">
        <v>0</v>
      </c>
      <c r="E249" s="28">
        <v>0.28000000000000003</v>
      </c>
      <c r="F249" s="4">
        <v>0.69</v>
      </c>
      <c r="G249" s="1" t="str">
        <f>IFERROR(VLOOKUP(A249,'Второй отчетный период'!$A$2:$B$969,2,FALSE),"")</f>
        <v/>
      </c>
    </row>
    <row r="250" spans="2:7">
      <c r="B250" s="31" t="s">
        <v>51</v>
      </c>
      <c r="C250" s="28">
        <v>4.25</v>
      </c>
      <c r="D250" s="29">
        <v>0</v>
      </c>
      <c r="E250" s="28">
        <v>0</v>
      </c>
      <c r="F250" s="4">
        <v>4.25</v>
      </c>
      <c r="G250" s="1" t="str">
        <f>IFERROR(VLOOKUP(A250,'Второй отчетный период'!$A$2:$B$969,2,FALSE),"")</f>
        <v/>
      </c>
    </row>
    <row r="251" spans="2:7">
      <c r="B251" s="31" t="s">
        <v>53</v>
      </c>
      <c r="C251" s="28">
        <v>0.19</v>
      </c>
      <c r="D251" s="30">
        <v>0.06</v>
      </c>
      <c r="E251" s="30">
        <v>0.03</v>
      </c>
      <c r="F251" s="4">
        <v>0.28000000000000003</v>
      </c>
      <c r="G251" s="1" t="str">
        <f>IFERROR(VLOOKUP(A251,'Второй отчетный период'!$A$2:$B$969,2,FALSE),"")</f>
        <v/>
      </c>
    </row>
    <row r="252" spans="2:7">
      <c r="B252" s="31" t="s">
        <v>53</v>
      </c>
      <c r="C252" s="29">
        <v>0</v>
      </c>
      <c r="D252" s="28">
        <v>0</v>
      </c>
      <c r="E252" s="28">
        <v>2.91</v>
      </c>
      <c r="F252" s="4">
        <v>2.91</v>
      </c>
      <c r="G252" s="1" t="str">
        <f>IFERROR(VLOOKUP(A252,'Второй отчетный период'!$A$2:$B$969,2,FALSE),"")</f>
        <v/>
      </c>
    </row>
    <row r="253" spans="2:7">
      <c r="B253" s="31" t="s">
        <v>55</v>
      </c>
      <c r="C253" s="28">
        <v>2.09</v>
      </c>
      <c r="D253" s="29">
        <v>0</v>
      </c>
      <c r="E253" s="28">
        <v>0</v>
      </c>
      <c r="F253" s="4">
        <v>2.09</v>
      </c>
      <c r="G253" s="1" t="str">
        <f>IFERROR(VLOOKUP(A253,'Второй отчетный период'!$A$2:$B$969,2,FALSE),"")</f>
        <v/>
      </c>
    </row>
    <row r="254" spans="2:7">
      <c r="B254" s="31" t="s">
        <v>51</v>
      </c>
      <c r="C254" s="28">
        <v>2.5</v>
      </c>
      <c r="D254" s="29">
        <v>0</v>
      </c>
      <c r="E254" s="28">
        <v>7.0000000000000007E-2</v>
      </c>
      <c r="F254" s="4">
        <v>2.57</v>
      </c>
      <c r="G254" s="1" t="str">
        <f>IFERROR(VLOOKUP(A254,'Второй отчетный период'!$A$2:$B$969,2,FALSE),"")</f>
        <v/>
      </c>
    </row>
    <row r="255" spans="2:7">
      <c r="B255" s="31" t="s">
        <v>52</v>
      </c>
      <c r="C255" s="28">
        <v>0</v>
      </c>
      <c r="D255" s="28">
        <v>0</v>
      </c>
      <c r="E255" s="28">
        <v>1.1000000000000001</v>
      </c>
      <c r="F255" s="4">
        <v>1.1000000000000001</v>
      </c>
      <c r="G255" s="1" t="str">
        <f>IFERROR(VLOOKUP(A255,'Второй отчетный период'!$A$2:$B$969,2,FALSE),"")</f>
        <v/>
      </c>
    </row>
    <row r="256" spans="2:7">
      <c r="B256" s="31" t="s">
        <v>52</v>
      </c>
      <c r="C256" s="28">
        <v>0.01</v>
      </c>
      <c r="D256" s="29">
        <v>0</v>
      </c>
      <c r="E256" s="28">
        <v>0</v>
      </c>
      <c r="F256" s="4">
        <v>0.01</v>
      </c>
      <c r="G256" s="1" t="str">
        <f>IFERROR(VLOOKUP(A256,'Второй отчетный период'!$A$2:$B$969,2,FALSE),"")</f>
        <v/>
      </c>
    </row>
    <row r="257" spans="2:7">
      <c r="B257" s="31" t="s">
        <v>51</v>
      </c>
      <c r="C257" s="28">
        <v>3.89</v>
      </c>
      <c r="D257" s="29">
        <v>0</v>
      </c>
      <c r="E257" s="28">
        <v>0</v>
      </c>
      <c r="F257" s="4">
        <v>3.89</v>
      </c>
      <c r="G257" s="1" t="str">
        <f>IFERROR(VLOOKUP(A257,'Второй отчетный период'!$A$2:$B$969,2,FALSE),"")</f>
        <v/>
      </c>
    </row>
    <row r="258" spans="2:7">
      <c r="B258" s="31" t="s">
        <v>51</v>
      </c>
      <c r="C258" s="28">
        <v>0</v>
      </c>
      <c r="D258" s="28">
        <v>0</v>
      </c>
      <c r="E258" s="28">
        <v>1.2</v>
      </c>
      <c r="F258" s="4">
        <v>1.2</v>
      </c>
      <c r="G258" s="1" t="str">
        <f>IFERROR(VLOOKUP(A258,'Второй отчетный период'!$A$2:$B$969,2,FALSE),"")</f>
        <v/>
      </c>
    </row>
    <row r="259" spans="2:7">
      <c r="B259" s="31" t="s">
        <v>49</v>
      </c>
      <c r="C259" s="28">
        <v>0</v>
      </c>
      <c r="D259" s="28">
        <v>1.54</v>
      </c>
      <c r="E259" s="29">
        <v>0</v>
      </c>
      <c r="F259" s="4">
        <v>1.54</v>
      </c>
      <c r="G259" s="1" t="str">
        <f>IFERROR(VLOOKUP(A259,'Второй отчетный период'!$A$2:$B$969,2,FALSE),"")</f>
        <v/>
      </c>
    </row>
    <row r="260" spans="2:7">
      <c r="B260" s="31" t="s">
        <v>55</v>
      </c>
      <c r="C260" s="28">
        <v>0.12</v>
      </c>
      <c r="D260" s="29">
        <v>0</v>
      </c>
      <c r="E260" s="28">
        <v>0</v>
      </c>
      <c r="F260" s="4">
        <v>0.12</v>
      </c>
      <c r="G260" s="1" t="str">
        <f>IFERROR(VLOOKUP(A260,'Второй отчетный период'!$A$2:$B$969,2,FALSE),"")</f>
        <v/>
      </c>
    </row>
    <row r="261" spans="2:7">
      <c r="B261" s="31" t="s">
        <v>53</v>
      </c>
      <c r="C261" s="28">
        <v>0.5</v>
      </c>
      <c r="D261" s="30">
        <v>0.06</v>
      </c>
      <c r="E261" s="28">
        <v>0.13</v>
      </c>
      <c r="F261" s="4">
        <v>0.69000000000000006</v>
      </c>
      <c r="G261" s="1" t="str">
        <f>IFERROR(VLOOKUP(A261,'Второй отчетный период'!$A$2:$B$969,2,FALSE),"")</f>
        <v/>
      </c>
    </row>
    <row r="262" spans="2:7">
      <c r="B262" s="31" t="s">
        <v>54</v>
      </c>
      <c r="C262" s="29">
        <v>0</v>
      </c>
      <c r="D262" s="28">
        <v>0.4</v>
      </c>
      <c r="E262" s="29">
        <v>0</v>
      </c>
      <c r="F262" s="4">
        <v>0.4</v>
      </c>
      <c r="G262" s="1" t="str">
        <f>IFERROR(VLOOKUP(A262,'Второй отчетный период'!$A$2:$B$969,2,FALSE),"")</f>
        <v/>
      </c>
    </row>
    <row r="263" spans="2:7">
      <c r="B263" s="31" t="s">
        <v>51</v>
      </c>
      <c r="C263" s="28">
        <v>0</v>
      </c>
      <c r="D263" s="28">
        <v>0.21</v>
      </c>
      <c r="E263" s="29">
        <v>0</v>
      </c>
      <c r="F263" s="4">
        <v>0.21</v>
      </c>
      <c r="G263" s="1" t="str">
        <f>IFERROR(VLOOKUP(A263,'Второй отчетный период'!$A$2:$B$969,2,FALSE),"")</f>
        <v/>
      </c>
    </row>
    <row r="264" spans="2:7">
      <c r="B264" s="31" t="s">
        <v>51</v>
      </c>
      <c r="C264" s="28">
        <v>2.57</v>
      </c>
      <c r="D264" s="29">
        <v>0</v>
      </c>
      <c r="E264" s="28">
        <v>0</v>
      </c>
      <c r="F264" s="4">
        <v>2.57</v>
      </c>
      <c r="G264" s="1" t="str">
        <f>IFERROR(VLOOKUP(A264,'Второй отчетный период'!$A$2:$B$969,2,FALSE),"")</f>
        <v/>
      </c>
    </row>
    <row r="265" spans="2:7">
      <c r="B265" s="31" t="s">
        <v>54</v>
      </c>
      <c r="C265" s="28">
        <v>0.4</v>
      </c>
      <c r="D265" s="29">
        <v>0</v>
      </c>
      <c r="E265" s="28">
        <v>0</v>
      </c>
      <c r="F265" s="4">
        <v>0.4</v>
      </c>
      <c r="G265" s="1" t="str">
        <f>IFERROR(VLOOKUP(A265,'Второй отчетный период'!$A$2:$B$969,2,FALSE),"")</f>
        <v/>
      </c>
    </row>
    <row r="266" spans="2:7">
      <c r="B266" s="31" t="s">
        <v>55</v>
      </c>
      <c r="C266" s="28">
        <v>0.34</v>
      </c>
      <c r="D266" s="29">
        <v>0</v>
      </c>
      <c r="E266" s="28">
        <v>0</v>
      </c>
      <c r="F266" s="4">
        <v>0.34</v>
      </c>
      <c r="G266" s="1" t="str">
        <f>IFERROR(VLOOKUP(A266,'Второй отчетный период'!$A$2:$B$969,2,FALSE),"")</f>
        <v/>
      </c>
    </row>
    <row r="267" spans="2:7">
      <c r="B267" s="31" t="s">
        <v>51</v>
      </c>
      <c r="C267" s="28">
        <v>0</v>
      </c>
      <c r="D267" s="28">
        <v>0</v>
      </c>
      <c r="E267" s="28">
        <v>0.01</v>
      </c>
      <c r="F267" s="4">
        <v>0.01</v>
      </c>
      <c r="G267" s="1" t="str">
        <f>IFERROR(VLOOKUP(A267,'Второй отчетный период'!$A$2:$B$969,2,FALSE),"")</f>
        <v/>
      </c>
    </row>
    <row r="268" spans="2:7">
      <c r="B268" s="31" t="s">
        <v>54</v>
      </c>
      <c r="C268" s="29">
        <v>0</v>
      </c>
      <c r="D268" s="28">
        <v>4.4000000000000004</v>
      </c>
      <c r="E268" s="28">
        <v>5.44</v>
      </c>
      <c r="F268" s="4">
        <v>9.84</v>
      </c>
      <c r="G268" s="1" t="str">
        <f>IFERROR(VLOOKUP(A268,'Второй отчетный период'!$A$2:$B$969,2,FALSE),"")</f>
        <v/>
      </c>
    </row>
    <row r="269" spans="2:7">
      <c r="B269" s="31" t="s">
        <v>54</v>
      </c>
      <c r="C269" s="28">
        <v>2.2000000000000002</v>
      </c>
      <c r="D269" s="30">
        <v>0.18</v>
      </c>
      <c r="E269" s="28">
        <v>0.2</v>
      </c>
      <c r="F269" s="4">
        <v>2.5800000000000005</v>
      </c>
      <c r="G269" s="1" t="str">
        <f>IFERROR(VLOOKUP(A269,'Второй отчетный период'!$A$2:$B$969,2,FALSE),"")</f>
        <v/>
      </c>
    </row>
    <row r="270" spans="2:7">
      <c r="B270" s="31" t="s">
        <v>52</v>
      </c>
      <c r="C270" s="29">
        <v>0</v>
      </c>
      <c r="D270" s="28">
        <v>1.04</v>
      </c>
      <c r="E270" s="29">
        <v>0</v>
      </c>
      <c r="F270" s="4">
        <v>1.04</v>
      </c>
      <c r="G270" s="1" t="str">
        <f>IFERROR(VLOOKUP(A270,'Второй отчетный период'!$A$2:$B$969,2,FALSE),"")</f>
        <v/>
      </c>
    </row>
    <row r="271" spans="2:7">
      <c r="B271" s="31" t="s">
        <v>54</v>
      </c>
      <c r="C271" s="28">
        <v>8.6300000000000008</v>
      </c>
      <c r="D271" s="29">
        <v>0</v>
      </c>
      <c r="E271" s="28">
        <v>0</v>
      </c>
      <c r="F271" s="4">
        <v>8.6300000000000008</v>
      </c>
      <c r="G271" s="1" t="str">
        <f>IFERROR(VLOOKUP(A271,'Второй отчетный период'!$A$2:$B$969,2,FALSE),"")</f>
        <v/>
      </c>
    </row>
    <row r="272" spans="2:7">
      <c r="B272" s="31" t="s">
        <v>53</v>
      </c>
      <c r="C272" s="30">
        <v>3.67</v>
      </c>
      <c r="D272" s="28">
        <v>11.95</v>
      </c>
      <c r="E272" s="30">
        <v>4.7300000000000004</v>
      </c>
      <c r="F272" s="4">
        <v>20.350000000000001</v>
      </c>
      <c r="G272" s="1" t="str">
        <f>IFERROR(VLOOKUP(A272,'Второй отчетный период'!$A$2:$B$969,2,FALSE),"")</f>
        <v/>
      </c>
    </row>
    <row r="273" spans="2:7">
      <c r="B273" s="31" t="s">
        <v>54</v>
      </c>
      <c r="C273" s="28">
        <v>0.78</v>
      </c>
      <c r="D273" s="28">
        <v>7.09</v>
      </c>
      <c r="E273" s="29">
        <v>0</v>
      </c>
      <c r="F273" s="4">
        <v>7.87</v>
      </c>
      <c r="G273" s="1" t="str">
        <f>IFERROR(VLOOKUP(A273,'Второй отчетный период'!$A$2:$B$969,2,FALSE),"")</f>
        <v/>
      </c>
    </row>
    <row r="274" spans="2:7">
      <c r="B274" s="31" t="s">
        <v>55</v>
      </c>
      <c r="C274" s="28">
        <v>0</v>
      </c>
      <c r="D274" s="28">
        <v>0</v>
      </c>
      <c r="E274" s="28">
        <v>1.01</v>
      </c>
      <c r="F274" s="4">
        <v>1.01</v>
      </c>
      <c r="G274" s="1" t="str">
        <f>IFERROR(VLOOKUP(A274,'Второй отчетный период'!$A$2:$B$969,2,FALSE),"")</f>
        <v/>
      </c>
    </row>
    <row r="275" spans="2:7">
      <c r="B275" s="31" t="s">
        <v>55</v>
      </c>
      <c r="C275" s="28">
        <v>0</v>
      </c>
      <c r="D275" s="28">
        <v>0</v>
      </c>
      <c r="E275" s="28">
        <v>0.02</v>
      </c>
      <c r="F275" s="4">
        <v>0.02</v>
      </c>
      <c r="G275" s="1" t="str">
        <f>IFERROR(VLOOKUP(A275,'Второй отчетный период'!$A$2:$B$969,2,FALSE),"")</f>
        <v/>
      </c>
    </row>
    <row r="276" spans="2:7">
      <c r="B276" s="31" t="s">
        <v>51</v>
      </c>
      <c r="C276" s="28">
        <v>0</v>
      </c>
      <c r="D276" s="28">
        <v>0</v>
      </c>
      <c r="E276" s="28">
        <v>0.93</v>
      </c>
      <c r="F276" s="4">
        <v>0.93</v>
      </c>
      <c r="G276" s="1" t="str">
        <f>IFERROR(VLOOKUP(A276,'Второй отчетный период'!$A$2:$B$969,2,FALSE),"")</f>
        <v/>
      </c>
    </row>
    <row r="277" spans="2:7">
      <c r="B277" s="31" t="s">
        <v>53</v>
      </c>
      <c r="C277" s="28">
        <v>0</v>
      </c>
      <c r="D277" s="28">
        <v>0</v>
      </c>
      <c r="E277" s="28">
        <v>1.61</v>
      </c>
      <c r="F277" s="4">
        <v>1.61</v>
      </c>
      <c r="G277" s="1" t="str">
        <f>IFERROR(VLOOKUP(A277,'Второй отчетный период'!$A$2:$B$969,2,FALSE),"")</f>
        <v/>
      </c>
    </row>
    <row r="278" spans="2:7">
      <c r="B278" s="31" t="s">
        <v>54</v>
      </c>
      <c r="C278" s="28">
        <v>0.16</v>
      </c>
      <c r="D278" s="28">
        <v>3.43</v>
      </c>
      <c r="E278" s="28">
        <v>16.350000000000001</v>
      </c>
      <c r="F278" s="4">
        <v>19.940000000000001</v>
      </c>
      <c r="G278" s="1" t="str">
        <f>IFERROR(VLOOKUP(A278,'Второй отчетный период'!$A$2:$B$969,2,FALSE),"")</f>
        <v/>
      </c>
    </row>
    <row r="279" spans="2:7">
      <c r="B279" s="31" t="s">
        <v>54</v>
      </c>
      <c r="C279" s="30">
        <v>8.3800000000000008</v>
      </c>
      <c r="D279" s="30">
        <v>4.91</v>
      </c>
      <c r="E279" s="28">
        <v>5.59</v>
      </c>
      <c r="F279" s="4">
        <v>18.880000000000003</v>
      </c>
      <c r="G279" s="1" t="str">
        <f>IFERROR(VLOOKUP(A279,'Второй отчетный период'!$A$2:$B$969,2,FALSE),"")</f>
        <v/>
      </c>
    </row>
    <row r="280" spans="2:7">
      <c r="B280" s="31" t="s">
        <v>51</v>
      </c>
      <c r="C280" s="28">
        <v>0</v>
      </c>
      <c r="D280" s="28">
        <v>0</v>
      </c>
      <c r="E280" s="28">
        <v>0.11</v>
      </c>
      <c r="F280" s="4">
        <v>0.11</v>
      </c>
      <c r="G280" s="1" t="str">
        <f>IFERROR(VLOOKUP(A280,'Второй отчетный период'!$A$2:$B$969,2,FALSE),"")</f>
        <v/>
      </c>
    </row>
    <row r="281" spans="2:7">
      <c r="B281" s="31" t="s">
        <v>53</v>
      </c>
      <c r="C281" s="30">
        <v>0.17</v>
      </c>
      <c r="D281" s="29">
        <v>0</v>
      </c>
      <c r="E281" s="28">
        <v>0</v>
      </c>
      <c r="F281" s="4">
        <v>0.17</v>
      </c>
      <c r="G281" s="1" t="str">
        <f>IFERROR(VLOOKUP(A281,'Второй отчетный период'!$A$2:$B$969,2,FALSE),"")</f>
        <v/>
      </c>
    </row>
    <row r="282" spans="2:7">
      <c r="B282" s="31" t="s">
        <v>53</v>
      </c>
      <c r="C282" s="28">
        <v>0.13</v>
      </c>
      <c r="D282" s="29">
        <v>0</v>
      </c>
      <c r="E282" s="28">
        <v>0</v>
      </c>
      <c r="F282" s="4">
        <v>0.13</v>
      </c>
      <c r="G282" s="1" t="str">
        <f>IFERROR(VLOOKUP(A282,'Второй отчетный период'!$A$2:$B$969,2,FALSE),"")</f>
        <v/>
      </c>
    </row>
    <row r="283" spans="2:7">
      <c r="B283" s="31" t="s">
        <v>51</v>
      </c>
      <c r="C283" s="28">
        <v>0</v>
      </c>
      <c r="D283" s="28">
        <v>0</v>
      </c>
      <c r="E283" s="28">
        <v>2.21</v>
      </c>
      <c r="F283" s="4">
        <v>2.21</v>
      </c>
      <c r="G283" s="1" t="str">
        <f>IFERROR(VLOOKUP(A283,'Второй отчетный период'!$A$2:$B$969,2,FALSE),"")</f>
        <v/>
      </c>
    </row>
    <row r="284" spans="2:7">
      <c r="B284" s="31" t="s">
        <v>53</v>
      </c>
      <c r="C284" s="29">
        <v>0</v>
      </c>
      <c r="D284" s="28">
        <v>0.14000000000000001</v>
      </c>
      <c r="E284" s="28">
        <v>2.04</v>
      </c>
      <c r="F284" s="4">
        <v>2.1800000000000002</v>
      </c>
      <c r="G284" s="1" t="str">
        <f>IFERROR(VLOOKUP(A284,'Второй отчетный период'!$A$2:$B$969,2,FALSE),"")</f>
        <v/>
      </c>
    </row>
    <row r="285" spans="2:7">
      <c r="B285" s="31" t="s">
        <v>53</v>
      </c>
      <c r="C285" s="30">
        <v>3.15</v>
      </c>
      <c r="D285" s="28">
        <v>7.46</v>
      </c>
      <c r="E285" s="30">
        <v>0.86</v>
      </c>
      <c r="F285" s="4">
        <v>11.469999999999999</v>
      </c>
      <c r="G285" s="1" t="str">
        <f>IFERROR(VLOOKUP(A285,'Второй отчетный период'!$A$2:$B$969,2,FALSE),"")</f>
        <v/>
      </c>
    </row>
    <row r="286" spans="2:7">
      <c r="B286" s="31" t="s">
        <v>55</v>
      </c>
      <c r="C286" s="28">
        <v>0</v>
      </c>
      <c r="D286" s="28">
        <v>0</v>
      </c>
      <c r="E286" s="28">
        <v>0.35</v>
      </c>
      <c r="F286" s="4">
        <v>0.35</v>
      </c>
      <c r="G286" s="1" t="str">
        <f>IFERROR(VLOOKUP(A286,'Второй отчетный период'!$A$2:$B$969,2,FALSE),"")</f>
        <v/>
      </c>
    </row>
    <row r="287" spans="2:7">
      <c r="B287" s="31" t="s">
        <v>53</v>
      </c>
      <c r="C287" s="28">
        <v>0.19</v>
      </c>
      <c r="D287" s="29">
        <v>0</v>
      </c>
      <c r="E287" s="28">
        <v>0</v>
      </c>
      <c r="F287" s="4">
        <v>0.19</v>
      </c>
      <c r="G287" s="1" t="str">
        <f>IFERROR(VLOOKUP(A287,'Второй отчетный период'!$A$2:$B$969,2,FALSE),"")</f>
        <v/>
      </c>
    </row>
    <row r="288" spans="2:7">
      <c r="B288" s="31" t="s">
        <v>53</v>
      </c>
      <c r="C288" s="30">
        <v>3.14</v>
      </c>
      <c r="D288" s="29">
        <v>0</v>
      </c>
      <c r="E288" s="28">
        <v>0.59</v>
      </c>
      <c r="F288" s="4">
        <v>3.73</v>
      </c>
      <c r="G288" s="1" t="str">
        <f>IFERROR(VLOOKUP(A288,'Второй отчетный период'!$A$2:$B$969,2,FALSE),"")</f>
        <v/>
      </c>
    </row>
    <row r="289" spans="2:7">
      <c r="B289" s="31" t="s">
        <v>51</v>
      </c>
      <c r="C289" s="28">
        <v>4.24</v>
      </c>
      <c r="D289" s="28">
        <v>9.5500000000000007</v>
      </c>
      <c r="E289" s="30">
        <v>6.89</v>
      </c>
      <c r="F289" s="4">
        <v>20.68</v>
      </c>
      <c r="G289" s="1" t="str">
        <f>IFERROR(VLOOKUP(A289,'Второй отчетный период'!$A$2:$B$969,2,FALSE),"")</f>
        <v/>
      </c>
    </row>
    <row r="290" spans="2:7">
      <c r="B290" s="31" t="s">
        <v>55</v>
      </c>
      <c r="C290" s="28">
        <v>0</v>
      </c>
      <c r="D290" s="28">
        <v>0</v>
      </c>
      <c r="E290" s="28">
        <v>0.02</v>
      </c>
      <c r="F290" s="4">
        <v>0.02</v>
      </c>
      <c r="G290" s="1" t="str">
        <f>IFERROR(VLOOKUP(A290,'Второй отчетный период'!$A$2:$B$969,2,FALSE),"")</f>
        <v/>
      </c>
    </row>
    <row r="291" spans="2:7">
      <c r="B291" s="31" t="s">
        <v>54</v>
      </c>
      <c r="C291" s="30">
        <v>1.57</v>
      </c>
      <c r="D291" s="30">
        <v>1.02</v>
      </c>
      <c r="E291" s="29">
        <v>0</v>
      </c>
      <c r="F291" s="4">
        <v>2.59</v>
      </c>
      <c r="G291" s="1" t="str">
        <f>IFERROR(VLOOKUP(A291,'Второй отчетный период'!$A$2:$B$969,2,FALSE),"")</f>
        <v/>
      </c>
    </row>
    <row r="292" spans="2:7">
      <c r="B292" s="31" t="s">
        <v>53</v>
      </c>
      <c r="C292" s="30">
        <v>1.1499999999999999</v>
      </c>
      <c r="D292" s="29">
        <v>0</v>
      </c>
      <c r="E292" s="28">
        <v>0</v>
      </c>
      <c r="F292" s="4">
        <v>1.1499999999999999</v>
      </c>
      <c r="G292" s="1" t="str">
        <f>IFERROR(VLOOKUP(A292,'Второй отчетный период'!$A$2:$B$969,2,FALSE),"")</f>
        <v/>
      </c>
    </row>
    <row r="293" spans="2:7">
      <c r="B293" s="31" t="s">
        <v>51</v>
      </c>
      <c r="C293" s="28">
        <v>1.33</v>
      </c>
      <c r="D293" s="30">
        <v>0.65</v>
      </c>
      <c r="E293" s="28">
        <v>1.04</v>
      </c>
      <c r="F293" s="4">
        <v>3.02</v>
      </c>
      <c r="G293" s="1" t="str">
        <f>IFERROR(VLOOKUP(A293,'Второй отчетный период'!$A$2:$B$969,2,FALSE),"")</f>
        <v/>
      </c>
    </row>
    <row r="294" spans="2:7">
      <c r="B294" s="31" t="s">
        <v>55</v>
      </c>
      <c r="C294" s="28">
        <v>0</v>
      </c>
      <c r="D294" s="28">
        <v>0</v>
      </c>
      <c r="E294" s="28">
        <v>0.95</v>
      </c>
      <c r="F294" s="4">
        <v>0.95</v>
      </c>
      <c r="G294" s="1" t="str">
        <f>IFERROR(VLOOKUP(A294,'Второй отчетный период'!$A$2:$B$969,2,FALSE),"")</f>
        <v/>
      </c>
    </row>
    <row r="295" spans="2:7">
      <c r="B295" s="31" t="s">
        <v>53</v>
      </c>
      <c r="C295" s="30">
        <v>0.85</v>
      </c>
      <c r="D295" s="28">
        <v>1.94</v>
      </c>
      <c r="E295" s="29">
        <v>0</v>
      </c>
      <c r="F295" s="4">
        <v>2.79</v>
      </c>
      <c r="G295" s="1" t="str">
        <f>IFERROR(VLOOKUP(A295,'Второй отчетный период'!$A$2:$B$969,2,FALSE),"")</f>
        <v/>
      </c>
    </row>
    <row r="296" spans="2:7">
      <c r="B296" s="31" t="s">
        <v>55</v>
      </c>
      <c r="C296" s="28">
        <v>0.17</v>
      </c>
      <c r="D296" s="29">
        <v>0</v>
      </c>
      <c r="E296" s="28">
        <v>0</v>
      </c>
      <c r="F296" s="4">
        <v>0.17</v>
      </c>
      <c r="G296" s="1" t="str">
        <f>IFERROR(VLOOKUP(A296,'Второй отчетный период'!$A$2:$B$969,2,FALSE),"")</f>
        <v/>
      </c>
    </row>
    <row r="297" spans="2:7">
      <c r="B297" s="31" t="s">
        <v>53</v>
      </c>
      <c r="C297" s="28">
        <v>0</v>
      </c>
      <c r="D297" s="28">
        <v>0</v>
      </c>
      <c r="E297" s="28">
        <v>5.95</v>
      </c>
      <c r="F297" s="4">
        <v>5.95</v>
      </c>
      <c r="G297" s="1" t="str">
        <f>IFERROR(VLOOKUP(A297,'Второй отчетный период'!$A$2:$B$969,2,FALSE),"")</f>
        <v/>
      </c>
    </row>
    <row r="298" spans="2:7">
      <c r="B298" s="31" t="s">
        <v>54</v>
      </c>
      <c r="C298" s="28">
        <v>10.94</v>
      </c>
      <c r="D298" s="29">
        <v>0</v>
      </c>
      <c r="E298" s="28">
        <v>0</v>
      </c>
      <c r="F298" s="4">
        <v>10.94</v>
      </c>
      <c r="G298" s="1" t="str">
        <f>IFERROR(VLOOKUP(A298,'Второй отчетный период'!$A$2:$B$969,2,FALSE),"")</f>
        <v/>
      </c>
    </row>
    <row r="299" spans="2:7">
      <c r="B299" s="31" t="s">
        <v>51</v>
      </c>
      <c r="C299" s="28">
        <v>0</v>
      </c>
      <c r="D299" s="28">
        <v>0</v>
      </c>
      <c r="E299" s="28">
        <v>3.39</v>
      </c>
      <c r="F299" s="4">
        <v>3.39</v>
      </c>
      <c r="G299" s="1" t="str">
        <f>IFERROR(VLOOKUP(A299,'Второй отчетный период'!$A$2:$B$969,2,FALSE),"")</f>
        <v/>
      </c>
    </row>
    <row r="300" spans="2:7">
      <c r="B300" s="31" t="s">
        <v>51</v>
      </c>
      <c r="C300" s="30">
        <v>0.11</v>
      </c>
      <c r="D300" s="29">
        <v>0</v>
      </c>
      <c r="E300" s="28">
        <v>0</v>
      </c>
      <c r="F300" s="4">
        <v>0.11</v>
      </c>
      <c r="G300" s="1" t="str">
        <f>IFERROR(VLOOKUP(A300,'Второй отчетный период'!$A$2:$B$969,2,FALSE),"")</f>
        <v/>
      </c>
    </row>
    <row r="301" spans="2:7">
      <c r="B301" s="31" t="s">
        <v>53</v>
      </c>
      <c r="C301" s="28">
        <v>1.57</v>
      </c>
      <c r="D301" s="29">
        <v>0</v>
      </c>
      <c r="E301" s="28">
        <v>0</v>
      </c>
      <c r="F301" s="4">
        <v>1.57</v>
      </c>
      <c r="G301" s="1" t="str">
        <f>IFERROR(VLOOKUP(A301,'Второй отчетный период'!$A$2:$B$969,2,FALSE),"")</f>
        <v/>
      </c>
    </row>
    <row r="302" spans="2:7">
      <c r="B302" s="31" t="s">
        <v>52</v>
      </c>
      <c r="C302" s="28">
        <v>0</v>
      </c>
      <c r="D302" s="28">
        <v>0</v>
      </c>
      <c r="E302" s="28">
        <v>11.59</v>
      </c>
      <c r="F302" s="4">
        <v>11.59</v>
      </c>
      <c r="G302" s="1" t="str">
        <f>IFERROR(VLOOKUP(A302,'Второй отчетный период'!$A$2:$B$969,2,FALSE),"")</f>
        <v/>
      </c>
    </row>
    <row r="303" spans="2:7">
      <c r="B303" s="31" t="s">
        <v>51</v>
      </c>
      <c r="C303" s="28">
        <v>0.11</v>
      </c>
      <c r="D303" s="29">
        <v>0</v>
      </c>
      <c r="E303" s="28">
        <v>0</v>
      </c>
      <c r="F303" s="4">
        <v>0.11</v>
      </c>
      <c r="G303" s="1" t="str">
        <f>IFERROR(VLOOKUP(A303,'Второй отчетный период'!$A$2:$B$969,2,FALSE),"")</f>
        <v/>
      </c>
    </row>
    <row r="304" spans="2:7">
      <c r="B304" s="31" t="s">
        <v>52</v>
      </c>
      <c r="C304" s="28">
        <v>0.62</v>
      </c>
      <c r="D304" s="29">
        <v>0</v>
      </c>
      <c r="E304" s="28">
        <v>0</v>
      </c>
      <c r="F304" s="4">
        <v>0.62</v>
      </c>
      <c r="G304" s="1" t="str">
        <f>IFERROR(VLOOKUP(A304,'Второй отчетный период'!$A$2:$B$969,2,FALSE),"")</f>
        <v/>
      </c>
    </row>
    <row r="305" spans="2:7">
      <c r="B305" s="31" t="s">
        <v>54</v>
      </c>
      <c r="C305" s="28">
        <v>1.96</v>
      </c>
      <c r="D305" s="29">
        <v>0</v>
      </c>
      <c r="E305" s="28">
        <v>0</v>
      </c>
      <c r="F305" s="4">
        <v>1.96</v>
      </c>
      <c r="G305" s="1" t="str">
        <f>IFERROR(VLOOKUP(A305,'Второй отчетный период'!$A$2:$B$969,2,FALSE),"")</f>
        <v/>
      </c>
    </row>
    <row r="306" spans="2:7">
      <c r="B306" s="31" t="s">
        <v>54</v>
      </c>
      <c r="C306" s="28">
        <v>21.36</v>
      </c>
      <c r="D306" s="28">
        <v>24.74</v>
      </c>
      <c r="E306" s="29">
        <v>0</v>
      </c>
      <c r="F306" s="4">
        <v>46.099999999999994</v>
      </c>
      <c r="G306" s="1" t="str">
        <f>IFERROR(VLOOKUP(A306,'Второй отчетный период'!$A$2:$B$969,2,FALSE),"")</f>
        <v/>
      </c>
    </row>
    <row r="307" spans="2:7">
      <c r="B307" s="31" t="s">
        <v>54</v>
      </c>
      <c r="C307" s="28">
        <v>13.76</v>
      </c>
      <c r="D307" s="30">
        <v>3.53</v>
      </c>
      <c r="E307" s="28">
        <v>20.28</v>
      </c>
      <c r="F307" s="4">
        <v>37.57</v>
      </c>
      <c r="G307" s="1" t="str">
        <f>IFERROR(VLOOKUP(A307,'Второй отчетный период'!$A$2:$B$969,2,FALSE),"")</f>
        <v/>
      </c>
    </row>
    <row r="308" spans="2:7">
      <c r="B308" s="31" t="s">
        <v>51</v>
      </c>
      <c r="C308" s="28">
        <v>7.0000000000000007E-2</v>
      </c>
      <c r="D308" s="30">
        <v>0.05</v>
      </c>
      <c r="E308" s="29">
        <v>0</v>
      </c>
      <c r="F308" s="4">
        <v>0.12000000000000001</v>
      </c>
      <c r="G308" s="1" t="str">
        <f>IFERROR(VLOOKUP(A308,'Второй отчетный период'!$A$2:$B$969,2,FALSE),"")</f>
        <v/>
      </c>
    </row>
    <row r="309" spans="2:7">
      <c r="B309" s="31" t="s">
        <v>54</v>
      </c>
      <c r="C309" s="28">
        <v>42.37</v>
      </c>
      <c r="D309" s="30">
        <v>27.23</v>
      </c>
      <c r="E309" s="28">
        <v>30.25</v>
      </c>
      <c r="F309" s="4">
        <v>99.85</v>
      </c>
      <c r="G309" s="1" t="str">
        <f>IFERROR(VLOOKUP(A309,'Второй отчетный период'!$A$2:$B$969,2,FALSE),"")</f>
        <v/>
      </c>
    </row>
    <row r="310" spans="2:7">
      <c r="B310" s="31" t="s">
        <v>51</v>
      </c>
      <c r="C310" s="30">
        <v>4.7</v>
      </c>
      <c r="D310" s="30">
        <v>0.62</v>
      </c>
      <c r="E310" s="28">
        <v>1.85</v>
      </c>
      <c r="F310" s="4">
        <v>7.17</v>
      </c>
      <c r="G310" s="1" t="str">
        <f>IFERROR(VLOOKUP(A310,'Второй отчетный период'!$A$2:$B$969,2,FALSE),"")</f>
        <v/>
      </c>
    </row>
    <row r="311" spans="2:7">
      <c r="B311" s="31" t="s">
        <v>55</v>
      </c>
      <c r="C311" s="28">
        <v>0.12</v>
      </c>
      <c r="D311" s="29">
        <v>0</v>
      </c>
      <c r="E311" s="28">
        <v>0</v>
      </c>
      <c r="F311" s="4">
        <v>0.12</v>
      </c>
      <c r="G311" s="1" t="str">
        <f>IFERROR(VLOOKUP(A311,'Второй отчетный период'!$A$2:$B$969,2,FALSE),"")</f>
        <v/>
      </c>
    </row>
    <row r="312" spans="2:7">
      <c r="B312" s="31" t="s">
        <v>53</v>
      </c>
      <c r="C312" s="28">
        <v>0.06</v>
      </c>
      <c r="D312" s="29">
        <v>0</v>
      </c>
      <c r="E312" s="28">
        <v>0</v>
      </c>
      <c r="F312" s="4">
        <v>0.06</v>
      </c>
      <c r="G312" s="1" t="str">
        <f>IFERROR(VLOOKUP(A312,'Второй отчетный период'!$A$2:$B$969,2,FALSE),"")</f>
        <v/>
      </c>
    </row>
    <row r="313" spans="2:7">
      <c r="B313" s="31" t="s">
        <v>51</v>
      </c>
      <c r="C313" s="28">
        <v>0</v>
      </c>
      <c r="D313" s="28">
        <v>0</v>
      </c>
      <c r="E313" s="28">
        <v>0.31</v>
      </c>
      <c r="F313" s="4">
        <v>0.31</v>
      </c>
      <c r="G313" s="1" t="str">
        <f>IFERROR(VLOOKUP(A313,'Второй отчетный период'!$A$2:$B$969,2,FALSE),"")</f>
        <v/>
      </c>
    </row>
    <row r="314" spans="2:7">
      <c r="B314" s="31" t="s">
        <v>52</v>
      </c>
      <c r="C314" s="28">
        <v>0</v>
      </c>
      <c r="D314" s="28">
        <v>6.17</v>
      </c>
      <c r="E314" s="29">
        <v>0</v>
      </c>
      <c r="F314" s="4">
        <v>6.17</v>
      </c>
      <c r="G314" s="1" t="str">
        <f>IFERROR(VLOOKUP(A314,'Второй отчетный период'!$A$2:$B$969,2,FALSE),"")</f>
        <v/>
      </c>
    </row>
    <row r="315" spans="2:7">
      <c r="B315" s="31" t="s">
        <v>51</v>
      </c>
      <c r="C315" s="28">
        <v>4.62</v>
      </c>
      <c r="D315" s="29">
        <v>0</v>
      </c>
      <c r="E315" s="28">
        <v>0</v>
      </c>
      <c r="F315" s="4">
        <v>4.62</v>
      </c>
      <c r="G315" s="1" t="str">
        <f>IFERROR(VLOOKUP(A315,'Второй отчетный период'!$A$2:$B$969,2,FALSE),"")</f>
        <v/>
      </c>
    </row>
    <row r="316" spans="2:7">
      <c r="B316" s="31" t="s">
        <v>52</v>
      </c>
      <c r="C316" s="28">
        <v>8.24</v>
      </c>
      <c r="D316" s="30">
        <v>2.74</v>
      </c>
      <c r="E316" s="28">
        <v>8.08</v>
      </c>
      <c r="F316" s="4">
        <v>19.060000000000002</v>
      </c>
      <c r="G316" s="1" t="str">
        <f>IFERROR(VLOOKUP(A316,'Второй отчетный период'!$A$2:$B$969,2,FALSE),"")</f>
        <v/>
      </c>
    </row>
    <row r="317" spans="2:7">
      <c r="B317" s="31" t="s">
        <v>53</v>
      </c>
      <c r="C317" s="28">
        <v>0.17</v>
      </c>
      <c r="D317" s="29">
        <v>0</v>
      </c>
      <c r="E317" s="28">
        <v>0</v>
      </c>
      <c r="F317" s="4">
        <v>0.17</v>
      </c>
      <c r="G317" s="1" t="str">
        <f>IFERROR(VLOOKUP(A317,'Второй отчетный период'!$A$2:$B$969,2,FALSE),"")</f>
        <v/>
      </c>
    </row>
    <row r="318" spans="2:7">
      <c r="B318" s="31" t="s">
        <v>55</v>
      </c>
      <c r="C318" s="28">
        <v>0</v>
      </c>
      <c r="D318" s="28">
        <v>0.6</v>
      </c>
      <c r="E318" s="29">
        <v>0</v>
      </c>
      <c r="F318" s="4">
        <v>0.6</v>
      </c>
      <c r="G318" s="1" t="str">
        <f>IFERROR(VLOOKUP(A318,'Второй отчетный период'!$A$2:$B$969,2,FALSE),"")</f>
        <v/>
      </c>
    </row>
    <row r="319" spans="2:7">
      <c r="B319" s="31" t="s">
        <v>53</v>
      </c>
      <c r="C319" s="30">
        <v>1.64</v>
      </c>
      <c r="D319" s="29">
        <v>0</v>
      </c>
      <c r="E319" s="28">
        <v>0</v>
      </c>
      <c r="F319" s="4">
        <v>1.64</v>
      </c>
      <c r="G319" s="1" t="str">
        <f>IFERROR(VLOOKUP(A319,'Второй отчетный период'!$A$2:$B$969,2,FALSE),"")</f>
        <v/>
      </c>
    </row>
    <row r="320" spans="2:7">
      <c r="B320" s="31" t="s">
        <v>52</v>
      </c>
      <c r="C320" s="28">
        <v>1.08</v>
      </c>
      <c r="D320" s="29">
        <v>0</v>
      </c>
      <c r="E320" s="28">
        <v>0</v>
      </c>
      <c r="F320" s="4">
        <v>1.08</v>
      </c>
      <c r="G320" s="1" t="str">
        <f>IFERROR(VLOOKUP(A320,'Второй отчетный период'!$A$2:$B$969,2,FALSE),"")</f>
        <v/>
      </c>
    </row>
    <row r="321" spans="2:7">
      <c r="B321" s="31" t="s">
        <v>54</v>
      </c>
      <c r="C321" s="28">
        <v>0</v>
      </c>
      <c r="D321" s="28">
        <v>0</v>
      </c>
      <c r="E321" s="28">
        <v>0.21</v>
      </c>
      <c r="F321" s="4">
        <v>0.21</v>
      </c>
      <c r="G321" s="1" t="str">
        <f>IFERROR(VLOOKUP(A321,'Второй отчетный период'!$A$2:$B$969,2,FALSE),"")</f>
        <v/>
      </c>
    </row>
    <row r="322" spans="2:7">
      <c r="B322" s="31" t="s">
        <v>51</v>
      </c>
      <c r="C322" s="28">
        <v>11.41</v>
      </c>
      <c r="D322" s="30">
        <v>2.67</v>
      </c>
      <c r="E322" s="28">
        <v>5.08</v>
      </c>
      <c r="F322" s="4">
        <v>19.16</v>
      </c>
      <c r="G322" s="1" t="str">
        <f>IFERROR(VLOOKUP(A322,'Второй отчетный период'!$A$2:$B$969,2,FALSE),"")</f>
        <v/>
      </c>
    </row>
    <row r="323" spans="2:7">
      <c r="B323" s="31" t="s">
        <v>53</v>
      </c>
      <c r="C323" s="28">
        <v>0.05</v>
      </c>
      <c r="D323" s="29">
        <v>0</v>
      </c>
      <c r="E323" s="28">
        <v>0</v>
      </c>
      <c r="F323" s="4">
        <v>0.05</v>
      </c>
      <c r="G323" s="1" t="str">
        <f>IFERROR(VLOOKUP(A323,'Второй отчетный период'!$A$2:$B$969,2,FALSE),"")</f>
        <v/>
      </c>
    </row>
    <row r="324" spans="2:7">
      <c r="B324" s="31" t="s">
        <v>52</v>
      </c>
      <c r="C324" s="28">
        <v>7.59</v>
      </c>
      <c r="D324" s="30">
        <v>2.16</v>
      </c>
      <c r="E324" s="28">
        <v>4.05</v>
      </c>
      <c r="F324" s="4">
        <v>13.8</v>
      </c>
      <c r="G324" s="1" t="str">
        <f>IFERROR(VLOOKUP(A324,'Второй отчетный период'!$A$2:$B$969,2,FALSE),"")</f>
        <v/>
      </c>
    </row>
    <row r="325" spans="2:7">
      <c r="B325" s="31" t="s">
        <v>51</v>
      </c>
      <c r="C325" s="28">
        <v>1.31</v>
      </c>
      <c r="D325" s="29">
        <v>0</v>
      </c>
      <c r="E325" s="28">
        <v>0</v>
      </c>
      <c r="F325" s="4">
        <v>1.31</v>
      </c>
      <c r="G325" s="1" t="str">
        <f>IFERROR(VLOOKUP(A325,'Второй отчетный период'!$A$2:$B$969,2,FALSE),"")</f>
        <v/>
      </c>
    </row>
    <row r="326" spans="2:7">
      <c r="B326" s="31" t="s">
        <v>55</v>
      </c>
      <c r="C326" s="28">
        <v>0</v>
      </c>
      <c r="D326" s="28">
        <v>12.88</v>
      </c>
      <c r="E326" s="29">
        <v>0</v>
      </c>
      <c r="F326" s="4">
        <v>12.88</v>
      </c>
      <c r="G326" s="1" t="str">
        <f>IFERROR(VLOOKUP(A326,'Второй отчетный период'!$A$2:$B$969,2,FALSE),"")</f>
        <v/>
      </c>
    </row>
    <row r="327" spans="2:7">
      <c r="B327" s="31" t="s">
        <v>51</v>
      </c>
      <c r="C327" s="28">
        <v>0</v>
      </c>
      <c r="D327" s="28">
        <v>0.04</v>
      </c>
      <c r="E327" s="29">
        <v>0</v>
      </c>
      <c r="F327" s="4">
        <v>0.04</v>
      </c>
      <c r="G327" s="1" t="str">
        <f>IFERROR(VLOOKUP(A327,'Второй отчетный период'!$A$2:$B$969,2,FALSE),"")</f>
        <v/>
      </c>
    </row>
    <row r="328" spans="2:7">
      <c r="B328" s="31" t="s">
        <v>52</v>
      </c>
      <c r="C328" s="28">
        <v>0.02</v>
      </c>
      <c r="D328" s="28">
        <v>0.5</v>
      </c>
      <c r="E328" s="30">
        <v>0.09</v>
      </c>
      <c r="F328" s="4">
        <v>0.61</v>
      </c>
      <c r="G328" s="1" t="str">
        <f>IFERROR(VLOOKUP(A328,'Второй отчетный период'!$A$2:$B$969,2,FALSE),"")</f>
        <v/>
      </c>
    </row>
    <row r="329" spans="2:7">
      <c r="B329" s="31" t="s">
        <v>55</v>
      </c>
      <c r="C329" s="28">
        <v>0</v>
      </c>
      <c r="D329" s="28">
        <v>1.0900000000000001</v>
      </c>
      <c r="E329" s="29">
        <v>0</v>
      </c>
      <c r="F329" s="4">
        <v>1.0900000000000001</v>
      </c>
      <c r="G329" s="1" t="str">
        <f>IFERROR(VLOOKUP(A329,'Второй отчетный период'!$A$2:$B$969,2,FALSE),"")</f>
        <v/>
      </c>
    </row>
    <row r="330" spans="2:7">
      <c r="B330" s="31" t="s">
        <v>55</v>
      </c>
      <c r="C330" s="28">
        <v>0</v>
      </c>
      <c r="D330" s="28">
        <v>0</v>
      </c>
      <c r="E330" s="28">
        <v>0.48</v>
      </c>
      <c r="F330" s="4">
        <v>0.48</v>
      </c>
      <c r="G330" s="1" t="str">
        <f>IFERROR(VLOOKUP(A330,'Второй отчетный период'!$A$2:$B$969,2,FALSE),"")</f>
        <v/>
      </c>
    </row>
    <row r="331" spans="2:7">
      <c r="B331" s="31" t="s">
        <v>52</v>
      </c>
      <c r="C331" s="28">
        <v>0.02</v>
      </c>
      <c r="D331" s="29">
        <v>0</v>
      </c>
      <c r="E331" s="28">
        <v>13.48</v>
      </c>
      <c r="F331" s="4">
        <v>13.5</v>
      </c>
      <c r="G331" s="1" t="str">
        <f>IFERROR(VLOOKUP(A331,'Второй отчетный период'!$A$2:$B$969,2,FALSE),"")</f>
        <v/>
      </c>
    </row>
    <row r="332" spans="2:7">
      <c r="B332" s="31" t="s">
        <v>51</v>
      </c>
      <c r="C332" s="28">
        <v>7.54</v>
      </c>
      <c r="D332" s="29">
        <v>0</v>
      </c>
      <c r="E332" s="28">
        <v>0</v>
      </c>
      <c r="F332" s="4">
        <v>7.54</v>
      </c>
      <c r="G332" s="1" t="str">
        <f>IFERROR(VLOOKUP(A332,'Второй отчетный период'!$A$2:$B$969,2,FALSE),"")</f>
        <v/>
      </c>
    </row>
    <row r="333" spans="2:7">
      <c r="B333" s="31" t="s">
        <v>54</v>
      </c>
      <c r="C333" s="28">
        <v>0</v>
      </c>
      <c r="D333" s="28">
        <v>2.21</v>
      </c>
      <c r="E333" s="30">
        <v>0.06</v>
      </c>
      <c r="F333" s="4">
        <v>2.27</v>
      </c>
      <c r="G333" s="1" t="str">
        <f>IFERROR(VLOOKUP(A333,'Второй отчетный период'!$A$2:$B$969,2,FALSE),"")</f>
        <v/>
      </c>
    </row>
    <row r="334" spans="2:7">
      <c r="B334" s="31" t="s">
        <v>53</v>
      </c>
      <c r="C334" s="30">
        <v>0.24</v>
      </c>
      <c r="D334" s="28">
        <v>2.29</v>
      </c>
      <c r="E334" s="30">
        <v>0.92</v>
      </c>
      <c r="F334" s="4">
        <v>3.45</v>
      </c>
      <c r="G334" s="1" t="str">
        <f>IFERROR(VLOOKUP(A334,'Второй отчетный период'!$A$2:$B$969,2,FALSE),"")</f>
        <v/>
      </c>
    </row>
    <row r="335" spans="2:7">
      <c r="B335" s="31" t="s">
        <v>55</v>
      </c>
      <c r="C335" s="28">
        <v>0</v>
      </c>
      <c r="D335" s="28">
        <v>0.18</v>
      </c>
      <c r="E335" s="29">
        <v>0</v>
      </c>
      <c r="F335" s="4">
        <v>0.18</v>
      </c>
      <c r="G335" s="1" t="str">
        <f>IFERROR(VLOOKUP(A335,'Второй отчетный период'!$A$2:$B$969,2,FALSE),"")</f>
        <v/>
      </c>
    </row>
    <row r="336" spans="2:7">
      <c r="B336" s="31" t="s">
        <v>55</v>
      </c>
      <c r="C336" s="28">
        <v>0</v>
      </c>
      <c r="D336" s="28">
        <v>0</v>
      </c>
      <c r="E336" s="28">
        <v>0.37</v>
      </c>
      <c r="F336" s="4">
        <v>0.37</v>
      </c>
      <c r="G336" s="1" t="str">
        <f>IFERROR(VLOOKUP(A336,'Второй отчетный период'!$A$2:$B$969,2,FALSE),"")</f>
        <v/>
      </c>
    </row>
    <row r="337" spans="2:7">
      <c r="B337" s="31" t="s">
        <v>51</v>
      </c>
      <c r="C337" s="28">
        <v>5.82</v>
      </c>
      <c r="D337" s="29">
        <v>0</v>
      </c>
      <c r="E337" s="28">
        <v>0</v>
      </c>
      <c r="F337" s="4">
        <v>5.82</v>
      </c>
      <c r="G337" s="1" t="str">
        <f>IFERROR(VLOOKUP(A337,'Второй отчетный период'!$A$2:$B$969,2,FALSE),"")</f>
        <v/>
      </c>
    </row>
    <row r="338" spans="2:7">
      <c r="B338" s="31" t="s">
        <v>53</v>
      </c>
      <c r="C338" s="28">
        <v>12.94</v>
      </c>
      <c r="D338" s="30">
        <v>2.62</v>
      </c>
      <c r="E338" s="28">
        <v>2.66</v>
      </c>
      <c r="F338" s="4">
        <v>18.22</v>
      </c>
      <c r="G338" s="1" t="str">
        <f>IFERROR(VLOOKUP(A338,'Второй отчетный период'!$A$2:$B$969,2,FALSE),"")</f>
        <v/>
      </c>
    </row>
    <row r="339" spans="2:7">
      <c r="B339" s="31" t="s">
        <v>51</v>
      </c>
      <c r="C339" s="28">
        <v>2.39</v>
      </c>
      <c r="D339" s="29">
        <v>0</v>
      </c>
      <c r="E339" s="28">
        <v>0</v>
      </c>
      <c r="F339" s="4">
        <v>2.39</v>
      </c>
      <c r="G339" s="1" t="str">
        <f>IFERROR(VLOOKUP(A339,'Второй отчетный период'!$A$2:$B$969,2,FALSE),"")</f>
        <v/>
      </c>
    </row>
    <row r="340" spans="2:7">
      <c r="B340" s="31" t="s">
        <v>51</v>
      </c>
      <c r="C340" s="30">
        <v>0.1</v>
      </c>
      <c r="D340" s="28">
        <v>0.16</v>
      </c>
      <c r="E340" s="29">
        <v>0</v>
      </c>
      <c r="F340" s="4">
        <v>0.26</v>
      </c>
      <c r="G340" s="1" t="str">
        <f>IFERROR(VLOOKUP(A340,'Второй отчетный период'!$A$2:$B$969,2,FALSE),"")</f>
        <v/>
      </c>
    </row>
    <row r="341" spans="2:7">
      <c r="B341" s="31" t="s">
        <v>54</v>
      </c>
      <c r="C341" s="28">
        <v>0.06</v>
      </c>
      <c r="D341" s="29">
        <v>0</v>
      </c>
      <c r="E341" s="28">
        <v>0</v>
      </c>
      <c r="F341" s="4">
        <v>0.06</v>
      </c>
      <c r="G341" s="1" t="str">
        <f>IFERROR(VLOOKUP(A341,'Второй отчетный период'!$A$2:$B$969,2,FALSE),"")</f>
        <v/>
      </c>
    </row>
    <row r="342" spans="2:7">
      <c r="B342" s="31" t="s">
        <v>52</v>
      </c>
      <c r="C342" s="28">
        <v>0.14000000000000001</v>
      </c>
      <c r="D342" s="29">
        <v>0</v>
      </c>
      <c r="E342" s="28">
        <v>0.03</v>
      </c>
      <c r="F342" s="4">
        <v>0.17</v>
      </c>
      <c r="G342" s="1" t="str">
        <f>IFERROR(VLOOKUP(A342,'Второй отчетный период'!$A$2:$B$969,2,FALSE),"")</f>
        <v/>
      </c>
    </row>
    <row r="343" spans="2:7">
      <c r="B343" s="31" t="s">
        <v>55</v>
      </c>
      <c r="C343" s="28">
        <v>0</v>
      </c>
      <c r="D343" s="28">
        <v>0.16</v>
      </c>
      <c r="E343" s="29">
        <v>0</v>
      </c>
      <c r="F343" s="4">
        <v>0.16</v>
      </c>
      <c r="G343" s="1" t="str">
        <f>IFERROR(VLOOKUP(A343,'Второй отчетный период'!$A$2:$B$969,2,FALSE),"")</f>
        <v/>
      </c>
    </row>
    <row r="344" spans="2:7">
      <c r="B344" s="31" t="s">
        <v>51</v>
      </c>
      <c r="C344" s="30">
        <v>0.23</v>
      </c>
      <c r="D344" s="29">
        <v>0</v>
      </c>
      <c r="E344" s="28">
        <v>0</v>
      </c>
      <c r="F344" s="4">
        <v>0.23</v>
      </c>
      <c r="G344" s="1" t="str">
        <f>IFERROR(VLOOKUP(A344,'Второй отчетный период'!$A$2:$B$969,2,FALSE),"")</f>
        <v/>
      </c>
    </row>
    <row r="345" spans="2:7">
      <c r="B345" s="31" t="s">
        <v>55</v>
      </c>
      <c r="C345" s="28">
        <v>0</v>
      </c>
      <c r="D345" s="28">
        <v>0.08</v>
      </c>
      <c r="E345" s="29">
        <v>0</v>
      </c>
      <c r="F345" s="4">
        <v>0.08</v>
      </c>
      <c r="G345" s="1" t="str">
        <f>IFERROR(VLOOKUP(A345,'Второй отчетный период'!$A$2:$B$969,2,FALSE),"")</f>
        <v/>
      </c>
    </row>
    <row r="346" spans="2:7">
      <c r="B346" s="31" t="s">
        <v>55</v>
      </c>
      <c r="C346" s="28">
        <v>0.11</v>
      </c>
      <c r="D346" s="29">
        <v>0</v>
      </c>
      <c r="E346" s="28">
        <v>0</v>
      </c>
      <c r="F346" s="4">
        <v>0.11</v>
      </c>
      <c r="G346" s="1" t="str">
        <f>IFERROR(VLOOKUP(A346,'Второй отчетный период'!$A$2:$B$969,2,FALSE),"")</f>
        <v/>
      </c>
    </row>
    <row r="347" spans="2:7">
      <c r="B347" s="31" t="s">
        <v>52</v>
      </c>
      <c r="C347" s="30">
        <v>0.2</v>
      </c>
      <c r="D347" s="28">
        <v>0.28999999999999998</v>
      </c>
      <c r="E347" s="28">
        <v>0.48</v>
      </c>
      <c r="F347" s="4">
        <v>0.97</v>
      </c>
      <c r="G347" s="1" t="str">
        <f>IFERROR(VLOOKUP(A347,'Второй отчетный период'!$A$2:$B$969,2,FALSE),"")</f>
        <v/>
      </c>
    </row>
    <row r="348" spans="2:7">
      <c r="B348" s="31" t="s">
        <v>54</v>
      </c>
      <c r="C348" s="28">
        <v>9.68</v>
      </c>
      <c r="D348" s="30">
        <v>5.0999999999999996</v>
      </c>
      <c r="E348" s="29">
        <v>0</v>
      </c>
      <c r="F348" s="4">
        <v>14.78</v>
      </c>
      <c r="G348" s="1" t="str">
        <f>IFERROR(VLOOKUP(A348,'Второй отчетный период'!$A$2:$B$969,2,FALSE),"")</f>
        <v/>
      </c>
    </row>
    <row r="349" spans="2:7">
      <c r="B349" s="31" t="s">
        <v>49</v>
      </c>
      <c r="C349" s="28">
        <v>0</v>
      </c>
      <c r="D349" s="28">
        <v>2.5299999999999998</v>
      </c>
      <c r="E349" s="29">
        <v>0</v>
      </c>
      <c r="F349" s="4">
        <v>2.5299999999999998</v>
      </c>
      <c r="G349" s="1" t="str">
        <f>IFERROR(VLOOKUP(A349,'Второй отчетный период'!$A$2:$B$969,2,FALSE),"")</f>
        <v/>
      </c>
    </row>
    <row r="350" spans="2:7">
      <c r="B350" s="31" t="s">
        <v>51</v>
      </c>
      <c r="C350" s="28">
        <v>0.45</v>
      </c>
      <c r="D350" s="30">
        <v>0.37</v>
      </c>
      <c r="E350" s="28">
        <v>0.42</v>
      </c>
      <c r="F350" s="4">
        <v>1.24</v>
      </c>
      <c r="G350" s="1" t="str">
        <f>IFERROR(VLOOKUP(A350,'Второй отчетный период'!$A$2:$B$969,2,FALSE),"")</f>
        <v/>
      </c>
    </row>
    <row r="351" spans="2:7">
      <c r="B351" s="31" t="s">
        <v>51</v>
      </c>
      <c r="C351" s="28">
        <v>0</v>
      </c>
      <c r="D351" s="28">
        <v>2.48</v>
      </c>
      <c r="E351" s="30">
        <v>0.23</v>
      </c>
      <c r="F351" s="4">
        <v>2.71</v>
      </c>
      <c r="G351" s="1" t="str">
        <f>IFERROR(VLOOKUP(A351,'Второй отчетный период'!$A$2:$B$969,2,FALSE),"")</f>
        <v/>
      </c>
    </row>
    <row r="352" spans="2:7">
      <c r="B352" s="31" t="s">
        <v>51</v>
      </c>
      <c r="C352" s="28">
        <v>1.26</v>
      </c>
      <c r="D352" s="30">
        <v>0.78</v>
      </c>
      <c r="E352" s="30">
        <v>0.65</v>
      </c>
      <c r="F352" s="4">
        <v>2.69</v>
      </c>
      <c r="G352" s="1" t="str">
        <f>IFERROR(VLOOKUP(A352,'Второй отчетный период'!$A$2:$B$969,2,FALSE),"")</f>
        <v/>
      </c>
    </row>
    <row r="353" spans="2:7">
      <c r="B353" s="31" t="s">
        <v>51</v>
      </c>
      <c r="C353" s="28">
        <v>2.5299999999999998</v>
      </c>
      <c r="D353" s="30">
        <v>1.79</v>
      </c>
      <c r="E353" s="29">
        <v>0</v>
      </c>
      <c r="F353" s="4">
        <v>4.32</v>
      </c>
      <c r="G353" s="1" t="str">
        <f>IFERROR(VLOOKUP(A353,'Второй отчетный период'!$A$2:$B$969,2,FALSE),"")</f>
        <v/>
      </c>
    </row>
    <row r="354" spans="2:7">
      <c r="B354" s="31" t="s">
        <v>55</v>
      </c>
      <c r="C354" s="28">
        <v>0</v>
      </c>
      <c r="D354" s="28">
        <v>0</v>
      </c>
      <c r="E354" s="28">
        <v>0.05</v>
      </c>
      <c r="F354" s="4">
        <v>0.05</v>
      </c>
      <c r="G354" s="1" t="str">
        <f>IFERROR(VLOOKUP(A354,'Второй отчетный период'!$A$2:$B$969,2,FALSE),"")</f>
        <v/>
      </c>
    </row>
    <row r="355" spans="2:7">
      <c r="B355" s="31" t="s">
        <v>52</v>
      </c>
      <c r="C355" s="28">
        <v>0.19</v>
      </c>
      <c r="D355" s="28">
        <v>0.3</v>
      </c>
      <c r="E355" s="28">
        <v>1.05</v>
      </c>
      <c r="F355" s="4">
        <v>1.54</v>
      </c>
      <c r="G355" s="1" t="str">
        <f>IFERROR(VLOOKUP(A355,'Второй отчетный период'!$A$2:$B$969,2,FALSE),"")</f>
        <v/>
      </c>
    </row>
    <row r="356" spans="2:7">
      <c r="B356" s="31" t="s">
        <v>53</v>
      </c>
      <c r="C356" s="28">
        <v>0</v>
      </c>
      <c r="D356" s="28">
        <v>0</v>
      </c>
      <c r="E356" s="28">
        <v>11.54</v>
      </c>
      <c r="F356" s="4">
        <v>11.54</v>
      </c>
      <c r="G356" s="1" t="str">
        <f>IFERROR(VLOOKUP(A356,'Второй отчетный период'!$A$2:$B$969,2,FALSE),"")</f>
        <v/>
      </c>
    </row>
    <row r="357" spans="2:7">
      <c r="B357" s="31" t="s">
        <v>55</v>
      </c>
      <c r="C357" s="28">
        <v>1.44</v>
      </c>
      <c r="D357" s="29">
        <v>0</v>
      </c>
      <c r="E357" s="28">
        <v>0</v>
      </c>
      <c r="F357" s="4">
        <v>1.44</v>
      </c>
      <c r="G357" s="1" t="str">
        <f>IFERROR(VLOOKUP(A357,'Второй отчетный период'!$A$2:$B$969,2,FALSE),"")</f>
        <v/>
      </c>
    </row>
    <row r="358" spans="2:7">
      <c r="B358" s="31" t="s">
        <v>52</v>
      </c>
      <c r="C358" s="28">
        <v>0</v>
      </c>
      <c r="D358" s="28">
        <v>0</v>
      </c>
      <c r="E358" s="28">
        <v>0.4</v>
      </c>
      <c r="F358" s="4">
        <v>0.4</v>
      </c>
      <c r="G358" s="1" t="str">
        <f>IFERROR(VLOOKUP(A358,'Второй отчетный период'!$A$2:$B$969,2,FALSE),"")</f>
        <v/>
      </c>
    </row>
    <row r="359" spans="2:7">
      <c r="B359" s="31" t="s">
        <v>53</v>
      </c>
      <c r="C359" s="28">
        <v>0.42</v>
      </c>
      <c r="D359" s="29">
        <v>0</v>
      </c>
      <c r="E359" s="28">
        <v>0</v>
      </c>
      <c r="F359" s="4">
        <v>0.42</v>
      </c>
      <c r="G359" s="1" t="str">
        <f>IFERROR(VLOOKUP(A359,'Второй отчетный период'!$A$2:$B$969,2,FALSE),"")</f>
        <v/>
      </c>
    </row>
    <row r="360" spans="2:7">
      <c r="B360" s="31" t="s">
        <v>55</v>
      </c>
      <c r="C360" s="28">
        <v>1.63</v>
      </c>
      <c r="D360" s="29">
        <v>0</v>
      </c>
      <c r="E360" s="28">
        <v>0</v>
      </c>
      <c r="F360" s="4">
        <v>1.63</v>
      </c>
      <c r="G360" s="1" t="str">
        <f>IFERROR(VLOOKUP(A360,'Второй отчетный период'!$A$2:$B$969,2,FALSE),"")</f>
        <v/>
      </c>
    </row>
    <row r="361" spans="2:7">
      <c r="B361" s="31" t="s">
        <v>29</v>
      </c>
      <c r="C361" s="28">
        <v>5.53</v>
      </c>
      <c r="D361" s="28">
        <v>5.96</v>
      </c>
      <c r="E361" s="30">
        <v>0.53</v>
      </c>
      <c r="F361" s="4">
        <v>12.02</v>
      </c>
      <c r="G361" s="1" t="str">
        <f>IFERROR(VLOOKUP(A361,'Второй отчетный период'!$A$2:$B$969,2,FALSE),"")</f>
        <v/>
      </c>
    </row>
    <row r="362" spans="2:7">
      <c r="B362" s="31" t="s">
        <v>55</v>
      </c>
      <c r="C362" s="28">
        <v>0</v>
      </c>
      <c r="D362" s="28">
        <v>0</v>
      </c>
      <c r="E362" s="28">
        <v>1.25</v>
      </c>
      <c r="F362" s="4">
        <v>1.25</v>
      </c>
      <c r="G362" s="1" t="str">
        <f>IFERROR(VLOOKUP(A362,'Второй отчетный период'!$A$2:$B$969,2,FALSE),"")</f>
        <v/>
      </c>
    </row>
    <row r="363" spans="2:7">
      <c r="B363" s="31" t="s">
        <v>51</v>
      </c>
      <c r="C363" s="28">
        <v>0</v>
      </c>
      <c r="D363" s="28">
        <v>0</v>
      </c>
      <c r="E363" s="28">
        <v>0.02</v>
      </c>
      <c r="F363" s="4">
        <v>0.02</v>
      </c>
      <c r="G363" s="1" t="str">
        <f>IFERROR(VLOOKUP(A363,'Второй отчетный период'!$A$2:$B$969,2,FALSE),"")</f>
        <v/>
      </c>
    </row>
    <row r="364" spans="2:7">
      <c r="B364" s="31" t="s">
        <v>54</v>
      </c>
      <c r="C364" s="28">
        <v>34.020000000000003</v>
      </c>
      <c r="D364" s="30">
        <v>16.670000000000002</v>
      </c>
      <c r="E364" s="28">
        <v>43.93</v>
      </c>
      <c r="F364" s="4">
        <v>94.62</v>
      </c>
      <c r="G364" s="1" t="str">
        <f>IFERROR(VLOOKUP(A364,'Второй отчетный период'!$A$2:$B$969,2,FALSE),"")</f>
        <v/>
      </c>
    </row>
    <row r="365" spans="2:7">
      <c r="B365" s="31" t="s">
        <v>55</v>
      </c>
      <c r="C365" s="28">
        <v>0</v>
      </c>
      <c r="D365" s="28">
        <v>0</v>
      </c>
      <c r="E365" s="28">
        <v>0.18</v>
      </c>
      <c r="F365" s="4">
        <v>0.18</v>
      </c>
      <c r="G365" s="1" t="str">
        <f>IFERROR(VLOOKUP(A365,'Второй отчетный период'!$A$2:$B$969,2,FALSE),"")</f>
        <v/>
      </c>
    </row>
    <row r="366" spans="2:7">
      <c r="B366" s="31" t="s">
        <v>55</v>
      </c>
      <c r="C366" s="28">
        <v>0.39</v>
      </c>
      <c r="D366" s="29">
        <v>0</v>
      </c>
      <c r="E366" s="28">
        <v>0</v>
      </c>
      <c r="F366" s="4">
        <v>0.39</v>
      </c>
      <c r="G366" s="1" t="str">
        <f>IFERROR(VLOOKUP(A366,'Второй отчетный период'!$A$2:$B$969,2,FALSE),"")</f>
        <v/>
      </c>
    </row>
    <row r="367" spans="2:7">
      <c r="B367" s="31" t="s">
        <v>54</v>
      </c>
      <c r="C367" s="28">
        <v>0.35</v>
      </c>
      <c r="D367" s="29">
        <v>0</v>
      </c>
      <c r="E367" s="28">
        <v>0.42</v>
      </c>
      <c r="F367" s="4">
        <v>0.77</v>
      </c>
      <c r="G367" s="1" t="str">
        <f>IFERROR(VLOOKUP(A367,'Второй отчетный период'!$A$2:$B$969,2,FALSE),"")</f>
        <v/>
      </c>
    </row>
    <row r="368" spans="2:7">
      <c r="B368" s="31" t="s">
        <v>54</v>
      </c>
      <c r="C368" s="30">
        <v>1.38</v>
      </c>
      <c r="D368" s="28">
        <v>3.41</v>
      </c>
      <c r="E368" s="29">
        <v>0</v>
      </c>
      <c r="F368" s="4">
        <v>4.79</v>
      </c>
      <c r="G368" s="1" t="str">
        <f>IFERROR(VLOOKUP(A368,'Второй отчетный период'!$A$2:$B$969,2,FALSE),"")</f>
        <v/>
      </c>
    </row>
    <row r="369" spans="2:7">
      <c r="B369" s="31" t="s">
        <v>51</v>
      </c>
      <c r="C369" s="30">
        <v>2.73</v>
      </c>
      <c r="D369" s="29">
        <v>0</v>
      </c>
      <c r="E369" s="28">
        <v>0</v>
      </c>
      <c r="F369" s="4">
        <v>2.73</v>
      </c>
      <c r="G369" s="1" t="str">
        <f>IFERROR(VLOOKUP(A369,'Второй отчетный период'!$A$2:$B$969,2,FALSE),"")</f>
        <v/>
      </c>
    </row>
    <row r="370" spans="2:7">
      <c r="B370" s="31" t="s">
        <v>51</v>
      </c>
      <c r="C370" s="29">
        <v>0</v>
      </c>
      <c r="D370" s="28">
        <v>0.8</v>
      </c>
      <c r="E370" s="28">
        <v>2.8</v>
      </c>
      <c r="F370" s="4">
        <v>3.5999999999999996</v>
      </c>
      <c r="G370" s="1" t="str">
        <f>IFERROR(VLOOKUP(A370,'Второй отчетный период'!$A$2:$B$969,2,FALSE),"")</f>
        <v/>
      </c>
    </row>
    <row r="371" spans="2:7">
      <c r="B371" s="31" t="s">
        <v>54</v>
      </c>
      <c r="C371" s="30">
        <v>7.62</v>
      </c>
      <c r="D371" s="30">
        <v>5.33</v>
      </c>
      <c r="E371" s="30">
        <v>1.61</v>
      </c>
      <c r="F371" s="4">
        <v>14.559999999999999</v>
      </c>
      <c r="G371" s="1" t="str">
        <f>IFERROR(VLOOKUP(A371,'Второй отчетный период'!$A$2:$B$969,2,FALSE),"")</f>
        <v/>
      </c>
    </row>
    <row r="372" spans="2:7">
      <c r="B372" s="31" t="s">
        <v>51</v>
      </c>
      <c r="C372" s="28">
        <v>0</v>
      </c>
      <c r="D372" s="28">
        <v>0.33</v>
      </c>
      <c r="E372" s="29">
        <v>0</v>
      </c>
      <c r="F372" s="4">
        <v>0.33</v>
      </c>
      <c r="G372" s="1" t="str">
        <f>IFERROR(VLOOKUP(A372,'Второй отчетный период'!$A$2:$B$969,2,FALSE),"")</f>
        <v/>
      </c>
    </row>
    <row r="373" spans="2:7">
      <c r="B373" s="31" t="s">
        <v>51</v>
      </c>
      <c r="C373" s="28">
        <v>0.7</v>
      </c>
      <c r="D373" s="29">
        <v>0</v>
      </c>
      <c r="E373" s="28">
        <v>0</v>
      </c>
      <c r="F373" s="4">
        <v>0.7</v>
      </c>
      <c r="G373" s="1" t="str">
        <f>IFERROR(VLOOKUP(A373,'Второй отчетный период'!$A$2:$B$969,2,FALSE),"")</f>
        <v/>
      </c>
    </row>
    <row r="374" spans="2:7">
      <c r="B374" s="31" t="s">
        <v>54</v>
      </c>
      <c r="C374" s="28">
        <v>0</v>
      </c>
      <c r="D374" s="28">
        <v>0</v>
      </c>
      <c r="E374" s="28">
        <v>1.92</v>
      </c>
      <c r="F374" s="4">
        <v>1.92</v>
      </c>
      <c r="G374" s="1" t="str">
        <f>IFERROR(VLOOKUP(A374,'Второй отчетный период'!$A$2:$B$969,2,FALSE),"")</f>
        <v/>
      </c>
    </row>
    <row r="375" spans="2:7">
      <c r="B375" s="31" t="s">
        <v>53</v>
      </c>
      <c r="C375" s="28">
        <v>3.09</v>
      </c>
      <c r="D375" s="29">
        <v>0</v>
      </c>
      <c r="E375" s="28">
        <v>18.239999999999998</v>
      </c>
      <c r="F375" s="4">
        <v>21.33</v>
      </c>
      <c r="G375" s="1" t="str">
        <f>IFERROR(VLOOKUP(A375,'Второй отчетный период'!$A$2:$B$969,2,FALSE),"")</f>
        <v/>
      </c>
    </row>
    <row r="376" spans="2:7">
      <c r="B376" s="31" t="s">
        <v>51</v>
      </c>
      <c r="C376" s="28">
        <v>3.15</v>
      </c>
      <c r="D376" s="29">
        <v>0</v>
      </c>
      <c r="E376" s="28">
        <v>0</v>
      </c>
      <c r="F376" s="4">
        <v>3.15</v>
      </c>
      <c r="G376" s="1" t="str">
        <f>IFERROR(VLOOKUP(A376,'Второй отчетный период'!$A$2:$B$969,2,FALSE),"")</f>
        <v/>
      </c>
    </row>
    <row r="377" spans="2:7">
      <c r="B377" s="31" t="s">
        <v>55</v>
      </c>
      <c r="C377" s="28">
        <v>0.49</v>
      </c>
      <c r="D377" s="29">
        <v>0</v>
      </c>
      <c r="E377" s="28">
        <v>0</v>
      </c>
      <c r="F377" s="4">
        <v>0.49</v>
      </c>
      <c r="G377" s="1" t="str">
        <f>IFERROR(VLOOKUP(A377,'Второй отчетный период'!$A$2:$B$969,2,FALSE),"")</f>
        <v/>
      </c>
    </row>
    <row r="378" spans="2:7">
      <c r="B378" s="31" t="s">
        <v>53</v>
      </c>
      <c r="C378" s="30">
        <v>2.2999999999999998</v>
      </c>
      <c r="D378" s="30">
        <v>0.56999999999999995</v>
      </c>
      <c r="E378" s="28">
        <v>2.0699999999999998</v>
      </c>
      <c r="F378" s="4">
        <v>4.9399999999999995</v>
      </c>
      <c r="G378" s="1" t="str">
        <f>IFERROR(VLOOKUP(A378,'Второй отчетный период'!$A$2:$B$969,2,FALSE),"")</f>
        <v/>
      </c>
    </row>
    <row r="379" spans="2:7">
      <c r="B379" s="31" t="s">
        <v>51</v>
      </c>
      <c r="C379" s="28">
        <v>0</v>
      </c>
      <c r="D379" s="28">
        <v>0.37</v>
      </c>
      <c r="E379" s="28">
        <v>6.42</v>
      </c>
      <c r="F379" s="4">
        <v>6.79</v>
      </c>
      <c r="G379" s="1" t="str">
        <f>IFERROR(VLOOKUP(A379,'Второй отчетный период'!$A$2:$B$969,2,FALSE),"")</f>
        <v/>
      </c>
    </row>
    <row r="380" spans="2:7">
      <c r="B380" s="31" t="s">
        <v>29</v>
      </c>
      <c r="C380" s="30">
        <v>15.3</v>
      </c>
      <c r="D380" s="30">
        <v>1.69</v>
      </c>
      <c r="E380" s="28">
        <v>13.64</v>
      </c>
      <c r="F380" s="4">
        <v>30.630000000000003</v>
      </c>
      <c r="G380" s="1" t="str">
        <f>IFERROR(VLOOKUP(A380,'Второй отчетный период'!$A$2:$B$969,2,FALSE),"")</f>
        <v/>
      </c>
    </row>
    <row r="381" spans="2:7">
      <c r="B381" s="31" t="s">
        <v>53</v>
      </c>
      <c r="C381" s="28">
        <v>14.8</v>
      </c>
      <c r="D381" s="30">
        <v>0.49</v>
      </c>
      <c r="E381" s="28">
        <v>2.2000000000000002</v>
      </c>
      <c r="F381" s="4">
        <v>17.490000000000002</v>
      </c>
      <c r="G381" s="1" t="str">
        <f>IFERROR(VLOOKUP(A381,'Второй отчетный период'!$A$2:$B$969,2,FALSE),"")</f>
        <v/>
      </c>
    </row>
    <row r="382" spans="2:7">
      <c r="B382" s="31" t="s">
        <v>52</v>
      </c>
      <c r="C382" s="29">
        <v>0</v>
      </c>
      <c r="D382" s="28">
        <v>0.56999999999999995</v>
      </c>
      <c r="E382" s="29">
        <v>0</v>
      </c>
      <c r="F382" s="4">
        <v>0.56999999999999995</v>
      </c>
      <c r="G382" s="1" t="str">
        <f>IFERROR(VLOOKUP(A382,'Второй отчетный период'!$A$2:$B$969,2,FALSE),"")</f>
        <v/>
      </c>
    </row>
    <row r="383" spans="2:7">
      <c r="B383" s="31" t="s">
        <v>53</v>
      </c>
      <c r="C383" s="30">
        <v>6.06</v>
      </c>
      <c r="D383" s="30">
        <v>3.15</v>
      </c>
      <c r="E383" s="28">
        <v>4.74</v>
      </c>
      <c r="F383" s="4">
        <v>13.95</v>
      </c>
      <c r="G383" s="1" t="str">
        <f>IFERROR(VLOOKUP(A383,'Второй отчетный период'!$A$2:$B$969,2,FALSE),"")</f>
        <v/>
      </c>
    </row>
    <row r="384" spans="2:7">
      <c r="B384" s="31" t="s">
        <v>52</v>
      </c>
      <c r="C384" s="28">
        <v>0.12</v>
      </c>
      <c r="D384" s="29">
        <v>0</v>
      </c>
      <c r="E384" s="28">
        <v>0</v>
      </c>
      <c r="F384" s="4">
        <v>0.12</v>
      </c>
      <c r="G384" s="1" t="str">
        <f>IFERROR(VLOOKUP(A384,'Второй отчетный период'!$A$2:$B$969,2,FALSE),"")</f>
        <v/>
      </c>
    </row>
    <row r="385" spans="2:7">
      <c r="B385" s="31" t="s">
        <v>55</v>
      </c>
      <c r="C385" s="28">
        <v>0</v>
      </c>
      <c r="D385" s="28">
        <v>0</v>
      </c>
      <c r="E385" s="28">
        <v>0.31</v>
      </c>
      <c r="F385" s="4">
        <v>0.31</v>
      </c>
      <c r="G385" s="1" t="str">
        <f>IFERROR(VLOOKUP(A385,'Второй отчетный период'!$A$2:$B$969,2,FALSE),"")</f>
        <v/>
      </c>
    </row>
    <row r="386" spans="2:7">
      <c r="B386" s="31" t="s">
        <v>55</v>
      </c>
      <c r="C386" s="28">
        <v>9.27</v>
      </c>
      <c r="D386" s="29">
        <v>0</v>
      </c>
      <c r="E386" s="28">
        <v>0</v>
      </c>
      <c r="F386" s="4">
        <v>9.27</v>
      </c>
      <c r="G386" s="1" t="str">
        <f>IFERROR(VLOOKUP(A386,'Второй отчетный период'!$A$2:$B$969,2,FALSE),"")</f>
        <v/>
      </c>
    </row>
    <row r="387" spans="2:7">
      <c r="B387" s="31" t="s">
        <v>55</v>
      </c>
      <c r="C387" s="28">
        <v>0</v>
      </c>
      <c r="D387" s="28">
        <v>0</v>
      </c>
      <c r="E387" s="28">
        <v>0.04</v>
      </c>
      <c r="F387" s="4">
        <v>0.04</v>
      </c>
      <c r="G387" s="1" t="str">
        <f>IFERROR(VLOOKUP(A387,'Второй отчетный период'!$A$2:$B$969,2,FALSE),"")</f>
        <v/>
      </c>
    </row>
    <row r="388" spans="2:7">
      <c r="B388" s="31" t="s">
        <v>52</v>
      </c>
      <c r="C388" s="28">
        <v>17.88</v>
      </c>
      <c r="D388" s="30">
        <v>7.44</v>
      </c>
      <c r="E388" s="28">
        <v>9.77</v>
      </c>
      <c r="F388" s="4">
        <v>35.090000000000003</v>
      </c>
      <c r="G388" s="1" t="str">
        <f>IFERROR(VLOOKUP(A388,'Второй отчетный период'!$A$2:$B$969,2,FALSE),"")</f>
        <v/>
      </c>
    </row>
    <row r="389" spans="2:7">
      <c r="B389" s="31" t="s">
        <v>51</v>
      </c>
      <c r="C389" s="28">
        <v>13.73</v>
      </c>
      <c r="D389" s="28">
        <v>14.73</v>
      </c>
      <c r="E389" s="30">
        <v>0.71</v>
      </c>
      <c r="F389" s="4">
        <v>29.17</v>
      </c>
      <c r="G389" s="1" t="str">
        <f>IFERROR(VLOOKUP(A389,'Второй отчетный период'!$A$2:$B$969,2,FALSE),"")</f>
        <v/>
      </c>
    </row>
    <row r="390" spans="2:7">
      <c r="B390" s="31" t="s">
        <v>51</v>
      </c>
      <c r="C390" s="28">
        <v>0</v>
      </c>
      <c r="D390" s="28">
        <v>0.28000000000000003</v>
      </c>
      <c r="E390" s="28">
        <v>1.06</v>
      </c>
      <c r="F390" s="4">
        <v>1.34</v>
      </c>
      <c r="G390" s="1" t="str">
        <f>IFERROR(VLOOKUP(A390,'Второй отчетный период'!$A$2:$B$969,2,FALSE),"")</f>
        <v/>
      </c>
    </row>
    <row r="391" spans="2:7">
      <c r="B391" s="31" t="s">
        <v>54</v>
      </c>
      <c r="C391" s="28">
        <v>0</v>
      </c>
      <c r="D391" s="28">
        <v>0</v>
      </c>
      <c r="E391" s="28">
        <v>1.1299999999999999</v>
      </c>
      <c r="F391" s="4">
        <v>1.1299999999999999</v>
      </c>
      <c r="G391" s="1" t="str">
        <f>IFERROR(VLOOKUP(A391,'Второй отчетный период'!$A$2:$B$969,2,FALSE),"")</f>
        <v/>
      </c>
    </row>
    <row r="392" spans="2:7">
      <c r="B392" s="31" t="s">
        <v>55</v>
      </c>
      <c r="C392" s="28">
        <v>0.06</v>
      </c>
      <c r="D392" s="29">
        <v>0</v>
      </c>
      <c r="E392" s="28">
        <v>0</v>
      </c>
      <c r="F392" s="4">
        <v>0.06</v>
      </c>
      <c r="G392" s="1" t="str">
        <f>IFERROR(VLOOKUP(A392,'Второй отчетный период'!$A$2:$B$969,2,FALSE),"")</f>
        <v/>
      </c>
    </row>
    <row r="393" spans="2:7">
      <c r="B393" s="31" t="s">
        <v>53</v>
      </c>
      <c r="C393" s="28">
        <v>0.9</v>
      </c>
      <c r="D393" s="29">
        <v>0</v>
      </c>
      <c r="E393" s="28">
        <v>0</v>
      </c>
      <c r="F393" s="4">
        <v>0.9</v>
      </c>
      <c r="G393" s="1" t="str">
        <f>IFERROR(VLOOKUP(A393,'Второй отчетный период'!$A$2:$B$969,2,FALSE),"")</f>
        <v/>
      </c>
    </row>
    <row r="394" spans="2:7">
      <c r="B394" s="31" t="s">
        <v>51</v>
      </c>
      <c r="C394" s="28">
        <v>0</v>
      </c>
      <c r="D394" s="28">
        <v>0</v>
      </c>
      <c r="E394" s="28">
        <v>0.21</v>
      </c>
      <c r="F394" s="4">
        <v>0.21</v>
      </c>
      <c r="G394" s="1" t="str">
        <f>IFERROR(VLOOKUP(A394,'Второй отчетный период'!$A$2:$B$969,2,FALSE),"")</f>
        <v/>
      </c>
    </row>
    <row r="395" spans="2:7">
      <c r="B395" s="31" t="s">
        <v>54</v>
      </c>
      <c r="C395" s="28">
        <v>0</v>
      </c>
      <c r="D395" s="28">
        <v>0</v>
      </c>
      <c r="E395" s="28">
        <v>8.26</v>
      </c>
      <c r="F395" s="4">
        <v>8.26</v>
      </c>
      <c r="G395" s="1" t="str">
        <f>IFERROR(VLOOKUP(A395,'Второй отчетный период'!$A$2:$B$969,2,FALSE),"")</f>
        <v/>
      </c>
    </row>
    <row r="396" spans="2:7">
      <c r="B396" s="31" t="s">
        <v>55</v>
      </c>
      <c r="C396" s="28">
        <v>0</v>
      </c>
      <c r="D396" s="28">
        <v>0</v>
      </c>
      <c r="E396" s="28">
        <v>0.35</v>
      </c>
      <c r="F396" s="4">
        <v>0.35</v>
      </c>
      <c r="G396" s="1" t="str">
        <f>IFERROR(VLOOKUP(A396,'Второй отчетный период'!$A$2:$B$969,2,FALSE),"")</f>
        <v/>
      </c>
    </row>
    <row r="397" spans="2:7">
      <c r="B397" s="31" t="s">
        <v>55</v>
      </c>
      <c r="C397" s="28">
        <v>0</v>
      </c>
      <c r="D397" s="28">
        <v>0.25</v>
      </c>
      <c r="E397" s="29">
        <v>0</v>
      </c>
      <c r="F397" s="4">
        <v>0.25</v>
      </c>
      <c r="G397" s="1" t="str">
        <f>IFERROR(VLOOKUP(A397,'Второй отчетный период'!$A$2:$B$969,2,FALSE),"")</f>
        <v/>
      </c>
    </row>
    <row r="398" spans="2:7">
      <c r="B398" s="31" t="s">
        <v>53</v>
      </c>
      <c r="C398" s="28">
        <v>2.54</v>
      </c>
      <c r="D398" s="29">
        <v>0</v>
      </c>
      <c r="E398" s="28">
        <v>0</v>
      </c>
      <c r="F398" s="4">
        <v>2.54</v>
      </c>
      <c r="G398" s="1" t="str">
        <f>IFERROR(VLOOKUP(A398,'Второй отчетный период'!$A$2:$B$969,2,FALSE),"")</f>
        <v/>
      </c>
    </row>
    <row r="399" spans="2:7">
      <c r="B399" s="31" t="s">
        <v>55</v>
      </c>
      <c r="C399" s="28">
        <v>0.26</v>
      </c>
      <c r="D399" s="29">
        <v>0</v>
      </c>
      <c r="E399" s="28">
        <v>0</v>
      </c>
      <c r="F399" s="4">
        <v>0.26</v>
      </c>
      <c r="G399" s="1" t="str">
        <f>IFERROR(VLOOKUP(A399,'Второй отчетный период'!$A$2:$B$969,2,FALSE),"")</f>
        <v/>
      </c>
    </row>
    <row r="400" spans="2:7">
      <c r="B400" s="31" t="s">
        <v>55</v>
      </c>
      <c r="C400" s="28">
        <v>5.24</v>
      </c>
      <c r="D400" s="29">
        <v>0</v>
      </c>
      <c r="E400" s="28">
        <v>0</v>
      </c>
      <c r="F400" s="4">
        <v>5.24</v>
      </c>
      <c r="G400" s="1" t="str">
        <f>IFERROR(VLOOKUP(A400,'Второй отчетный период'!$A$2:$B$969,2,FALSE),"")</f>
        <v/>
      </c>
    </row>
    <row r="401" spans="2:7">
      <c r="B401" s="31" t="s">
        <v>51</v>
      </c>
      <c r="C401" s="28">
        <v>1.7</v>
      </c>
      <c r="D401" s="29">
        <v>0</v>
      </c>
      <c r="E401" s="28">
        <v>0</v>
      </c>
      <c r="F401" s="4">
        <v>1.7</v>
      </c>
      <c r="G401" s="1" t="str">
        <f>IFERROR(VLOOKUP(A401,'Второй отчетный период'!$A$2:$B$969,2,FALSE),"")</f>
        <v/>
      </c>
    </row>
    <row r="402" spans="2:7">
      <c r="B402" s="31" t="s">
        <v>53</v>
      </c>
      <c r="C402" s="30">
        <v>4.01</v>
      </c>
      <c r="D402" s="30">
        <v>0.17</v>
      </c>
      <c r="E402" s="28">
        <v>6.11</v>
      </c>
      <c r="F402" s="4">
        <v>10.29</v>
      </c>
      <c r="G402" s="1" t="str">
        <f>IFERROR(VLOOKUP(A402,'Второй отчетный период'!$A$2:$B$969,2,FALSE),"")</f>
        <v/>
      </c>
    </row>
    <row r="403" spans="2:7">
      <c r="B403" s="31" t="s">
        <v>55</v>
      </c>
      <c r="C403" s="30">
        <v>0.04</v>
      </c>
      <c r="D403" s="29">
        <v>0</v>
      </c>
      <c r="E403" s="28">
        <v>0</v>
      </c>
      <c r="F403" s="4">
        <v>0.04</v>
      </c>
      <c r="G403" s="1" t="str">
        <f>IFERROR(VLOOKUP(A403,'Второй отчетный период'!$A$2:$B$969,2,FALSE),"")</f>
        <v/>
      </c>
    </row>
    <row r="404" spans="2:7">
      <c r="B404" s="31" t="s">
        <v>55</v>
      </c>
      <c r="C404" s="28">
        <v>0.16</v>
      </c>
      <c r="D404" s="29">
        <v>0</v>
      </c>
      <c r="E404" s="28">
        <v>0.12</v>
      </c>
      <c r="F404" s="4">
        <v>0.28000000000000003</v>
      </c>
      <c r="G404" s="1" t="str">
        <f>IFERROR(VLOOKUP(A404,'Второй отчетный период'!$A$2:$B$969,2,FALSE),"")</f>
        <v/>
      </c>
    </row>
    <row r="405" spans="2:7">
      <c r="B405" s="31" t="s">
        <v>53</v>
      </c>
      <c r="C405" s="30">
        <v>2.25</v>
      </c>
      <c r="D405" s="30">
        <v>1.22</v>
      </c>
      <c r="E405" s="28">
        <v>2.33</v>
      </c>
      <c r="F405" s="4">
        <v>5.8</v>
      </c>
      <c r="G405" s="1" t="str">
        <f>IFERROR(VLOOKUP(A405,'Второй отчетный период'!$A$2:$B$969,2,FALSE),"")</f>
        <v/>
      </c>
    </row>
    <row r="406" spans="2:7">
      <c r="B406" s="31" t="s">
        <v>55</v>
      </c>
      <c r="C406" s="28">
        <v>0.02</v>
      </c>
      <c r="D406" s="29">
        <v>0</v>
      </c>
      <c r="E406" s="28">
        <v>0</v>
      </c>
      <c r="F406" s="4">
        <v>0.02</v>
      </c>
      <c r="G406" s="1" t="str">
        <f>IFERROR(VLOOKUP(A406,'Второй отчетный период'!$A$2:$B$969,2,FALSE),"")</f>
        <v/>
      </c>
    </row>
    <row r="407" spans="2:7">
      <c r="B407" s="31" t="s">
        <v>55</v>
      </c>
      <c r="C407" s="28">
        <v>0</v>
      </c>
      <c r="D407" s="28">
        <v>0.13</v>
      </c>
      <c r="E407" s="29">
        <v>0</v>
      </c>
      <c r="F407" s="4">
        <v>0.13</v>
      </c>
      <c r="G407" s="1" t="str">
        <f>IFERROR(VLOOKUP(A407,'Второй отчетный период'!$A$2:$B$969,2,FALSE),"")</f>
        <v/>
      </c>
    </row>
    <row r="408" spans="2:7">
      <c r="B408" s="31" t="s">
        <v>51</v>
      </c>
      <c r="C408" s="28">
        <v>2</v>
      </c>
      <c r="D408" s="30">
        <v>0.98</v>
      </c>
      <c r="E408" s="30">
        <v>0.92</v>
      </c>
      <c r="F408" s="4">
        <v>3.9</v>
      </c>
      <c r="G408" s="1" t="str">
        <f>IFERROR(VLOOKUP(A408,'Второй отчетный период'!$A$2:$B$969,2,FALSE),"")</f>
        <v/>
      </c>
    </row>
    <row r="409" spans="2:7">
      <c r="B409" s="31" t="s">
        <v>53</v>
      </c>
      <c r="C409" s="28">
        <v>0</v>
      </c>
      <c r="D409" s="28">
        <v>0</v>
      </c>
      <c r="E409" s="28">
        <v>11.03</v>
      </c>
      <c r="F409" s="4">
        <v>11.03</v>
      </c>
      <c r="G409" s="1" t="str">
        <f>IFERROR(VLOOKUP(A409,'Второй отчетный период'!$A$2:$B$969,2,FALSE),"")</f>
        <v/>
      </c>
    </row>
    <row r="410" spans="2:7">
      <c r="B410" s="31" t="s">
        <v>51</v>
      </c>
      <c r="C410" s="28">
        <v>0.04</v>
      </c>
      <c r="D410" s="29">
        <v>0</v>
      </c>
      <c r="E410" s="28">
        <v>0</v>
      </c>
      <c r="F410" s="4">
        <v>0.04</v>
      </c>
      <c r="G410" s="1" t="str">
        <f>IFERROR(VLOOKUP(A410,'Второй отчетный период'!$A$2:$B$969,2,FALSE),"")</f>
        <v/>
      </c>
    </row>
    <row r="411" spans="2:7">
      <c r="B411" s="31" t="s">
        <v>54</v>
      </c>
      <c r="C411" s="28">
        <v>6.24</v>
      </c>
      <c r="D411" s="29">
        <v>0</v>
      </c>
      <c r="E411" s="28">
        <v>0</v>
      </c>
      <c r="F411" s="4">
        <v>6.24</v>
      </c>
      <c r="G411" s="1" t="str">
        <f>IFERROR(VLOOKUP(A411,'Второй отчетный период'!$A$2:$B$969,2,FALSE),"")</f>
        <v/>
      </c>
    </row>
    <row r="412" spans="2:7">
      <c r="B412" s="31" t="s">
        <v>51</v>
      </c>
      <c r="C412" s="28">
        <v>0</v>
      </c>
      <c r="D412" s="28">
        <v>1.33</v>
      </c>
      <c r="E412" s="29">
        <v>0</v>
      </c>
      <c r="F412" s="4">
        <v>1.33</v>
      </c>
      <c r="G412" s="1" t="str">
        <f>IFERROR(VLOOKUP(A412,'Второй отчетный период'!$A$2:$B$969,2,FALSE),"")</f>
        <v/>
      </c>
    </row>
    <row r="413" spans="2:7">
      <c r="B413" s="31" t="s">
        <v>49</v>
      </c>
      <c r="C413" s="28">
        <v>0.72</v>
      </c>
      <c r="D413" s="29">
        <v>0</v>
      </c>
      <c r="E413" s="28">
        <v>0</v>
      </c>
      <c r="F413" s="4">
        <v>0.72</v>
      </c>
      <c r="G413" s="1" t="str">
        <f>IFERROR(VLOOKUP(A413,'Второй отчетный период'!$A$2:$B$969,2,FALSE),"")</f>
        <v/>
      </c>
    </row>
    <row r="414" spans="2:7">
      <c r="B414" s="31" t="s">
        <v>52</v>
      </c>
      <c r="C414" s="28">
        <v>0.13</v>
      </c>
      <c r="D414" s="29">
        <v>0</v>
      </c>
      <c r="E414" s="28">
        <v>0</v>
      </c>
      <c r="F414" s="4">
        <v>0.13</v>
      </c>
      <c r="G414" s="1" t="str">
        <f>IFERROR(VLOOKUP(A414,'Второй отчетный период'!$A$2:$B$969,2,FALSE),"")</f>
        <v/>
      </c>
    </row>
    <row r="415" spans="2:7">
      <c r="B415" s="31" t="s">
        <v>51</v>
      </c>
      <c r="C415" s="30">
        <v>12.76</v>
      </c>
      <c r="D415" s="28">
        <v>30.39</v>
      </c>
      <c r="E415" s="30">
        <v>21.71</v>
      </c>
      <c r="F415" s="4">
        <v>64.86</v>
      </c>
      <c r="G415" s="1" t="str">
        <f>IFERROR(VLOOKUP(A415,'Второй отчетный период'!$A$2:$B$969,2,FALSE),"")</f>
        <v/>
      </c>
    </row>
    <row r="416" spans="2:7">
      <c r="B416" s="31" t="s">
        <v>51</v>
      </c>
      <c r="C416" s="29">
        <v>0</v>
      </c>
      <c r="D416" s="28">
        <v>1.64</v>
      </c>
      <c r="E416" s="29">
        <v>0</v>
      </c>
      <c r="F416" s="4">
        <v>1.64</v>
      </c>
      <c r="G416" s="1" t="str">
        <f>IFERROR(VLOOKUP(A416,'Второй отчетный период'!$A$2:$B$969,2,FALSE),"")</f>
        <v/>
      </c>
    </row>
    <row r="417" spans="2:7">
      <c r="B417" s="31" t="s">
        <v>51</v>
      </c>
      <c r="C417" s="28">
        <v>0</v>
      </c>
      <c r="D417" s="28">
        <v>0.72</v>
      </c>
      <c r="E417" s="29">
        <v>0</v>
      </c>
      <c r="F417" s="4">
        <v>0.72</v>
      </c>
      <c r="G417" s="1" t="str">
        <f>IFERROR(VLOOKUP(A417,'Второй отчетный период'!$A$2:$B$969,2,FALSE),"")</f>
        <v/>
      </c>
    </row>
    <row r="418" spans="2:7">
      <c r="B418" s="31" t="s">
        <v>55</v>
      </c>
      <c r="C418" s="28">
        <v>0</v>
      </c>
      <c r="D418" s="28">
        <v>0</v>
      </c>
      <c r="E418" s="28">
        <v>0.23</v>
      </c>
      <c r="F418" s="4">
        <v>0.23</v>
      </c>
      <c r="G418" s="1" t="str">
        <f>IFERROR(VLOOKUP(A418,'Второй отчетный период'!$A$2:$B$969,2,FALSE),"")</f>
        <v/>
      </c>
    </row>
    <row r="419" spans="2:7">
      <c r="B419" s="31" t="s">
        <v>51</v>
      </c>
      <c r="C419" s="28">
        <v>0.6</v>
      </c>
      <c r="D419" s="29">
        <v>0</v>
      </c>
      <c r="E419" s="28">
        <v>0</v>
      </c>
      <c r="F419" s="4">
        <v>0.6</v>
      </c>
      <c r="G419" s="1" t="str">
        <f>IFERROR(VLOOKUP(A419,'Второй отчетный период'!$A$2:$B$969,2,FALSE),"")</f>
        <v/>
      </c>
    </row>
    <row r="420" spans="2:7">
      <c r="B420" s="31" t="s">
        <v>55</v>
      </c>
      <c r="C420" s="28">
        <v>0.63</v>
      </c>
      <c r="D420" s="29">
        <v>0</v>
      </c>
      <c r="E420" s="28">
        <v>0</v>
      </c>
      <c r="F420" s="4">
        <v>0.63</v>
      </c>
      <c r="G420" s="1" t="str">
        <f>IFERROR(VLOOKUP(A420,'Второй отчетный период'!$A$2:$B$969,2,FALSE),"")</f>
        <v/>
      </c>
    </row>
    <row r="421" spans="2:7">
      <c r="B421" s="31" t="s">
        <v>53</v>
      </c>
      <c r="C421" s="28">
        <v>0</v>
      </c>
      <c r="D421" s="28">
        <v>0</v>
      </c>
      <c r="E421" s="28">
        <v>8.66</v>
      </c>
      <c r="F421" s="4">
        <v>8.66</v>
      </c>
      <c r="G421" s="1" t="str">
        <f>IFERROR(VLOOKUP(A421,'Второй отчетный период'!$A$2:$B$969,2,FALSE),"")</f>
        <v/>
      </c>
    </row>
    <row r="422" spans="2:7">
      <c r="B422" s="31" t="s">
        <v>53</v>
      </c>
      <c r="C422" s="28">
        <v>0.09</v>
      </c>
      <c r="D422" s="28">
        <v>0.17</v>
      </c>
      <c r="E422" s="30">
        <v>0.08</v>
      </c>
      <c r="F422" s="4">
        <v>0.34</v>
      </c>
      <c r="G422" s="1" t="str">
        <f>IFERROR(VLOOKUP(A422,'Второй отчетный период'!$A$2:$B$969,2,FALSE),"")</f>
        <v/>
      </c>
    </row>
    <row r="423" spans="2:7">
      <c r="B423" s="24"/>
      <c r="C423" s="25"/>
      <c r="D423" s="25"/>
      <c r="E423" s="27"/>
      <c r="F423" s="26"/>
      <c r="G423" s="1" t="str">
        <f>IFERROR(VLOOKUP(A423,'Второй отчетный период'!$A$2:$B$969,2,FALSE),"")</f>
        <v/>
      </c>
    </row>
    <row r="424" spans="2:7">
      <c r="B424" s="24"/>
      <c r="C424" s="25"/>
      <c r="D424" s="25"/>
      <c r="E424" s="25"/>
      <c r="F424" s="26"/>
      <c r="G424" s="1" t="str">
        <f>IFERROR(VLOOKUP(A424,'Второй отчетный период'!$A$2:$B$969,2,FALSE),"")</f>
        <v/>
      </c>
    </row>
    <row r="425" spans="2:7">
      <c r="B425" s="24"/>
      <c r="C425" s="25"/>
      <c r="D425" s="25"/>
      <c r="E425" s="25"/>
      <c r="F425" s="26"/>
      <c r="G425" s="1" t="str">
        <f>IFERROR(VLOOKUP(A425,'Второй отчетный период'!$A$2:$B$969,2,FALSE),"")</f>
        <v/>
      </c>
    </row>
    <row r="426" spans="2:7">
      <c r="B426" s="24"/>
      <c r="C426" s="27"/>
      <c r="D426" s="25"/>
      <c r="E426" s="27"/>
      <c r="F426" s="26"/>
      <c r="G426" s="1" t="str">
        <f>IFERROR(VLOOKUP(A426,'Второй отчетный период'!$A$2:$B$969,2,FALSE),"")</f>
        <v/>
      </c>
    </row>
    <row r="427" spans="2:7">
      <c r="B427" s="24"/>
      <c r="C427" s="27"/>
      <c r="D427" s="27"/>
      <c r="E427" s="25"/>
      <c r="F427" s="26"/>
      <c r="G427" s="1" t="str">
        <f>IFERROR(VLOOKUP(A427,'Второй отчетный период'!$A$2:$B$969,2,FALSE),"")</f>
        <v/>
      </c>
    </row>
    <row r="428" spans="2:7">
      <c r="B428" s="24"/>
      <c r="C428" s="25"/>
      <c r="D428" s="27"/>
      <c r="E428" s="27"/>
      <c r="F428" s="26"/>
      <c r="G428" s="1" t="str">
        <f>IFERROR(VLOOKUP(A428,'Второй отчетный период'!$A$2:$B$969,2,FALSE),"")</f>
        <v/>
      </c>
    </row>
    <row r="429" spans="2:7">
      <c r="B429" s="24"/>
      <c r="C429" s="25"/>
      <c r="D429" s="25"/>
      <c r="E429" s="27"/>
      <c r="F429" s="26"/>
      <c r="G429" s="1" t="str">
        <f>IFERROR(VLOOKUP(A429,'Второй отчетный период'!$A$2:$B$969,2,FALSE),"")</f>
        <v/>
      </c>
    </row>
    <row r="430" spans="2:7">
      <c r="B430" s="24"/>
      <c r="C430" s="27"/>
      <c r="D430" s="25"/>
      <c r="E430" s="27"/>
      <c r="F430" s="26"/>
      <c r="G430" s="1" t="str">
        <f>IFERROR(VLOOKUP(A430,'Второй отчетный период'!$A$2:$B$969,2,FALSE),"")</f>
        <v/>
      </c>
    </row>
    <row r="431" spans="2:7">
      <c r="B431" s="24"/>
      <c r="C431" s="25"/>
      <c r="D431" s="25"/>
      <c r="E431" s="27"/>
      <c r="F431" s="26"/>
      <c r="G431" s="1" t="str">
        <f>IFERROR(VLOOKUP(A431,'Второй отчетный период'!$A$2:$B$969,2,FALSE),"")</f>
        <v/>
      </c>
    </row>
    <row r="432" spans="2:7">
      <c r="B432" s="24"/>
      <c r="C432" s="25"/>
      <c r="D432" s="27"/>
      <c r="E432" s="25"/>
      <c r="F432" s="26"/>
      <c r="G432" s="1" t="str">
        <f>IFERROR(VLOOKUP(A432,'Второй отчетный период'!$A$2:$B$969,2,FALSE),"")</f>
        <v/>
      </c>
    </row>
    <row r="433" spans="2:7">
      <c r="B433" s="24"/>
      <c r="C433" s="25"/>
      <c r="D433" s="25"/>
      <c r="E433" s="25"/>
      <c r="F433" s="26"/>
      <c r="G433" s="1" t="str">
        <f>IFERROR(VLOOKUP(A433,'Второй отчетный период'!$A$2:$B$969,2,FALSE),"")</f>
        <v/>
      </c>
    </row>
    <row r="434" spans="2:7">
      <c r="B434" s="24"/>
      <c r="C434" s="25"/>
      <c r="D434" s="25"/>
      <c r="E434" s="27"/>
      <c r="F434" s="26"/>
      <c r="G434" s="1" t="str">
        <f>IFERROR(VLOOKUP(A434,'Второй отчетный период'!$A$2:$B$969,2,FALSE),"")</f>
        <v/>
      </c>
    </row>
    <row r="435" spans="2:7">
      <c r="B435" s="24"/>
      <c r="C435" s="25"/>
      <c r="D435" s="27"/>
      <c r="E435" s="25"/>
      <c r="F435" s="26"/>
      <c r="G435" s="1" t="str">
        <f>IFERROR(VLOOKUP(A435,'Второй отчетный период'!$A$2:$B$969,2,FALSE),"")</f>
        <v/>
      </c>
    </row>
    <row r="436" spans="2:7">
      <c r="B436" s="24"/>
      <c r="C436" s="25"/>
      <c r="D436" s="25"/>
      <c r="E436" s="25"/>
      <c r="F436" s="26"/>
      <c r="G436" s="1" t="str">
        <f>IFERROR(VLOOKUP(A436,'Второй отчетный период'!$A$2:$B$969,2,FALSE),"")</f>
        <v/>
      </c>
    </row>
    <row r="437" spans="2:7">
      <c r="B437" s="24"/>
      <c r="C437" s="25"/>
      <c r="D437" s="25"/>
      <c r="E437" s="27"/>
      <c r="F437" s="26"/>
      <c r="G437" s="1" t="str">
        <f>IFERROR(VLOOKUP(A437,'Второй отчетный период'!$A$2:$B$969,2,FALSE),"")</f>
        <v/>
      </c>
    </row>
    <row r="438" spans="2:7">
      <c r="B438" s="24"/>
      <c r="C438" s="25"/>
      <c r="D438" s="25"/>
      <c r="E438" s="25"/>
      <c r="F438" s="26"/>
      <c r="G438" s="1" t="str">
        <f>IFERROR(VLOOKUP(A438,'Второй отчетный период'!$A$2:$B$969,2,FALSE),"")</f>
        <v/>
      </c>
    </row>
    <row r="439" spans="2:7">
      <c r="B439" s="24"/>
      <c r="C439" s="25"/>
      <c r="D439" s="25"/>
      <c r="E439" s="25"/>
      <c r="F439" s="26"/>
      <c r="G439" s="1" t="str">
        <f>IFERROR(VLOOKUP(A439,'Второй отчетный период'!$A$2:$B$969,2,FALSE),"")</f>
        <v/>
      </c>
    </row>
    <row r="440" spans="2:7">
      <c r="B440" s="24"/>
      <c r="C440" s="25"/>
      <c r="D440" s="25"/>
      <c r="E440" s="27"/>
      <c r="F440" s="26"/>
      <c r="G440" s="1" t="str">
        <f>IFERROR(VLOOKUP(A440,'Второй отчетный период'!$A$2:$B$969,2,FALSE),"")</f>
        <v/>
      </c>
    </row>
    <row r="441" spans="2:7">
      <c r="B441" s="24"/>
      <c r="C441" s="25"/>
      <c r="D441" s="25"/>
      <c r="E441" s="27"/>
      <c r="F441" s="26"/>
      <c r="G441" s="1" t="str">
        <f>IFERROR(VLOOKUP(A441,'Второй отчетный период'!$A$2:$B$969,2,FALSE),"")</f>
        <v/>
      </c>
    </row>
    <row r="442" spans="2:7">
      <c r="B442" s="24"/>
      <c r="C442" s="25"/>
      <c r="D442" s="27"/>
      <c r="E442" s="25"/>
      <c r="F442" s="26"/>
      <c r="G442" s="1" t="str">
        <f>IFERROR(VLOOKUP(A442,'Второй отчетный период'!$A$2:$B$969,2,FALSE),"")</f>
        <v/>
      </c>
    </row>
    <row r="443" spans="2:7">
      <c r="B443" s="24"/>
      <c r="C443" s="25"/>
      <c r="D443" s="25"/>
      <c r="E443" s="27"/>
      <c r="F443" s="26"/>
      <c r="G443" s="1" t="str">
        <f>IFERROR(VLOOKUP(A443,'Второй отчетный период'!$A$2:$B$969,2,FALSE),"")</f>
        <v/>
      </c>
    </row>
    <row r="444" spans="2:7">
      <c r="B444" s="24"/>
      <c r="C444" s="25"/>
      <c r="D444" s="27"/>
      <c r="E444" s="25"/>
      <c r="F444" s="26"/>
      <c r="G444" s="1" t="str">
        <f>IFERROR(VLOOKUP(A444,'Второй отчетный период'!$A$2:$B$969,2,FALSE),"")</f>
        <v/>
      </c>
    </row>
    <row r="445" spans="2:7">
      <c r="B445" s="24"/>
      <c r="C445" s="27"/>
      <c r="D445" s="25"/>
      <c r="E445" s="27"/>
      <c r="F445" s="26"/>
      <c r="G445" s="1" t="str">
        <f>IFERROR(VLOOKUP(A445,'Второй отчетный период'!$A$2:$B$969,2,FALSE),"")</f>
        <v/>
      </c>
    </row>
    <row r="446" spans="2:7">
      <c r="B446" s="24"/>
      <c r="C446" s="27"/>
      <c r="D446" s="27"/>
      <c r="E446" s="27"/>
      <c r="F446" s="26"/>
      <c r="G446" s="1" t="str">
        <f>IFERROR(VLOOKUP(A446,'Второй отчетный период'!$A$2:$B$969,2,FALSE),"")</f>
        <v/>
      </c>
    </row>
    <row r="447" spans="2:7">
      <c r="B447" s="24"/>
      <c r="C447" s="27"/>
      <c r="D447" s="25"/>
      <c r="E447" s="27"/>
      <c r="F447" s="26"/>
      <c r="G447" s="1" t="str">
        <f>IFERROR(VLOOKUP(A447,'Второй отчетный период'!$A$2:$B$969,2,FALSE),"")</f>
        <v/>
      </c>
    </row>
    <row r="448" spans="2:7">
      <c r="B448" s="24"/>
      <c r="C448" s="25"/>
      <c r="D448" s="25"/>
      <c r="E448" s="27"/>
      <c r="F448" s="26"/>
      <c r="G448" s="1" t="str">
        <f>IFERROR(VLOOKUP(A448,'Второй отчетный период'!$A$2:$B$969,2,FALSE),"")</f>
        <v/>
      </c>
    </row>
    <row r="449" spans="2:7">
      <c r="B449" s="24"/>
      <c r="C449" s="25"/>
      <c r="D449" s="27"/>
      <c r="E449" s="25"/>
      <c r="F449" s="26"/>
      <c r="G449" s="1" t="str">
        <f>IFERROR(VLOOKUP(A449,'Второй отчетный период'!$A$2:$B$969,2,FALSE),"")</f>
        <v/>
      </c>
    </row>
    <row r="450" spans="2:7">
      <c r="B450" s="24"/>
      <c r="C450" s="25"/>
      <c r="D450" s="27"/>
      <c r="E450" s="25"/>
      <c r="F450" s="26"/>
      <c r="G450" s="1" t="str">
        <f>IFERROR(VLOOKUP(A450,'Второй отчетный период'!$A$2:$B$969,2,FALSE),"")</f>
        <v/>
      </c>
    </row>
    <row r="451" spans="2:7">
      <c r="B451" s="24"/>
      <c r="C451" s="25"/>
      <c r="D451" s="25"/>
      <c r="E451" s="27"/>
      <c r="F451" s="26"/>
      <c r="G451" s="1" t="str">
        <f>IFERROR(VLOOKUP(A451,'Второй отчетный период'!$A$2:$B$969,2,FALSE),"")</f>
        <v/>
      </c>
    </row>
    <row r="452" spans="2:7">
      <c r="B452" s="24"/>
      <c r="C452" s="25"/>
      <c r="D452" s="27"/>
      <c r="E452" s="25"/>
      <c r="F452" s="26"/>
      <c r="G452" s="1" t="str">
        <f>IFERROR(VLOOKUP(A452,'Второй отчетный период'!$A$2:$B$969,2,FALSE),"")</f>
        <v/>
      </c>
    </row>
    <row r="453" spans="2:7">
      <c r="B453" s="24"/>
      <c r="C453" s="27"/>
      <c r="D453" s="25"/>
      <c r="E453" s="27"/>
      <c r="F453" s="26"/>
      <c r="G453" s="1" t="str">
        <f>IFERROR(VLOOKUP(A453,'Второй отчетный период'!$A$2:$B$969,2,FALSE),"")</f>
        <v/>
      </c>
    </row>
    <row r="454" spans="2:7">
      <c r="B454" s="24"/>
      <c r="C454" s="27"/>
      <c r="D454" s="25"/>
      <c r="E454" s="25"/>
      <c r="F454" s="26"/>
      <c r="G454" s="1" t="str">
        <f>IFERROR(VLOOKUP(A454,'Второй отчетный период'!$A$2:$B$969,2,FALSE),"")</f>
        <v/>
      </c>
    </row>
    <row r="455" spans="2:7">
      <c r="B455" s="24"/>
      <c r="C455" s="25"/>
      <c r="D455" s="27"/>
      <c r="E455" s="25"/>
      <c r="F455" s="26"/>
      <c r="G455" s="1" t="str">
        <f>IFERROR(VLOOKUP(A455,'Второй отчетный период'!$A$2:$B$969,2,FALSE),"")</f>
        <v/>
      </c>
    </row>
    <row r="456" spans="2:7">
      <c r="B456" s="24"/>
      <c r="C456" s="25"/>
      <c r="D456" s="25"/>
      <c r="E456" s="25"/>
      <c r="F456" s="26"/>
      <c r="G456" s="1" t="str">
        <f>IFERROR(VLOOKUP(A456,'Второй отчетный период'!$A$2:$B$969,2,FALSE),"")</f>
        <v/>
      </c>
    </row>
    <row r="457" spans="2:7">
      <c r="B457" s="24"/>
      <c r="C457" s="25"/>
      <c r="D457" s="25"/>
      <c r="E457" s="27"/>
      <c r="F457" s="26"/>
      <c r="G457" s="1" t="str">
        <f>IFERROR(VLOOKUP(A457,'Второй отчетный период'!$A$2:$B$969,2,FALSE),"")</f>
        <v/>
      </c>
    </row>
    <row r="458" spans="2:7">
      <c r="B458" s="24"/>
      <c r="C458" s="27"/>
      <c r="D458" s="27"/>
      <c r="E458" s="25"/>
      <c r="F458" s="26"/>
      <c r="G458" s="1" t="str">
        <f>IFERROR(VLOOKUP(A458,'Второй отчетный период'!$A$2:$B$969,2,FALSE),"")</f>
        <v/>
      </c>
    </row>
    <row r="459" spans="2:7">
      <c r="B459" s="24"/>
      <c r="C459" s="25"/>
      <c r="D459" s="27"/>
      <c r="E459" s="25"/>
      <c r="F459" s="26"/>
      <c r="G459" s="1" t="str">
        <f>IFERROR(VLOOKUP(A459,'Второй отчетный период'!$A$2:$B$969,2,FALSE),"")</f>
        <v/>
      </c>
    </row>
    <row r="460" spans="2:7">
      <c r="B460" s="24"/>
      <c r="C460" s="27"/>
      <c r="D460" s="27"/>
      <c r="E460" s="25"/>
      <c r="F460" s="26"/>
      <c r="G460" s="1" t="str">
        <f>IFERROR(VLOOKUP(A460,'Второй отчетный период'!$A$2:$B$969,2,FALSE),"")</f>
        <v/>
      </c>
    </row>
    <row r="461" spans="2:7">
      <c r="B461" s="24"/>
      <c r="C461" s="25"/>
      <c r="D461" s="25"/>
      <c r="E461" s="27"/>
      <c r="F461" s="26"/>
      <c r="G461" s="1" t="str">
        <f>IFERROR(VLOOKUP(A461,'Второй отчетный период'!$A$2:$B$969,2,FALSE),"")</f>
        <v/>
      </c>
    </row>
    <row r="462" spans="2:7">
      <c r="B462" s="24"/>
      <c r="C462" s="25"/>
      <c r="D462" s="27"/>
      <c r="E462" s="27"/>
      <c r="F462" s="26"/>
      <c r="G462" s="1" t="str">
        <f>IFERROR(VLOOKUP(A462,'Второй отчетный период'!$A$2:$B$969,2,FALSE),"")</f>
        <v/>
      </c>
    </row>
    <row r="463" spans="2:7">
      <c r="B463" s="24"/>
      <c r="C463" s="25"/>
      <c r="D463" s="25"/>
      <c r="E463" s="25"/>
      <c r="F463" s="26"/>
      <c r="G463" s="1" t="str">
        <f>IFERROR(VLOOKUP(A463,'Второй отчетный период'!$A$2:$B$969,2,FALSE),"")</f>
        <v/>
      </c>
    </row>
    <row r="464" spans="2:7">
      <c r="B464" s="24"/>
      <c r="C464" s="25"/>
      <c r="D464" s="25"/>
      <c r="E464" s="25"/>
      <c r="F464" s="26"/>
      <c r="G464" s="1" t="str">
        <f>IFERROR(VLOOKUP(A464,'Второй отчетный период'!$A$2:$B$969,2,FALSE),"")</f>
        <v/>
      </c>
    </row>
    <row r="465" spans="2:7">
      <c r="B465" s="24"/>
      <c r="C465" s="25"/>
      <c r="D465" s="25"/>
      <c r="E465" s="27"/>
      <c r="F465" s="26"/>
      <c r="G465" s="1" t="str">
        <f>IFERROR(VLOOKUP(A465,'Второй отчетный период'!$A$2:$B$969,2,FALSE),"")</f>
        <v/>
      </c>
    </row>
    <row r="466" spans="2:7">
      <c r="B466" s="24"/>
      <c r="C466" s="25"/>
      <c r="D466" s="25"/>
      <c r="E466" s="25"/>
      <c r="F466" s="26"/>
      <c r="G466" s="1" t="str">
        <f>IFERROR(VLOOKUP(A466,'Второй отчетный период'!$A$2:$B$969,2,FALSE),"")</f>
        <v/>
      </c>
    </row>
    <row r="467" spans="2:7">
      <c r="B467" s="24"/>
      <c r="C467" s="25"/>
      <c r="D467" s="25"/>
      <c r="E467" s="27"/>
      <c r="F467" s="26"/>
      <c r="G467" s="1" t="str">
        <f>IFERROR(VLOOKUP(A467,'Второй отчетный период'!$A$2:$B$969,2,FALSE),"")</f>
        <v/>
      </c>
    </row>
    <row r="468" spans="2:7">
      <c r="B468" s="24"/>
      <c r="C468" s="25"/>
      <c r="D468" s="25"/>
      <c r="E468" s="25"/>
      <c r="F468" s="26"/>
      <c r="G468" s="1" t="str">
        <f>IFERROR(VLOOKUP(A468,'Второй отчетный период'!$A$2:$B$969,2,FALSE),"")</f>
        <v/>
      </c>
    </row>
    <row r="469" spans="2:7">
      <c r="B469" s="24"/>
      <c r="C469" s="25"/>
      <c r="D469" s="27"/>
      <c r="E469" s="25"/>
      <c r="F469" s="26"/>
      <c r="G469" s="1" t="str">
        <f>IFERROR(VLOOKUP(A469,'Второй отчетный период'!$A$2:$B$969,2,FALSE),"")</f>
        <v/>
      </c>
    </row>
    <row r="470" spans="2:7">
      <c r="B470" s="24"/>
      <c r="C470" s="25"/>
      <c r="D470" s="27"/>
      <c r="E470" s="25"/>
      <c r="F470" s="26"/>
      <c r="G470" s="1" t="str">
        <f>IFERROR(VLOOKUP(A470,'Второй отчетный период'!$A$2:$B$969,2,FALSE),"")</f>
        <v/>
      </c>
    </row>
    <row r="471" spans="2:7">
      <c r="B471" s="24"/>
      <c r="C471" s="25"/>
      <c r="D471" s="25"/>
      <c r="E471" s="25"/>
      <c r="F471" s="26"/>
      <c r="G471" s="1" t="str">
        <f>IFERROR(VLOOKUP(A471,'Второй отчетный период'!$A$2:$B$969,2,FALSE),"")</f>
        <v/>
      </c>
    </row>
    <row r="472" spans="2:7">
      <c r="B472" s="24"/>
      <c r="C472" s="25"/>
      <c r="D472" s="25"/>
      <c r="E472" s="27"/>
      <c r="F472" s="26"/>
      <c r="G472" s="1" t="str">
        <f>IFERROR(VLOOKUP(A472,'Второй отчетный период'!$A$2:$B$969,2,FALSE),"")</f>
        <v/>
      </c>
    </row>
    <row r="473" spans="2:7">
      <c r="B473" s="24"/>
      <c r="C473" s="27"/>
      <c r="D473" s="27"/>
      <c r="E473" s="25"/>
      <c r="F473" s="26"/>
      <c r="G473" s="1" t="str">
        <f>IFERROR(VLOOKUP(A473,'Второй отчетный период'!$A$2:$B$969,2,FALSE),"")</f>
        <v/>
      </c>
    </row>
    <row r="474" spans="2:7">
      <c r="B474" s="24"/>
      <c r="C474" s="27"/>
      <c r="D474" s="27"/>
      <c r="E474" s="27"/>
      <c r="F474" s="26"/>
      <c r="G474" s="1" t="str">
        <f>IFERROR(VLOOKUP(A474,'Второй отчетный период'!$A$2:$B$969,2,FALSE),"")</f>
        <v/>
      </c>
    </row>
    <row r="475" spans="2:7">
      <c r="B475" s="24"/>
      <c r="C475" s="25"/>
      <c r="D475" s="25"/>
      <c r="E475" s="27"/>
      <c r="F475" s="26"/>
      <c r="G475" s="1" t="str">
        <f>IFERROR(VLOOKUP(A475,'Второй отчетный период'!$A$2:$B$969,2,FALSE),"")</f>
        <v/>
      </c>
    </row>
    <row r="476" spans="2:7">
      <c r="B476" s="24"/>
      <c r="C476" s="25"/>
      <c r="D476" s="25"/>
      <c r="E476" s="27"/>
      <c r="F476" s="26"/>
      <c r="G476" s="1" t="str">
        <f>IFERROR(VLOOKUP(A476,'Второй отчетный период'!$A$2:$B$969,2,FALSE),"")</f>
        <v/>
      </c>
    </row>
    <row r="477" spans="2:7">
      <c r="B477" s="24"/>
      <c r="C477" s="25"/>
      <c r="D477" s="25"/>
      <c r="E477" s="27"/>
      <c r="F477" s="26"/>
      <c r="G477" s="1" t="str">
        <f>IFERROR(VLOOKUP(A477,'Второй отчетный период'!$A$2:$B$969,2,FALSE),"")</f>
        <v/>
      </c>
    </row>
    <row r="478" spans="2:7">
      <c r="B478" s="24"/>
      <c r="C478" s="25"/>
      <c r="D478" s="25"/>
      <c r="E478" s="25"/>
      <c r="F478" s="26"/>
      <c r="G478" s="1" t="str">
        <f>IFERROR(VLOOKUP(A478,'Второй отчетный период'!$A$2:$B$969,2,FALSE),"")</f>
        <v/>
      </c>
    </row>
    <row r="479" spans="2:7">
      <c r="B479" s="24"/>
      <c r="C479" s="25"/>
      <c r="D479" s="27"/>
      <c r="E479" s="25"/>
      <c r="F479" s="26"/>
      <c r="G479" s="1" t="str">
        <f>IFERROR(VLOOKUP(A479,'Второй отчетный период'!$A$2:$B$969,2,FALSE),"")</f>
        <v/>
      </c>
    </row>
    <row r="480" spans="2:7">
      <c r="B480" s="24"/>
      <c r="C480" s="25"/>
      <c r="D480" s="27"/>
      <c r="E480" s="25"/>
      <c r="F480" s="26"/>
      <c r="G480" s="1" t="str">
        <f>IFERROR(VLOOKUP(A480,'Второй отчетный период'!$A$2:$B$969,2,FALSE),"")</f>
        <v/>
      </c>
    </row>
    <row r="481" spans="2:7">
      <c r="B481" s="24"/>
      <c r="C481" s="25"/>
      <c r="D481" s="25"/>
      <c r="E481" s="27"/>
      <c r="F481" s="26"/>
      <c r="G481" s="1" t="str">
        <f>IFERROR(VLOOKUP(A481,'Второй отчетный период'!$A$2:$B$969,2,FALSE),"")</f>
        <v/>
      </c>
    </row>
    <row r="482" spans="2:7">
      <c r="B482" s="24"/>
      <c r="C482" s="25"/>
      <c r="D482" s="25"/>
      <c r="E482" s="25"/>
      <c r="F482" s="26"/>
      <c r="G482" s="1" t="str">
        <f>IFERROR(VLOOKUP(A482,'Второй отчетный период'!$A$2:$B$969,2,FALSE),"")</f>
        <v/>
      </c>
    </row>
    <row r="483" spans="2:7">
      <c r="B483" s="24"/>
      <c r="C483" s="25"/>
      <c r="D483" s="25"/>
      <c r="E483" s="27"/>
      <c r="F483" s="26"/>
      <c r="G483" s="1" t="str">
        <f>IFERROR(VLOOKUP(A483,'Второй отчетный период'!$A$2:$B$969,2,FALSE),"")</f>
        <v/>
      </c>
    </row>
    <row r="484" spans="2:7">
      <c r="B484" s="24"/>
      <c r="C484" s="25"/>
      <c r="D484" s="25"/>
      <c r="E484" s="25"/>
      <c r="F484" s="26"/>
      <c r="G484" s="1" t="str">
        <f>IFERROR(VLOOKUP(A484,'Второй отчетный период'!$A$2:$B$969,2,FALSE),"")</f>
        <v/>
      </c>
    </row>
    <row r="485" spans="2:7">
      <c r="B485" s="24"/>
      <c r="C485" s="25"/>
      <c r="D485" s="25"/>
      <c r="E485" s="27"/>
      <c r="F485" s="26"/>
      <c r="G485" s="1" t="str">
        <f>IFERROR(VLOOKUP(A485,'Второй отчетный период'!$A$2:$B$969,2,FALSE),"")</f>
        <v/>
      </c>
    </row>
    <row r="486" spans="2:7">
      <c r="B486" s="24"/>
      <c r="C486" s="25"/>
      <c r="D486" s="25"/>
      <c r="E486" s="27"/>
      <c r="F486" s="26"/>
      <c r="G486" s="1" t="str">
        <f>IFERROR(VLOOKUP(A486,'Второй отчетный период'!$A$2:$B$969,2,FALSE),"")</f>
        <v/>
      </c>
    </row>
    <row r="487" spans="2:7">
      <c r="B487" s="24"/>
      <c r="C487" s="25"/>
      <c r="D487" s="27"/>
      <c r="E487" s="25"/>
      <c r="F487" s="26"/>
      <c r="G487" s="1" t="str">
        <f>IFERROR(VLOOKUP(A487,'Второй отчетный период'!$A$2:$B$969,2,FALSE),"")</f>
        <v/>
      </c>
    </row>
    <row r="488" spans="2:7">
      <c r="B488" s="24"/>
      <c r="C488" s="25"/>
      <c r="D488" s="25"/>
      <c r="E488" s="25"/>
      <c r="F488" s="26"/>
      <c r="G488" s="1" t="str">
        <f>IFERROR(VLOOKUP(A488,'Второй отчетный период'!$A$2:$B$969,2,FALSE),"")</f>
        <v/>
      </c>
    </row>
    <row r="489" spans="2:7">
      <c r="B489" s="24"/>
      <c r="C489" s="27"/>
      <c r="D489" s="25"/>
      <c r="E489" s="25"/>
      <c r="F489" s="26"/>
      <c r="G489" s="1" t="str">
        <f>IFERROR(VLOOKUP(A489,'Второй отчетный период'!$A$2:$B$969,2,FALSE),"")</f>
        <v/>
      </c>
    </row>
    <row r="490" spans="2:7">
      <c r="B490" s="24"/>
      <c r="C490" s="25"/>
      <c r="D490" s="25"/>
      <c r="E490" s="27"/>
      <c r="F490" s="26"/>
      <c r="G490" s="1" t="str">
        <f>IFERROR(VLOOKUP(A490,'Второй отчетный период'!$A$2:$B$969,2,FALSE),"")</f>
        <v/>
      </c>
    </row>
    <row r="491" spans="2:7">
      <c r="B491" s="24"/>
      <c r="C491" s="25"/>
      <c r="D491" s="25"/>
      <c r="E491" s="27"/>
      <c r="F491" s="26"/>
      <c r="G491" s="1" t="str">
        <f>IFERROR(VLOOKUP(A491,'Второй отчетный период'!$A$2:$B$969,2,FALSE),"")</f>
        <v/>
      </c>
    </row>
    <row r="492" spans="2:7">
      <c r="B492" s="24"/>
      <c r="C492" s="25"/>
      <c r="D492" s="25"/>
      <c r="E492" s="25"/>
      <c r="F492" s="26"/>
      <c r="G492" s="1" t="str">
        <f>IFERROR(VLOOKUP(A492,'Второй отчетный период'!$A$2:$B$969,2,FALSE),"")</f>
        <v/>
      </c>
    </row>
    <row r="493" spans="2:7">
      <c r="B493" s="24"/>
      <c r="C493" s="25"/>
      <c r="D493" s="25"/>
      <c r="E493" s="27"/>
      <c r="F493" s="26"/>
      <c r="G493" s="1" t="str">
        <f>IFERROR(VLOOKUP(A493,'Второй отчетный период'!$A$2:$B$969,2,FALSE),"")</f>
        <v/>
      </c>
    </row>
    <row r="494" spans="2:7">
      <c r="B494" s="24"/>
      <c r="C494" s="25"/>
      <c r="D494" s="27"/>
      <c r="E494" s="25"/>
      <c r="F494" s="26"/>
      <c r="G494" s="1" t="str">
        <f>IFERROR(VLOOKUP(A494,'Второй отчетный период'!$A$2:$B$969,2,FALSE),"")</f>
        <v/>
      </c>
    </row>
    <row r="495" spans="2:7">
      <c r="B495" s="24"/>
      <c r="C495" s="25"/>
      <c r="D495" s="25"/>
      <c r="E495" s="25"/>
      <c r="F495" s="26"/>
      <c r="G495" s="1" t="str">
        <f>IFERROR(VLOOKUP(A495,'Второй отчетный период'!$A$2:$B$969,2,FALSE),"")</f>
        <v/>
      </c>
    </row>
    <row r="496" spans="2:7">
      <c r="B496" s="24"/>
      <c r="C496" s="25"/>
      <c r="D496" s="25"/>
      <c r="E496" s="27"/>
      <c r="F496" s="26"/>
      <c r="G496" s="1" t="str">
        <f>IFERROR(VLOOKUP(A496,'Второй отчетный период'!$A$2:$B$969,2,FALSE),"")</f>
        <v/>
      </c>
    </row>
    <row r="497" spans="2:7">
      <c r="B497" s="24"/>
      <c r="C497" s="25"/>
      <c r="D497" s="25"/>
      <c r="E497" s="27"/>
      <c r="F497" s="26"/>
      <c r="G497" s="1" t="str">
        <f>IFERROR(VLOOKUP(A497,'Второй отчетный период'!$A$2:$B$969,2,FALSE),"")</f>
        <v/>
      </c>
    </row>
    <row r="498" spans="2:7">
      <c r="B498" s="24"/>
      <c r="C498" s="25"/>
      <c r="D498" s="25"/>
      <c r="E498" s="25"/>
      <c r="F498" s="26"/>
      <c r="G498" s="1" t="str">
        <f>IFERROR(VLOOKUP(A498,'Второй отчетный период'!$A$2:$B$969,2,FALSE),"")</f>
        <v/>
      </c>
    </row>
    <row r="499" spans="2:7">
      <c r="B499" s="24"/>
      <c r="C499" s="25"/>
      <c r="D499" s="25"/>
      <c r="E499" s="27"/>
      <c r="F499" s="26"/>
      <c r="G499" s="1" t="str">
        <f>IFERROR(VLOOKUP(A499,'Второй отчетный период'!$A$2:$B$969,2,FALSE),"")</f>
        <v/>
      </c>
    </row>
    <row r="500" spans="2:7">
      <c r="B500" s="24"/>
      <c r="C500" s="25"/>
      <c r="D500" s="25"/>
      <c r="E500" s="25"/>
      <c r="F500" s="26"/>
      <c r="G500" s="1" t="str">
        <f>IFERROR(VLOOKUP(A500,'Второй отчетный период'!$A$2:$B$969,2,FALSE),"")</f>
        <v/>
      </c>
    </row>
    <row r="501" spans="2:7">
      <c r="B501" s="24"/>
      <c r="C501" s="25"/>
      <c r="D501" s="25"/>
      <c r="E501" s="27"/>
      <c r="F501" s="26"/>
      <c r="G501" s="1" t="str">
        <f>IFERROR(VLOOKUP(A501,'Второй отчетный период'!$A$2:$B$969,2,FALSE),"")</f>
        <v/>
      </c>
    </row>
    <row r="502" spans="2:7">
      <c r="B502" s="24"/>
      <c r="C502" s="25"/>
      <c r="D502" s="25"/>
      <c r="E502" s="25"/>
      <c r="F502" s="26"/>
      <c r="G502" s="1" t="str">
        <f>IFERROR(VLOOKUP(A502,'Второй отчетный период'!$A$2:$B$969,2,FALSE),"")</f>
        <v/>
      </c>
    </row>
    <row r="503" spans="2:7">
      <c r="B503" s="24"/>
      <c r="C503" s="24"/>
      <c r="D503" s="24"/>
      <c r="E503" s="24"/>
      <c r="F503" s="24"/>
      <c r="G503" s="1" t="str">
        <f>IFERROR(VLOOKUP(A503,'Второй отчетный период'!$A$2:$B$969,2,FALSE),"")</f>
        <v/>
      </c>
    </row>
    <row r="504" spans="2:7">
      <c r="B504" s="24"/>
      <c r="C504" s="24"/>
      <c r="D504" s="24"/>
      <c r="E504" s="24"/>
      <c r="F504" s="24"/>
      <c r="G504" s="1" t="str">
        <f>IFERROR(VLOOKUP(A504,'Второй отчетный период'!$A$2:$B$969,2,FALSE),"")</f>
        <v/>
      </c>
    </row>
    <row r="505" spans="2:7">
      <c r="B505" s="24"/>
      <c r="C505" s="24"/>
      <c r="D505" s="24"/>
      <c r="E505" s="24"/>
      <c r="F505" s="24"/>
      <c r="G505" s="1" t="str">
        <f>IFERROR(VLOOKUP(A505,'Второй отчетный период'!$A$2:$B$969,2,FALSE),"")</f>
        <v/>
      </c>
    </row>
    <row r="506" spans="2:7">
      <c r="B506" s="24"/>
      <c r="C506" s="24"/>
      <c r="D506" s="24"/>
      <c r="E506" s="24"/>
      <c r="F506" s="24"/>
      <c r="G506" s="1" t="str">
        <f>IFERROR(VLOOKUP(A506,'Второй отчетный период'!$A$2:$B$969,2,FALSE),"")</f>
        <v/>
      </c>
    </row>
    <row r="507" spans="2:7">
      <c r="B507" s="24"/>
      <c r="C507" s="24"/>
      <c r="D507" s="24"/>
      <c r="E507" s="24"/>
      <c r="F507" s="24"/>
      <c r="G507" s="1" t="str">
        <f>IFERROR(VLOOKUP(A507,'Второй отчетный период'!$A$2:$B$969,2,FALSE),"")</f>
        <v/>
      </c>
    </row>
    <row r="508" spans="2:7">
      <c r="B508" s="24"/>
      <c r="C508" s="24"/>
      <c r="D508" s="24"/>
      <c r="E508" s="24"/>
      <c r="F508" s="24"/>
      <c r="G508" s="1" t="str">
        <f>IFERROR(VLOOKUP(A508,'Второй отчетный период'!$A$2:$B$969,2,FALSE),"")</f>
        <v/>
      </c>
    </row>
    <row r="509" spans="2:7">
      <c r="B509" s="24"/>
      <c r="C509" s="24"/>
      <c r="D509" s="24"/>
      <c r="E509" s="24"/>
      <c r="F509" s="24"/>
      <c r="G509" s="1" t="str">
        <f>IFERROR(VLOOKUP(A509,'Второй отчетный период'!$A$2:$B$969,2,FALSE),"")</f>
        <v/>
      </c>
    </row>
    <row r="510" spans="2:7">
      <c r="B510" s="24"/>
      <c r="C510" s="24"/>
      <c r="D510" s="24"/>
      <c r="E510" s="24"/>
      <c r="F510" s="24"/>
      <c r="G510" s="1" t="str">
        <f>IFERROR(VLOOKUP(A510,'Второй отчетный период'!$A$2:$B$969,2,FALSE),"")</f>
        <v/>
      </c>
    </row>
    <row r="511" spans="2:7">
      <c r="B511" s="24"/>
      <c r="C511" s="24"/>
      <c r="D511" s="24"/>
      <c r="E511" s="24"/>
      <c r="F511" s="24"/>
      <c r="G511" s="1" t="str">
        <f>IFERROR(VLOOKUP(A511,'Второй отчетный период'!$A$2:$B$969,2,FALSE),"")</f>
        <v/>
      </c>
    </row>
    <row r="512" spans="2:7">
      <c r="B512" s="24"/>
      <c r="C512" s="24"/>
      <c r="D512" s="24"/>
      <c r="E512" s="24"/>
      <c r="F512" s="24"/>
      <c r="G512" s="1" t="str">
        <f>IFERROR(VLOOKUP(A512,'Второй отчетный период'!$A$2:$B$969,2,FALSE),"")</f>
        <v/>
      </c>
    </row>
    <row r="513" spans="2:7">
      <c r="B513" s="24"/>
      <c r="C513" s="24"/>
      <c r="D513" s="24"/>
      <c r="E513" s="24"/>
      <c r="F513" s="24"/>
      <c r="G513" s="1" t="str">
        <f>IFERROR(VLOOKUP(A513,'Второй отчетный период'!$A$2:$B$969,2,FALSE),"")</f>
        <v/>
      </c>
    </row>
    <row r="514" spans="2:7">
      <c r="B514" s="24"/>
      <c r="C514" s="24"/>
      <c r="D514" s="24"/>
      <c r="E514" s="24"/>
      <c r="F514" s="24"/>
      <c r="G514" s="1" t="str">
        <f>IFERROR(VLOOKUP(A514,'Второй отчетный период'!$A$2:$B$969,2,FALSE),"")</f>
        <v/>
      </c>
    </row>
    <row r="515" spans="2:7">
      <c r="B515" s="24"/>
      <c r="C515" s="24"/>
      <c r="D515" s="24"/>
      <c r="E515" s="24"/>
      <c r="F515" s="24"/>
      <c r="G515" s="1" t="str">
        <f>IFERROR(VLOOKUP(A515,'Второй отчетный период'!$A$2:$B$969,2,FALSE),"")</f>
        <v/>
      </c>
    </row>
    <row r="516" spans="2:7">
      <c r="B516" s="24"/>
      <c r="C516" s="24"/>
      <c r="D516" s="24"/>
      <c r="E516" s="24"/>
      <c r="F516" s="24"/>
      <c r="G516" s="1" t="str">
        <f>IFERROR(VLOOKUP(A516,'Второй отчетный период'!$A$2:$B$969,2,FALSE),"")</f>
        <v/>
      </c>
    </row>
    <row r="517" spans="2:7">
      <c r="B517" s="24"/>
      <c r="C517" s="24"/>
      <c r="D517" s="24"/>
      <c r="E517" s="24"/>
      <c r="F517" s="24"/>
      <c r="G517" s="1" t="str">
        <f>IFERROR(VLOOKUP(A517,'Второй отчетный период'!$A$2:$B$969,2,FALSE),"")</f>
        <v/>
      </c>
    </row>
    <row r="518" spans="2:7">
      <c r="B518" s="24"/>
      <c r="C518" s="24"/>
      <c r="D518" s="24"/>
      <c r="E518" s="24"/>
      <c r="F518" s="24"/>
      <c r="G518" s="1" t="str">
        <f>IFERROR(VLOOKUP(A518,'Второй отчетный период'!$A$2:$B$969,2,FALSE),"")</f>
        <v/>
      </c>
    </row>
    <row r="519" spans="2:7">
      <c r="B519" s="24"/>
      <c r="C519" s="24"/>
      <c r="D519" s="24"/>
      <c r="E519" s="24"/>
      <c r="F519" s="24"/>
      <c r="G519" s="1" t="str">
        <f>IFERROR(VLOOKUP(A519,'Второй отчетный период'!$A$2:$B$969,2,FALSE),"")</f>
        <v/>
      </c>
    </row>
    <row r="520" spans="2:7">
      <c r="B520" s="24"/>
      <c r="C520" s="24"/>
      <c r="D520" s="24"/>
      <c r="E520" s="24"/>
      <c r="F520" s="24"/>
      <c r="G520" s="1" t="str">
        <f>IFERROR(VLOOKUP(A520,'Второй отчетный период'!$A$2:$B$969,2,FALSE),"")</f>
        <v/>
      </c>
    </row>
    <row r="521" spans="2:7">
      <c r="B521" s="24"/>
      <c r="C521" s="24"/>
      <c r="D521" s="24"/>
      <c r="E521" s="24"/>
      <c r="F521" s="24"/>
      <c r="G521" s="1" t="str">
        <f>IFERROR(VLOOKUP(A521,'Второй отчетный период'!$A$2:$B$969,2,FALSE),"")</f>
        <v/>
      </c>
    </row>
    <row r="522" spans="2:7">
      <c r="B522" s="24"/>
      <c r="C522" s="24"/>
      <c r="D522" s="24"/>
      <c r="E522" s="24"/>
      <c r="F522" s="24"/>
      <c r="G522" s="1" t="str">
        <f>IFERROR(VLOOKUP(A522,'Второй отчетный период'!$A$2:$B$969,2,FALSE),"")</f>
        <v/>
      </c>
    </row>
    <row r="523" spans="2:7">
      <c r="B523" s="24"/>
      <c r="C523" s="24"/>
      <c r="D523" s="24"/>
      <c r="E523" s="24"/>
      <c r="F523" s="24"/>
      <c r="G523" s="1" t="str">
        <f>IFERROR(VLOOKUP(A523,'Второй отчетный период'!$A$2:$B$969,2,FALSE),"")</f>
        <v/>
      </c>
    </row>
    <row r="524" spans="2:7">
      <c r="B524" s="24"/>
      <c r="C524" s="24"/>
      <c r="D524" s="24"/>
      <c r="E524" s="24"/>
      <c r="F524" s="24"/>
      <c r="G524" s="1" t="str">
        <f>IFERROR(VLOOKUP(A524,'Второй отчетный период'!$A$2:$B$969,2,FALSE),"")</f>
        <v/>
      </c>
    </row>
    <row r="525" spans="2:7">
      <c r="B525" s="24"/>
      <c r="C525" s="24"/>
      <c r="D525" s="24"/>
      <c r="E525" s="24"/>
      <c r="F525" s="24"/>
      <c r="G525" s="1" t="str">
        <f>IFERROR(VLOOKUP(A525,'Второй отчетный период'!$A$2:$B$969,2,FALSE),"")</f>
        <v/>
      </c>
    </row>
    <row r="526" spans="2:7">
      <c r="B526" s="24"/>
      <c r="C526" s="24"/>
      <c r="D526" s="24"/>
      <c r="E526" s="24"/>
      <c r="F526" s="24"/>
      <c r="G526" s="1" t="str">
        <f>IFERROR(VLOOKUP(A526,'Второй отчетный период'!$A$2:$B$969,2,FALSE),"")</f>
        <v/>
      </c>
    </row>
    <row r="527" spans="2:7">
      <c r="B527" s="24"/>
      <c r="C527" s="24"/>
      <c r="D527" s="24"/>
      <c r="E527" s="24"/>
      <c r="F527" s="24"/>
      <c r="G527" s="1" t="str">
        <f>IFERROR(VLOOKUP(A527,'Второй отчетный период'!$A$2:$B$969,2,FALSE),"")</f>
        <v/>
      </c>
    </row>
    <row r="528" spans="2:7">
      <c r="B528" s="24"/>
      <c r="C528" s="24"/>
      <c r="D528" s="24"/>
      <c r="E528" s="24"/>
      <c r="F528" s="24"/>
      <c r="G528" s="1" t="str">
        <f>IFERROR(VLOOKUP(A528,'Второй отчетный период'!$A$2:$B$969,2,FALSE),"")</f>
        <v/>
      </c>
    </row>
    <row r="529" spans="2:7">
      <c r="B529" s="24"/>
      <c r="C529" s="24"/>
      <c r="D529" s="24"/>
      <c r="E529" s="24"/>
      <c r="F529" s="24"/>
      <c r="G529" s="1" t="str">
        <f>IFERROR(VLOOKUP(A529,'Второй отчетный период'!$A$2:$B$969,2,FALSE),"")</f>
        <v/>
      </c>
    </row>
    <row r="530" spans="2:7">
      <c r="B530" s="24"/>
      <c r="C530" s="24"/>
      <c r="D530" s="24"/>
      <c r="E530" s="24"/>
      <c r="F530" s="24"/>
      <c r="G530" s="1" t="str">
        <f>IFERROR(VLOOKUP(A530,'Второй отчетный период'!$A$2:$B$969,2,FALSE),"")</f>
        <v/>
      </c>
    </row>
    <row r="531" spans="2:7">
      <c r="B531" s="24"/>
      <c r="C531" s="24"/>
      <c r="D531" s="24"/>
      <c r="E531" s="24"/>
      <c r="F531" s="24"/>
      <c r="G531" s="1" t="str">
        <f>IFERROR(VLOOKUP(A531,'Второй отчетный период'!$A$2:$B$969,2,FALSE),"")</f>
        <v/>
      </c>
    </row>
    <row r="532" spans="2:7">
      <c r="B532" s="24"/>
      <c r="C532" s="24"/>
      <c r="D532" s="24"/>
      <c r="E532" s="24"/>
      <c r="F532" s="24"/>
      <c r="G532" s="1" t="str">
        <f>IFERROR(VLOOKUP(A532,'Второй отчетный период'!$A$2:$B$969,2,FALSE),"")</f>
        <v/>
      </c>
    </row>
    <row r="533" spans="2:7">
      <c r="B533" s="24"/>
      <c r="C533" s="24"/>
      <c r="D533" s="24"/>
      <c r="E533" s="24"/>
      <c r="F533" s="24"/>
      <c r="G533" s="1" t="str">
        <f>IFERROR(VLOOKUP(A533,'Второй отчетный период'!$A$2:$B$969,2,FALSE),"")</f>
        <v/>
      </c>
    </row>
    <row r="534" spans="2:7">
      <c r="B534" s="24"/>
      <c r="C534" s="24"/>
      <c r="D534" s="24"/>
      <c r="E534" s="24"/>
      <c r="F534" s="24"/>
      <c r="G534" s="1" t="str">
        <f>IFERROR(VLOOKUP(A534,'Второй отчетный период'!$A$2:$B$969,2,FALSE),"")</f>
        <v/>
      </c>
    </row>
    <row r="535" spans="2:7">
      <c r="B535" s="24"/>
      <c r="C535" s="24"/>
      <c r="D535" s="24"/>
      <c r="E535" s="24"/>
      <c r="F535" s="24"/>
      <c r="G535" s="1" t="str">
        <f>IFERROR(VLOOKUP(A535,'Второй отчетный период'!$A$2:$B$969,2,FALSE),"")</f>
        <v/>
      </c>
    </row>
    <row r="536" spans="2:7">
      <c r="B536" s="24"/>
      <c r="C536" s="24"/>
      <c r="D536" s="24"/>
      <c r="E536" s="24"/>
      <c r="F536" s="24"/>
      <c r="G536" s="1" t="str">
        <f>IFERROR(VLOOKUP(A536,'Второй отчетный период'!$A$2:$B$969,2,FALSE),"")</f>
        <v/>
      </c>
    </row>
    <row r="537" spans="2:7">
      <c r="B537" s="24"/>
      <c r="C537" s="24"/>
      <c r="D537" s="24"/>
      <c r="E537" s="24"/>
      <c r="F537" s="24"/>
      <c r="G537" s="1" t="str">
        <f>IFERROR(VLOOKUP(A537,'Второй отчетный период'!$A$2:$B$969,2,FALSE),"")</f>
        <v/>
      </c>
    </row>
    <row r="538" spans="2:7">
      <c r="B538" s="24"/>
      <c r="C538" s="24"/>
      <c r="D538" s="24"/>
      <c r="E538" s="24"/>
      <c r="F538" s="24"/>
      <c r="G538" s="1" t="str">
        <f>IFERROR(VLOOKUP(A538,'Второй отчетный период'!$A$2:$B$969,2,FALSE),"")</f>
        <v/>
      </c>
    </row>
    <row r="539" spans="2:7">
      <c r="B539" s="24"/>
      <c r="C539" s="24"/>
      <c r="D539" s="24"/>
      <c r="E539" s="24"/>
      <c r="F539" s="24"/>
      <c r="G539" s="1" t="str">
        <f>IFERROR(VLOOKUP(A539,'Второй отчетный период'!$A$2:$B$969,2,FALSE),"")</f>
        <v/>
      </c>
    </row>
    <row r="540" spans="2:7">
      <c r="B540" s="24"/>
      <c r="C540" s="24"/>
      <c r="D540" s="24"/>
      <c r="E540" s="24"/>
      <c r="F540" s="24"/>
      <c r="G540" s="1" t="str">
        <f>IFERROR(VLOOKUP(A540,'Второй отчетный период'!$A$2:$B$969,2,FALSE),"")</f>
        <v/>
      </c>
    </row>
    <row r="541" spans="2:7">
      <c r="B541" s="24"/>
      <c r="C541" s="24"/>
      <c r="D541" s="24"/>
      <c r="E541" s="24"/>
      <c r="F541" s="24"/>
      <c r="G541" s="1" t="str">
        <f>IFERROR(VLOOKUP(A541,'Второй отчетный период'!$A$2:$B$969,2,FALSE),"")</f>
        <v/>
      </c>
    </row>
    <row r="542" spans="2:7">
      <c r="B542" s="24"/>
      <c r="C542" s="24"/>
      <c r="D542" s="24"/>
      <c r="E542" s="24"/>
      <c r="F542" s="24"/>
      <c r="G542" s="1" t="str">
        <f>IFERROR(VLOOKUP(A542,'Второй отчетный период'!$A$2:$B$969,2,FALSE),"")</f>
        <v/>
      </c>
    </row>
    <row r="543" spans="2:7">
      <c r="B543" s="24"/>
      <c r="C543" s="24"/>
      <c r="D543" s="24"/>
      <c r="E543" s="24"/>
      <c r="F543" s="24"/>
      <c r="G543" s="1" t="str">
        <f>IFERROR(VLOOKUP(A543,'Второй отчетный период'!$A$2:$B$969,2,FALSE),"")</f>
        <v/>
      </c>
    </row>
    <row r="544" spans="2:7">
      <c r="B544" s="24"/>
      <c r="C544" s="24"/>
      <c r="D544" s="24"/>
      <c r="E544" s="24"/>
      <c r="F544" s="24"/>
      <c r="G544" s="1" t="str">
        <f>IFERROR(VLOOKUP(A544,'Второй отчетный период'!$A$2:$B$969,2,FALSE),"")</f>
        <v/>
      </c>
    </row>
    <row r="545" spans="2:7">
      <c r="B545" s="24"/>
      <c r="C545" s="24"/>
      <c r="D545" s="24"/>
      <c r="E545" s="24"/>
      <c r="F545" s="24"/>
      <c r="G545" s="1" t="str">
        <f>IFERROR(VLOOKUP(A545,'Второй отчетный период'!$A$2:$B$969,2,FALSE),"")</f>
        <v/>
      </c>
    </row>
    <row r="546" spans="2:7">
      <c r="B546" s="24"/>
      <c r="C546" s="24"/>
      <c r="D546" s="24"/>
      <c r="E546" s="24"/>
      <c r="F546" s="24"/>
      <c r="G546" s="1" t="str">
        <f>IFERROR(VLOOKUP(A546,'Второй отчетный период'!$A$2:$B$969,2,FALSE),"")</f>
        <v/>
      </c>
    </row>
    <row r="547" spans="2:7">
      <c r="B547" s="24"/>
      <c r="C547" s="24"/>
      <c r="D547" s="24"/>
      <c r="E547" s="24"/>
      <c r="F547" s="24"/>
      <c r="G547" s="1" t="str">
        <f>IFERROR(VLOOKUP(A547,'Второй отчетный период'!$A$2:$B$969,2,FALSE),"")</f>
        <v/>
      </c>
    </row>
    <row r="548" spans="2:7">
      <c r="B548" s="24"/>
      <c r="C548" s="24"/>
      <c r="D548" s="24"/>
      <c r="E548" s="24"/>
      <c r="F548" s="24"/>
      <c r="G548" s="1" t="str">
        <f>IFERROR(VLOOKUP(A548,'Второй отчетный период'!$A$2:$B$969,2,FALSE),"")</f>
        <v/>
      </c>
    </row>
    <row r="549" spans="2:7">
      <c r="B549" s="24"/>
      <c r="C549" s="24"/>
      <c r="D549" s="24"/>
      <c r="E549" s="24"/>
      <c r="F549" s="24"/>
      <c r="G549" s="1" t="str">
        <f>IFERROR(VLOOKUP(A549,'Второй отчетный период'!$A$2:$B$969,2,FALSE),"")</f>
        <v/>
      </c>
    </row>
    <row r="550" spans="2:7">
      <c r="B550" s="24"/>
      <c r="C550" s="24"/>
      <c r="D550" s="24"/>
      <c r="E550" s="24"/>
      <c r="F550" s="24"/>
      <c r="G550" s="1" t="str">
        <f>IFERROR(VLOOKUP(A550,'Второй отчетный период'!$A$2:$B$969,2,FALSE),"")</f>
        <v/>
      </c>
    </row>
    <row r="551" spans="2:7">
      <c r="B551" s="24"/>
      <c r="C551" s="24"/>
      <c r="D551" s="24"/>
      <c r="E551" s="24"/>
      <c r="F551" s="24"/>
      <c r="G551" s="1" t="str">
        <f>IFERROR(VLOOKUP(A551,'Второй отчетный период'!$A$2:$B$969,2,FALSE),"")</f>
        <v/>
      </c>
    </row>
    <row r="552" spans="2:7">
      <c r="B552" s="24"/>
      <c r="C552" s="24"/>
      <c r="D552" s="24"/>
      <c r="E552" s="24"/>
      <c r="F552" s="24"/>
      <c r="G552" s="1" t="str">
        <f>IFERROR(VLOOKUP(A552,'Второй отчетный период'!$A$2:$B$969,2,FALSE),"")</f>
        <v/>
      </c>
    </row>
    <row r="553" spans="2:7">
      <c r="B553" s="24"/>
      <c r="C553" s="24"/>
      <c r="D553" s="24"/>
      <c r="E553" s="24"/>
      <c r="F553" s="24"/>
      <c r="G553" s="1" t="str">
        <f>IFERROR(VLOOKUP(A553,'Второй отчетный период'!$A$2:$B$969,2,FALSE),"")</f>
        <v/>
      </c>
    </row>
    <row r="554" spans="2:7">
      <c r="B554" s="24"/>
      <c r="C554" s="24"/>
      <c r="D554" s="24"/>
      <c r="E554" s="24"/>
      <c r="F554" s="24"/>
      <c r="G554" s="1" t="str">
        <f>IFERROR(VLOOKUP(A554,'Второй отчетный период'!$A$2:$B$969,2,FALSE),"")</f>
        <v/>
      </c>
    </row>
    <row r="555" spans="2:7">
      <c r="B555" s="24"/>
      <c r="C555" s="24"/>
      <c r="D555" s="24"/>
      <c r="E555" s="24"/>
      <c r="F555" s="24"/>
      <c r="G555" s="1" t="str">
        <f>IFERROR(VLOOKUP(A555,'Второй отчетный период'!$A$2:$B$969,2,FALSE),"")</f>
        <v/>
      </c>
    </row>
    <row r="556" spans="2:7">
      <c r="B556" s="24"/>
      <c r="C556" s="24"/>
      <c r="D556" s="24"/>
      <c r="E556" s="24"/>
      <c r="F556" s="24"/>
      <c r="G556" s="1" t="str">
        <f>IFERROR(VLOOKUP(A556,'Второй отчетный период'!$A$2:$B$969,2,FALSE),"")</f>
        <v/>
      </c>
    </row>
    <row r="557" spans="2:7">
      <c r="B557" s="24"/>
      <c r="C557" s="24"/>
      <c r="D557" s="24"/>
      <c r="E557" s="24"/>
      <c r="F557" s="24"/>
      <c r="G557" s="1" t="str">
        <f>IFERROR(VLOOKUP(A557,'Второй отчетный период'!$A$2:$B$969,2,FALSE),"")</f>
        <v/>
      </c>
    </row>
    <row r="558" spans="2:7">
      <c r="B558" s="24"/>
      <c r="C558" s="24"/>
      <c r="D558" s="24"/>
      <c r="E558" s="24"/>
      <c r="F558" s="24"/>
      <c r="G558" s="1" t="str">
        <f>IFERROR(VLOOKUP(A558,'Второй отчетный период'!$A$2:$B$969,2,FALSE),"")</f>
        <v/>
      </c>
    </row>
    <row r="559" spans="2:7">
      <c r="B559" s="24"/>
      <c r="C559" s="24"/>
      <c r="D559" s="24"/>
      <c r="E559" s="24"/>
      <c r="F559" s="24"/>
      <c r="G559" s="1" t="str">
        <f>IFERROR(VLOOKUP(A559,'Второй отчетный период'!$A$2:$B$969,2,FALSE),"")</f>
        <v/>
      </c>
    </row>
    <row r="560" spans="2:7">
      <c r="B560" s="24"/>
      <c r="C560" s="24"/>
      <c r="D560" s="24"/>
      <c r="E560" s="24"/>
      <c r="F560" s="24"/>
      <c r="G560" s="1" t="str">
        <f>IFERROR(VLOOKUP(A560,'Второй отчетный период'!$A$2:$B$969,2,FALSE),"")</f>
        <v/>
      </c>
    </row>
    <row r="561" spans="2:7">
      <c r="B561" s="24"/>
      <c r="C561" s="24"/>
      <c r="D561" s="24"/>
      <c r="E561" s="24"/>
      <c r="F561" s="24"/>
      <c r="G561" s="1" t="str">
        <f>IFERROR(VLOOKUP(A561,'Второй отчетный период'!$A$2:$B$969,2,FALSE),"")</f>
        <v/>
      </c>
    </row>
    <row r="562" spans="2:7">
      <c r="B562" s="24"/>
      <c r="C562" s="24"/>
      <c r="D562" s="24"/>
      <c r="E562" s="24"/>
      <c r="F562" s="24"/>
      <c r="G562" s="1" t="str">
        <f>IFERROR(VLOOKUP(A562,'Второй отчетный период'!$A$2:$B$969,2,FALSE),"")</f>
        <v/>
      </c>
    </row>
    <row r="563" spans="2:7">
      <c r="B563" s="24"/>
      <c r="C563" s="24"/>
      <c r="D563" s="24"/>
      <c r="E563" s="24"/>
      <c r="F563" s="24"/>
      <c r="G563" s="1" t="str">
        <f>IFERROR(VLOOKUP(A563,'Второй отчетный период'!$A$2:$B$969,2,FALSE),"")</f>
        <v/>
      </c>
    </row>
    <row r="564" spans="2:7">
      <c r="B564" s="24"/>
      <c r="C564" s="24"/>
      <c r="D564" s="24"/>
      <c r="E564" s="24"/>
      <c r="F564" s="24"/>
      <c r="G564" s="1" t="str">
        <f>IFERROR(VLOOKUP(A564,'Второй отчетный период'!$A$2:$B$969,2,FALSE),"")</f>
        <v/>
      </c>
    </row>
    <row r="565" spans="2:7">
      <c r="B565" s="24"/>
      <c r="C565" s="24"/>
      <c r="D565" s="24"/>
      <c r="E565" s="24"/>
      <c r="F565" s="24"/>
      <c r="G565" s="1" t="str">
        <f>IFERROR(VLOOKUP(A565,'Второй отчетный период'!$A$2:$B$969,2,FALSE),"")</f>
        <v/>
      </c>
    </row>
    <row r="566" spans="2:7">
      <c r="B566" s="24"/>
      <c r="C566" s="24"/>
      <c r="D566" s="24"/>
      <c r="E566" s="24"/>
      <c r="F566" s="24"/>
      <c r="G566" s="1" t="str">
        <f>IFERROR(VLOOKUP(A566,'Второй отчетный период'!$A$2:$B$969,2,FALSE),"")</f>
        <v/>
      </c>
    </row>
    <row r="567" spans="2:7">
      <c r="B567" s="24"/>
      <c r="C567" s="24"/>
      <c r="D567" s="24"/>
      <c r="E567" s="24"/>
      <c r="F567" s="24"/>
      <c r="G567" s="1" t="str">
        <f>IFERROR(VLOOKUP(A567,'Второй отчетный период'!$A$2:$B$969,2,FALSE),"")</f>
        <v/>
      </c>
    </row>
    <row r="568" spans="2:7">
      <c r="B568" s="24"/>
      <c r="C568" s="24"/>
      <c r="D568" s="24"/>
      <c r="E568" s="24"/>
      <c r="F568" s="24"/>
      <c r="G568" s="1" t="str">
        <f>IFERROR(VLOOKUP(A568,'Второй отчетный период'!$A$2:$B$969,2,FALSE),"")</f>
        <v/>
      </c>
    </row>
    <row r="569" spans="2:7">
      <c r="B569" s="24"/>
      <c r="C569" s="24"/>
      <c r="D569" s="24"/>
      <c r="E569" s="24"/>
      <c r="F569" s="24"/>
      <c r="G569" s="1" t="str">
        <f>IFERROR(VLOOKUP(A569,'Второй отчетный период'!$A$2:$B$969,2,FALSE),"")</f>
        <v/>
      </c>
    </row>
    <row r="570" spans="2:7">
      <c r="B570" s="24"/>
      <c r="C570" s="24"/>
      <c r="D570" s="24"/>
      <c r="E570" s="24"/>
      <c r="F570" s="24"/>
      <c r="G570" s="1" t="str">
        <f>IFERROR(VLOOKUP(A570,'Второй отчетный период'!$A$2:$B$969,2,FALSE),"")</f>
        <v/>
      </c>
    </row>
    <row r="571" spans="2:7">
      <c r="B571" s="24"/>
      <c r="C571" s="24"/>
      <c r="D571" s="24"/>
      <c r="E571" s="24"/>
      <c r="F571" s="24"/>
      <c r="G571" s="1" t="str">
        <f>IFERROR(VLOOKUP(A571,'Второй отчетный период'!$A$2:$B$969,2,FALSE),"")</f>
        <v/>
      </c>
    </row>
    <row r="572" spans="2:7">
      <c r="B572" s="24"/>
      <c r="C572" s="24"/>
      <c r="D572" s="24"/>
      <c r="E572" s="24"/>
      <c r="F572" s="24"/>
      <c r="G572" s="1" t="str">
        <f>IFERROR(VLOOKUP(A572,'Второй отчетный период'!$A$2:$B$969,2,FALSE),"")</f>
        <v/>
      </c>
    </row>
    <row r="573" spans="2:7">
      <c r="B573" s="24"/>
      <c r="C573" s="24"/>
      <c r="D573" s="24"/>
      <c r="E573" s="24"/>
      <c r="F573" s="24"/>
      <c r="G573" s="1" t="str">
        <f>IFERROR(VLOOKUP(A573,'Второй отчетный период'!$A$2:$B$969,2,FALSE),"")</f>
        <v/>
      </c>
    </row>
    <row r="574" spans="2:7">
      <c r="B574" s="24"/>
      <c r="C574" s="24"/>
      <c r="D574" s="24"/>
      <c r="E574" s="24"/>
      <c r="F574" s="24"/>
      <c r="G574" s="1" t="str">
        <f>IFERROR(VLOOKUP(A574,'Второй отчетный период'!$A$2:$B$969,2,FALSE),"")</f>
        <v/>
      </c>
    </row>
    <row r="575" spans="2:7">
      <c r="B575" s="24"/>
      <c r="C575" s="24"/>
      <c r="D575" s="24"/>
      <c r="E575" s="24"/>
      <c r="F575" s="24"/>
      <c r="G575" s="1" t="str">
        <f>IFERROR(VLOOKUP(A575,'Второй отчетный период'!$A$2:$B$969,2,FALSE),"")</f>
        <v/>
      </c>
    </row>
    <row r="576" spans="2:7">
      <c r="B576" s="24"/>
      <c r="C576" s="24"/>
      <c r="D576" s="24"/>
      <c r="E576" s="24"/>
      <c r="F576" s="24"/>
      <c r="G576" s="1" t="str">
        <f>IFERROR(VLOOKUP(A576,'Второй отчетный период'!$A$2:$B$969,2,FALSE),"")</f>
        <v/>
      </c>
    </row>
    <row r="577" spans="2:7">
      <c r="B577" s="24"/>
      <c r="C577" s="24"/>
      <c r="D577" s="24"/>
      <c r="E577" s="24"/>
      <c r="F577" s="24"/>
      <c r="G577" s="1" t="str">
        <f>IFERROR(VLOOKUP(A577,'Второй отчетный период'!$A$2:$B$969,2,FALSE),"")</f>
        <v/>
      </c>
    </row>
    <row r="578" spans="2:7">
      <c r="B578" s="24"/>
      <c r="C578" s="24"/>
      <c r="D578" s="24"/>
      <c r="E578" s="24"/>
      <c r="F578" s="24"/>
      <c r="G578" s="1" t="str">
        <f>IFERROR(VLOOKUP(A578,'Второй отчетный период'!$A$2:$B$969,2,FALSE),"")</f>
        <v/>
      </c>
    </row>
    <row r="579" spans="2:7">
      <c r="B579" s="24"/>
      <c r="C579" s="24"/>
      <c r="D579" s="24"/>
      <c r="E579" s="24"/>
      <c r="F579" s="24"/>
      <c r="G579" s="1" t="str">
        <f>IFERROR(VLOOKUP(A579,'Второй отчетный период'!$A$2:$B$969,2,FALSE),"")</f>
        <v/>
      </c>
    </row>
    <row r="580" spans="2:7">
      <c r="B580" s="24"/>
      <c r="C580" s="24"/>
      <c r="D580" s="24"/>
      <c r="E580" s="24"/>
      <c r="F580" s="24"/>
      <c r="G580" s="1" t="str">
        <f>IFERROR(VLOOKUP(A580,'Второй отчетный период'!$A$2:$B$969,2,FALSE),"")</f>
        <v/>
      </c>
    </row>
    <row r="581" spans="2:7">
      <c r="B581" s="24"/>
      <c r="C581" s="24"/>
      <c r="D581" s="24"/>
      <c r="E581" s="24"/>
      <c r="F581" s="24"/>
      <c r="G581" s="1" t="str">
        <f>IFERROR(VLOOKUP(A581,'Второй отчетный период'!$A$2:$B$969,2,FALSE),"")</f>
        <v/>
      </c>
    </row>
    <row r="582" spans="2:7">
      <c r="B582" s="24"/>
      <c r="C582" s="24"/>
      <c r="D582" s="24"/>
      <c r="E582" s="24"/>
      <c r="F582" s="24"/>
      <c r="G582" s="1" t="str">
        <f>IFERROR(VLOOKUP(A582,'Второй отчетный период'!$A$2:$B$969,2,FALSE),"")</f>
        <v/>
      </c>
    </row>
    <row r="583" spans="2:7">
      <c r="B583" s="24"/>
      <c r="C583" s="24"/>
      <c r="D583" s="24"/>
      <c r="E583" s="24"/>
      <c r="F583" s="24"/>
      <c r="G583" s="1" t="str">
        <f>IFERROR(VLOOKUP(A583,'Второй отчетный период'!$A$2:$B$969,2,FALSE),"")</f>
        <v/>
      </c>
    </row>
    <row r="584" spans="2:7">
      <c r="B584" s="24"/>
      <c r="C584" s="24"/>
      <c r="D584" s="24"/>
      <c r="E584" s="24"/>
      <c r="F584" s="24"/>
      <c r="G584" s="1" t="str">
        <f>IFERROR(VLOOKUP(A584,'Второй отчетный период'!$A$2:$B$969,2,FALSE),"")</f>
        <v/>
      </c>
    </row>
    <row r="585" spans="2:7">
      <c r="B585" s="24"/>
      <c r="C585" s="24"/>
      <c r="D585" s="24"/>
      <c r="E585" s="24"/>
      <c r="F585" s="24"/>
      <c r="G585" s="1" t="str">
        <f>IFERROR(VLOOKUP(A585,'Второй отчетный период'!$A$2:$B$969,2,FALSE),"")</f>
        <v/>
      </c>
    </row>
    <row r="586" spans="2:7">
      <c r="B586" s="24"/>
      <c r="C586" s="24"/>
      <c r="D586" s="24"/>
      <c r="E586" s="24"/>
      <c r="F586" s="24"/>
      <c r="G586" s="1" t="str">
        <f>IFERROR(VLOOKUP(A586,'Второй отчетный период'!$A$2:$B$969,2,FALSE),"")</f>
        <v/>
      </c>
    </row>
    <row r="587" spans="2:7">
      <c r="B587" s="24"/>
      <c r="C587" s="24"/>
      <c r="D587" s="24"/>
      <c r="E587" s="24"/>
      <c r="F587" s="24"/>
      <c r="G587" s="1" t="str">
        <f>IFERROR(VLOOKUP(A587,'Второй отчетный период'!$A$2:$B$969,2,FALSE),"")</f>
        <v/>
      </c>
    </row>
    <row r="588" spans="2:7">
      <c r="B588" s="24"/>
      <c r="C588" s="24"/>
      <c r="D588" s="24"/>
      <c r="E588" s="24"/>
      <c r="F588" s="24"/>
      <c r="G588" s="1" t="str">
        <f>IFERROR(VLOOKUP(A588,'Второй отчетный период'!$A$2:$B$969,2,FALSE),"")</f>
        <v/>
      </c>
    </row>
    <row r="589" spans="2:7">
      <c r="B589" s="24"/>
      <c r="C589" s="24"/>
      <c r="D589" s="24"/>
      <c r="E589" s="24"/>
      <c r="F589" s="24"/>
      <c r="G589" s="1" t="str">
        <f>IFERROR(VLOOKUP(A589,'Второй отчетный период'!$A$2:$B$969,2,FALSE),"")</f>
        <v/>
      </c>
    </row>
    <row r="590" spans="2:7">
      <c r="B590" s="24"/>
      <c r="C590" s="24"/>
      <c r="D590" s="24"/>
      <c r="E590" s="24"/>
      <c r="F590" s="24"/>
      <c r="G590" s="1" t="str">
        <f>IFERROR(VLOOKUP(A590,'Второй отчетный период'!$A$2:$B$969,2,FALSE),"")</f>
        <v/>
      </c>
    </row>
    <row r="591" spans="2:7">
      <c r="B591" s="24"/>
      <c r="C591" s="24"/>
      <c r="D591" s="24"/>
      <c r="E591" s="24"/>
      <c r="F591" s="24"/>
      <c r="G591" s="1" t="str">
        <f>IFERROR(VLOOKUP(A591,'Второй отчетный период'!$A$2:$B$969,2,FALSE),"")</f>
        <v/>
      </c>
    </row>
    <row r="592" spans="2:7">
      <c r="B592" s="24"/>
      <c r="C592" s="24"/>
      <c r="D592" s="24"/>
      <c r="E592" s="24"/>
      <c r="F592" s="24"/>
      <c r="G592" s="1" t="str">
        <f>IFERROR(VLOOKUP(A592,'Второй отчетный период'!$A$2:$B$969,2,FALSE),"")</f>
        <v/>
      </c>
    </row>
    <row r="593" spans="2:7">
      <c r="B593" s="24"/>
      <c r="C593" s="24"/>
      <c r="D593" s="24"/>
      <c r="E593" s="24"/>
      <c r="F593" s="24"/>
      <c r="G593" s="1" t="str">
        <f>IFERROR(VLOOKUP(A593,'Второй отчетный период'!$A$2:$B$969,2,FALSE),"")</f>
        <v/>
      </c>
    </row>
    <row r="594" spans="2:7">
      <c r="B594" s="24"/>
      <c r="C594" s="24"/>
      <c r="D594" s="24"/>
      <c r="E594" s="24"/>
      <c r="F594" s="24"/>
      <c r="G594" s="1" t="str">
        <f>IFERROR(VLOOKUP(A594,'Второй отчетный период'!$A$2:$B$969,2,FALSE),"")</f>
        <v/>
      </c>
    </row>
    <row r="595" spans="2:7">
      <c r="B595" s="24"/>
      <c r="C595" s="24"/>
      <c r="D595" s="24"/>
      <c r="E595" s="24"/>
      <c r="F595" s="24"/>
      <c r="G595" s="1" t="str">
        <f>IFERROR(VLOOKUP(A595,'Второй отчетный период'!$A$2:$B$969,2,FALSE),"")</f>
        <v/>
      </c>
    </row>
    <row r="596" spans="2:7">
      <c r="B596" s="24"/>
      <c r="C596" s="24"/>
      <c r="D596" s="24"/>
      <c r="E596" s="24"/>
      <c r="F596" s="24"/>
      <c r="G596" s="1" t="str">
        <f>IFERROR(VLOOKUP(A596,'Второй отчетный период'!$A$2:$B$969,2,FALSE),"")</f>
        <v/>
      </c>
    </row>
    <row r="597" spans="2:7">
      <c r="B597" s="24"/>
      <c r="C597" s="24"/>
      <c r="D597" s="24"/>
      <c r="E597" s="24"/>
      <c r="F597" s="24"/>
      <c r="G597" s="1" t="str">
        <f>IFERROR(VLOOKUP(A597,'Второй отчетный период'!$A$2:$B$969,2,FALSE),"")</f>
        <v/>
      </c>
    </row>
    <row r="598" spans="2:7">
      <c r="B598" s="24"/>
      <c r="C598" s="24"/>
      <c r="D598" s="24"/>
      <c r="E598" s="24"/>
      <c r="F598" s="24"/>
      <c r="G598" s="1" t="str">
        <f>IFERROR(VLOOKUP(A598,'Второй отчетный период'!$A$2:$B$969,2,FALSE),"")</f>
        <v/>
      </c>
    </row>
    <row r="599" spans="2:7">
      <c r="B599" s="24"/>
      <c r="C599" s="24"/>
      <c r="D599" s="24"/>
      <c r="E599" s="24"/>
      <c r="F599" s="24"/>
      <c r="G599" s="1" t="str">
        <f>IFERROR(VLOOKUP(A599,'Второй отчетный период'!$A$2:$B$969,2,FALSE),"")</f>
        <v/>
      </c>
    </row>
    <row r="600" spans="2:7">
      <c r="B600" s="24"/>
      <c r="C600" s="24"/>
      <c r="D600" s="24"/>
      <c r="E600" s="24"/>
      <c r="F600" s="24"/>
      <c r="G600" s="1" t="str">
        <f>IFERROR(VLOOKUP(A600,'Второй отчетный период'!$A$2:$B$969,2,FALSE),"")</f>
        <v/>
      </c>
    </row>
    <row r="601" spans="2:7">
      <c r="B601" s="24"/>
      <c r="C601" s="24"/>
      <c r="D601" s="24"/>
      <c r="E601" s="24"/>
      <c r="F601" s="24"/>
      <c r="G601" s="1" t="str">
        <f>IFERROR(VLOOKUP(A601,'Второй отчетный период'!$A$2:$B$969,2,FALSE),"")</f>
        <v/>
      </c>
    </row>
    <row r="602" spans="2:7">
      <c r="B602" s="24"/>
      <c r="C602" s="24"/>
      <c r="D602" s="24"/>
      <c r="E602" s="24"/>
      <c r="F602" s="24"/>
      <c r="G602" s="1" t="str">
        <f>IFERROR(VLOOKUP(A602,'Второй отчетный период'!$A$2:$B$969,2,FALSE),"")</f>
        <v/>
      </c>
    </row>
    <row r="603" spans="2:7">
      <c r="B603" s="24"/>
      <c r="C603" s="24"/>
      <c r="D603" s="24"/>
      <c r="E603" s="24"/>
      <c r="F603" s="24"/>
      <c r="G603" s="1" t="str">
        <f>IFERROR(VLOOKUP(A603,'Второй отчетный период'!$A$2:$B$969,2,FALSE),"")</f>
        <v/>
      </c>
    </row>
    <row r="604" spans="2:7">
      <c r="B604" s="24"/>
      <c r="C604" s="24"/>
      <c r="D604" s="24"/>
      <c r="E604" s="24"/>
      <c r="F604" s="24"/>
      <c r="G604" s="1" t="str">
        <f>IFERROR(VLOOKUP(A604,'Второй отчетный период'!$A$2:$B$969,2,FALSE),"")</f>
        <v/>
      </c>
    </row>
    <row r="605" spans="2:7">
      <c r="B605" s="24"/>
      <c r="C605" s="24"/>
      <c r="D605" s="24"/>
      <c r="E605" s="24"/>
      <c r="F605" s="24"/>
      <c r="G605" s="1" t="str">
        <f>IFERROR(VLOOKUP(A605,'Второй отчетный период'!$A$2:$B$969,2,FALSE),"")</f>
        <v/>
      </c>
    </row>
    <row r="606" spans="2:7">
      <c r="B606" s="24"/>
      <c r="C606" s="24"/>
      <c r="D606" s="24"/>
      <c r="E606" s="24"/>
      <c r="F606" s="24"/>
      <c r="G606" s="1" t="str">
        <f>IFERROR(VLOOKUP(A606,'Второй отчетный период'!$A$2:$B$969,2,FALSE),"")</f>
        <v/>
      </c>
    </row>
    <row r="607" spans="2:7">
      <c r="B607" s="24"/>
      <c r="C607" s="24"/>
      <c r="D607" s="24"/>
      <c r="E607" s="24"/>
      <c r="F607" s="24"/>
      <c r="G607" s="1" t="str">
        <f>IFERROR(VLOOKUP(A607,'Второй отчетный период'!$A$2:$B$969,2,FALSE),"")</f>
        <v/>
      </c>
    </row>
    <row r="608" spans="2:7">
      <c r="B608" s="24"/>
      <c r="C608" s="24"/>
      <c r="D608" s="24"/>
      <c r="E608" s="24"/>
      <c r="F608" s="24"/>
      <c r="G608" s="1" t="str">
        <f>IFERROR(VLOOKUP(A608,'Второй отчетный период'!$A$2:$B$969,2,FALSE),"")</f>
        <v/>
      </c>
    </row>
    <row r="609" spans="2:7">
      <c r="B609" s="24"/>
      <c r="C609" s="24"/>
      <c r="D609" s="24"/>
      <c r="E609" s="24"/>
      <c r="F609" s="24"/>
      <c r="G609" s="1" t="str">
        <f>IFERROR(VLOOKUP(A609,'Второй отчетный период'!$A$2:$B$969,2,FALSE),"")</f>
        <v/>
      </c>
    </row>
    <row r="610" spans="2:7">
      <c r="B610" s="24"/>
      <c r="C610" s="24"/>
      <c r="D610" s="24"/>
      <c r="E610" s="24"/>
      <c r="F610" s="24"/>
      <c r="G610" s="1" t="str">
        <f>IFERROR(VLOOKUP(A610,'Второй отчетный период'!$A$2:$B$969,2,FALSE),"")</f>
        <v/>
      </c>
    </row>
    <row r="611" spans="2:7">
      <c r="B611" s="24"/>
      <c r="C611" s="24"/>
      <c r="D611" s="24"/>
      <c r="E611" s="24"/>
      <c r="F611" s="24"/>
      <c r="G611" s="1" t="str">
        <f>IFERROR(VLOOKUP(A611,'Второй отчетный период'!$A$2:$B$969,2,FALSE),"")</f>
        <v/>
      </c>
    </row>
    <row r="612" spans="2:7">
      <c r="B612" s="24"/>
      <c r="C612" s="24"/>
      <c r="D612" s="24"/>
      <c r="E612" s="24"/>
      <c r="F612" s="24"/>
      <c r="G612" s="1" t="str">
        <f>IFERROR(VLOOKUP(A612,'Второй отчетный период'!$A$2:$B$969,2,FALSE),"")</f>
        <v/>
      </c>
    </row>
    <row r="613" spans="2:7">
      <c r="B613" s="24"/>
      <c r="C613" s="24"/>
      <c r="D613" s="24"/>
      <c r="E613" s="24"/>
      <c r="F613" s="24"/>
      <c r="G613" s="1" t="str">
        <f>IFERROR(VLOOKUP(A613,'Второй отчетный период'!$A$2:$B$969,2,FALSE),"")</f>
        <v/>
      </c>
    </row>
    <row r="614" spans="2:7">
      <c r="B614" s="24"/>
      <c r="C614" s="24"/>
      <c r="D614" s="24"/>
      <c r="E614" s="24"/>
      <c r="F614" s="24"/>
      <c r="G614" s="1" t="str">
        <f>IFERROR(VLOOKUP(A614,'Второй отчетный период'!$A$2:$B$969,2,FALSE),"")</f>
        <v/>
      </c>
    </row>
    <row r="615" spans="2:7">
      <c r="B615" s="24"/>
      <c r="C615" s="24"/>
      <c r="D615" s="24"/>
      <c r="E615" s="24"/>
      <c r="F615" s="24"/>
      <c r="G615" s="1" t="str">
        <f>IFERROR(VLOOKUP(A615,'Второй отчетный период'!$A$2:$B$969,2,FALSE),"")</f>
        <v/>
      </c>
    </row>
    <row r="616" spans="2:7">
      <c r="B616" s="24"/>
      <c r="C616" s="24"/>
      <c r="D616" s="24"/>
      <c r="E616" s="24"/>
      <c r="F616" s="24"/>
      <c r="G616" s="1" t="str">
        <f>IFERROR(VLOOKUP(A616,'Второй отчетный период'!$A$2:$B$969,2,FALSE),"")</f>
        <v/>
      </c>
    </row>
    <row r="617" spans="2:7">
      <c r="B617" s="24"/>
      <c r="C617" s="24"/>
      <c r="D617" s="24"/>
      <c r="E617" s="24"/>
      <c r="F617" s="24"/>
      <c r="G617" s="1" t="str">
        <f>IFERROR(VLOOKUP(A617,'Второй отчетный период'!$A$2:$B$969,2,FALSE),"")</f>
        <v/>
      </c>
    </row>
    <row r="618" spans="2:7">
      <c r="B618" s="24"/>
      <c r="C618" s="24"/>
      <c r="D618" s="24"/>
      <c r="E618" s="24"/>
      <c r="F618" s="24"/>
      <c r="G618" s="1" t="str">
        <f>IFERROR(VLOOKUP(A618,'Второй отчетный период'!$A$2:$B$969,2,FALSE),"")</f>
        <v/>
      </c>
    </row>
    <row r="619" spans="2:7">
      <c r="B619" s="24"/>
      <c r="C619" s="24"/>
      <c r="D619" s="24"/>
      <c r="E619" s="24"/>
      <c r="F619" s="24"/>
      <c r="G619" s="1" t="str">
        <f>IFERROR(VLOOKUP(A619,'Второй отчетный период'!$A$2:$B$969,2,FALSE),"")</f>
        <v/>
      </c>
    </row>
    <row r="620" spans="2:7">
      <c r="B620" s="24"/>
      <c r="C620" s="24"/>
      <c r="D620" s="24"/>
      <c r="E620" s="24"/>
      <c r="F620" s="24"/>
      <c r="G620" s="1" t="str">
        <f>IFERROR(VLOOKUP(A620,'Второй отчетный период'!$A$2:$B$969,2,FALSE),"")</f>
        <v/>
      </c>
    </row>
    <row r="621" spans="2:7">
      <c r="B621" s="24"/>
      <c r="C621" s="24"/>
      <c r="D621" s="24"/>
      <c r="E621" s="24"/>
      <c r="F621" s="24"/>
      <c r="G621" s="1" t="str">
        <f>IFERROR(VLOOKUP(A621,'Второй отчетный период'!$A$2:$B$969,2,FALSE),"")</f>
        <v/>
      </c>
    </row>
    <row r="622" spans="2:7">
      <c r="B622" s="24"/>
      <c r="C622" s="24"/>
      <c r="D622" s="24"/>
      <c r="E622" s="24"/>
      <c r="F622" s="24"/>
      <c r="G622" s="1" t="str">
        <f>IFERROR(VLOOKUP(A622,'Второй отчетный период'!$A$2:$B$969,2,FALSE),"")</f>
        <v/>
      </c>
    </row>
    <row r="623" spans="2:7">
      <c r="B623" s="24"/>
      <c r="C623" s="24"/>
      <c r="D623" s="24"/>
      <c r="E623" s="24"/>
      <c r="F623" s="24"/>
      <c r="G623" s="1" t="str">
        <f>IFERROR(VLOOKUP(A623,'Второй отчетный период'!$A$2:$B$969,2,FALSE),"")</f>
        <v/>
      </c>
    </row>
    <row r="624" spans="2:7">
      <c r="B624" s="24"/>
      <c r="C624" s="24"/>
      <c r="D624" s="24"/>
      <c r="E624" s="24"/>
      <c r="F624" s="24"/>
      <c r="G624" s="1" t="str">
        <f>IFERROR(VLOOKUP(A624,'Второй отчетный период'!$A$2:$B$969,2,FALSE),"")</f>
        <v/>
      </c>
    </row>
    <row r="625" spans="2:7">
      <c r="B625" s="24"/>
      <c r="C625" s="24"/>
      <c r="D625" s="24"/>
      <c r="E625" s="24"/>
      <c r="F625" s="24"/>
      <c r="G625" s="1" t="str">
        <f>IFERROR(VLOOKUP(A625,'Второй отчетный период'!$A$2:$B$969,2,FALSE),"")</f>
        <v/>
      </c>
    </row>
    <row r="626" spans="2:7">
      <c r="B626" s="24"/>
      <c r="C626" s="24"/>
      <c r="D626" s="24"/>
      <c r="E626" s="24"/>
      <c r="F626" s="24"/>
      <c r="G626" s="1" t="str">
        <f>IFERROR(VLOOKUP(A626,'Второй отчетный период'!$A$2:$B$969,2,FALSE),"")</f>
        <v/>
      </c>
    </row>
    <row r="627" spans="2:7">
      <c r="B627" s="24"/>
      <c r="C627" s="24"/>
      <c r="D627" s="24"/>
      <c r="E627" s="24"/>
      <c r="F627" s="24"/>
      <c r="G627" s="1" t="str">
        <f>IFERROR(VLOOKUP(A627,'Второй отчетный период'!$A$2:$B$969,2,FALSE),"")</f>
        <v/>
      </c>
    </row>
    <row r="628" spans="2:7">
      <c r="B628" s="24"/>
      <c r="C628" s="24"/>
      <c r="D628" s="24"/>
      <c r="E628" s="24"/>
      <c r="F628" s="24"/>
      <c r="G628" s="1" t="str">
        <f>IFERROR(VLOOKUP(A628,'Второй отчетный период'!$A$2:$B$969,2,FALSE),"")</f>
        <v/>
      </c>
    </row>
    <row r="629" spans="2:7">
      <c r="B629" s="24"/>
      <c r="C629" s="24"/>
      <c r="D629" s="24"/>
      <c r="E629" s="24"/>
      <c r="F629" s="24"/>
      <c r="G629" s="1" t="str">
        <f>IFERROR(VLOOKUP(A629,'Второй отчетный период'!$A$2:$B$969,2,FALSE),"")</f>
        <v/>
      </c>
    </row>
    <row r="630" spans="2:7">
      <c r="B630" s="24"/>
      <c r="C630" s="24"/>
      <c r="D630" s="24"/>
      <c r="E630" s="24"/>
      <c r="F630" s="24"/>
      <c r="G630" s="1" t="str">
        <f>IFERROR(VLOOKUP(A630,'Второй отчетный период'!$A$2:$B$969,2,FALSE),"")</f>
        <v/>
      </c>
    </row>
    <row r="631" spans="2:7">
      <c r="B631" s="24"/>
      <c r="C631" s="24"/>
      <c r="D631" s="24"/>
      <c r="E631" s="24"/>
      <c r="F631" s="24"/>
      <c r="G631" s="1" t="str">
        <f>IFERROR(VLOOKUP(A631,'Второй отчетный период'!$A$2:$B$969,2,FALSE),"")</f>
        <v/>
      </c>
    </row>
    <row r="632" spans="2:7">
      <c r="B632" s="24"/>
      <c r="C632" s="24"/>
      <c r="D632" s="24"/>
      <c r="E632" s="24"/>
      <c r="F632" s="24"/>
      <c r="G632" s="1" t="str">
        <f>IFERROR(VLOOKUP(A632,'Второй отчетный период'!$A$2:$B$969,2,FALSE),"")</f>
        <v/>
      </c>
    </row>
    <row r="633" spans="2:7">
      <c r="B633" s="24"/>
      <c r="C633" s="24"/>
      <c r="D633" s="24"/>
      <c r="E633" s="24"/>
      <c r="F633" s="24"/>
      <c r="G633" s="1" t="str">
        <f>IFERROR(VLOOKUP(A633,'Второй отчетный период'!$A$2:$B$969,2,FALSE),"")</f>
        <v/>
      </c>
    </row>
    <row r="634" spans="2:7">
      <c r="B634" s="24"/>
      <c r="C634" s="24"/>
      <c r="D634" s="24"/>
      <c r="E634" s="24"/>
      <c r="F634" s="24"/>
      <c r="G634" s="1" t="str">
        <f>IFERROR(VLOOKUP(A634,'Второй отчетный период'!$A$2:$B$969,2,FALSE),"")</f>
        <v/>
      </c>
    </row>
    <row r="635" spans="2:7">
      <c r="B635" s="24"/>
      <c r="C635" s="24"/>
      <c r="D635" s="24"/>
      <c r="E635" s="24"/>
      <c r="F635" s="24"/>
      <c r="G635" s="1" t="str">
        <f>IFERROR(VLOOKUP(A635,'Второй отчетный период'!$A$2:$B$969,2,FALSE),"")</f>
        <v/>
      </c>
    </row>
    <row r="636" spans="2:7">
      <c r="B636" s="24"/>
      <c r="C636" s="24"/>
      <c r="D636" s="24"/>
      <c r="E636" s="24"/>
      <c r="F636" s="24"/>
      <c r="G636" s="1" t="str">
        <f>IFERROR(VLOOKUP(A636,'Второй отчетный период'!$A$2:$B$969,2,FALSE),"")</f>
        <v/>
      </c>
    </row>
    <row r="637" spans="2:7">
      <c r="B637" s="24"/>
      <c r="C637" s="24"/>
      <c r="D637" s="24"/>
      <c r="E637" s="24"/>
      <c r="F637" s="24"/>
      <c r="G637" s="1" t="str">
        <f>IFERROR(VLOOKUP(A637,'Второй отчетный период'!$A$2:$B$969,2,FALSE),"")</f>
        <v/>
      </c>
    </row>
    <row r="638" spans="2:7">
      <c r="B638" s="24"/>
      <c r="C638" s="24"/>
      <c r="D638" s="24"/>
      <c r="E638" s="24"/>
      <c r="F638" s="24"/>
      <c r="G638" s="1" t="str">
        <f>IFERROR(VLOOKUP(A638,'Второй отчетный период'!$A$2:$B$969,2,FALSE),"")</f>
        <v/>
      </c>
    </row>
    <row r="639" spans="2:7">
      <c r="B639" s="24"/>
      <c r="C639" s="24"/>
      <c r="D639" s="24"/>
      <c r="E639" s="24"/>
      <c r="F639" s="24"/>
      <c r="G639" s="1" t="str">
        <f>IFERROR(VLOOKUP(A639,'Второй отчетный период'!$A$2:$B$969,2,FALSE),"")</f>
        <v/>
      </c>
    </row>
    <row r="640" spans="2:7">
      <c r="B640" s="24"/>
      <c r="C640" s="24"/>
      <c r="D640" s="24"/>
      <c r="E640" s="24"/>
      <c r="F640" s="24"/>
      <c r="G640" s="1" t="str">
        <f>IFERROR(VLOOKUP(A640,'Второй отчетный период'!$A$2:$B$969,2,FALSE),"")</f>
        <v/>
      </c>
    </row>
    <row r="641" spans="2:7">
      <c r="B641" s="24"/>
      <c r="C641" s="24"/>
      <c r="D641" s="24"/>
      <c r="E641" s="24"/>
      <c r="F641" s="24"/>
      <c r="G641" s="1" t="str">
        <f>IFERROR(VLOOKUP(A641,'Второй отчетный период'!$A$2:$B$969,2,FALSE),"")</f>
        <v/>
      </c>
    </row>
    <row r="642" spans="2:7">
      <c r="B642" s="24"/>
      <c r="C642" s="24"/>
      <c r="D642" s="24"/>
      <c r="E642" s="24"/>
      <c r="F642" s="24"/>
      <c r="G642" s="1" t="str">
        <f>IFERROR(VLOOKUP(A642,'Второй отчетный период'!$A$2:$B$969,2,FALSE),"")</f>
        <v/>
      </c>
    </row>
    <row r="643" spans="2:7">
      <c r="B643" s="24"/>
      <c r="C643" s="24"/>
      <c r="D643" s="24"/>
      <c r="E643" s="24"/>
      <c r="F643" s="24"/>
      <c r="G643" s="1" t="str">
        <f>IFERROR(VLOOKUP(A643,'Второй отчетный период'!$A$2:$B$969,2,FALSE),"")</f>
        <v/>
      </c>
    </row>
    <row r="644" spans="2:7">
      <c r="B644" s="24"/>
      <c r="C644" s="24"/>
      <c r="D644" s="24"/>
      <c r="E644" s="24"/>
      <c r="F644" s="24"/>
      <c r="G644" s="1" t="str">
        <f>IFERROR(VLOOKUP(A644,'Второй отчетный период'!$A$2:$B$969,2,FALSE),"")</f>
        <v/>
      </c>
    </row>
    <row r="645" spans="2:7">
      <c r="B645" s="24"/>
      <c r="C645" s="24"/>
      <c r="D645" s="24"/>
      <c r="E645" s="24"/>
      <c r="F645" s="24"/>
      <c r="G645" s="1" t="str">
        <f>IFERROR(VLOOKUP(A645,'Второй отчетный период'!$A$2:$B$969,2,FALSE),"")</f>
        <v/>
      </c>
    </row>
    <row r="646" spans="2:7">
      <c r="B646" s="24"/>
      <c r="C646" s="24"/>
      <c r="D646" s="24"/>
      <c r="E646" s="24"/>
      <c r="F646" s="24"/>
      <c r="G646" s="1" t="str">
        <f>IFERROR(VLOOKUP(A646,'Второй отчетный период'!$A$2:$B$969,2,FALSE),"")</f>
        <v/>
      </c>
    </row>
    <row r="647" spans="2:7">
      <c r="B647" s="24"/>
      <c r="C647" s="24"/>
      <c r="D647" s="24"/>
      <c r="E647" s="24"/>
      <c r="F647" s="24"/>
      <c r="G647" s="1" t="str">
        <f>IFERROR(VLOOKUP(A647,'Второй отчетный период'!$A$2:$B$969,2,FALSE),"")</f>
        <v/>
      </c>
    </row>
    <row r="648" spans="2:7">
      <c r="B648" s="24"/>
      <c r="C648" s="24"/>
      <c r="D648" s="24"/>
      <c r="E648" s="24"/>
      <c r="F648" s="24"/>
      <c r="G648" s="1" t="str">
        <f>IFERROR(VLOOKUP(A648,'Второй отчетный период'!$A$2:$B$969,2,FALSE),"")</f>
        <v/>
      </c>
    </row>
    <row r="649" spans="2:7">
      <c r="B649" s="24"/>
      <c r="C649" s="24"/>
      <c r="D649" s="24"/>
      <c r="E649" s="24"/>
      <c r="F649" s="24"/>
      <c r="G649" s="1" t="str">
        <f>IFERROR(VLOOKUP(A649,'Второй отчетный период'!$A$2:$B$969,2,FALSE),"")</f>
        <v/>
      </c>
    </row>
    <row r="650" spans="2:7">
      <c r="B650" s="24"/>
      <c r="C650" s="24"/>
      <c r="D650" s="24"/>
      <c r="E650" s="24"/>
      <c r="F650" s="24"/>
      <c r="G650" s="1" t="str">
        <f>IFERROR(VLOOKUP(A650,'Второй отчетный период'!$A$2:$B$969,2,FALSE),"")</f>
        <v/>
      </c>
    </row>
    <row r="651" spans="2:7">
      <c r="B651" s="24"/>
      <c r="C651" s="24"/>
      <c r="D651" s="24"/>
      <c r="E651" s="24"/>
      <c r="F651" s="24"/>
      <c r="G651" s="1" t="str">
        <f>IFERROR(VLOOKUP(A651,'Второй отчетный период'!$A$2:$B$969,2,FALSE),"")</f>
        <v/>
      </c>
    </row>
    <row r="652" spans="2:7">
      <c r="B652" s="24"/>
      <c r="C652" s="24"/>
      <c r="D652" s="24"/>
      <c r="E652" s="24"/>
      <c r="F652" s="24"/>
      <c r="G652" s="1" t="str">
        <f>IFERROR(VLOOKUP(A652,'Второй отчетный период'!$A$2:$B$969,2,FALSE),"")</f>
        <v/>
      </c>
    </row>
    <row r="653" spans="2:7">
      <c r="B653" s="24"/>
      <c r="C653" s="24"/>
      <c r="D653" s="24"/>
      <c r="E653" s="24"/>
      <c r="F653" s="24"/>
      <c r="G653" s="1" t="str">
        <f>IFERROR(VLOOKUP(A653,'Второй отчетный период'!$A$2:$B$969,2,FALSE),"")</f>
        <v/>
      </c>
    </row>
    <row r="654" spans="2:7">
      <c r="B654" s="24"/>
      <c r="C654" s="24"/>
      <c r="D654" s="24"/>
      <c r="E654" s="24"/>
      <c r="F654" s="24"/>
      <c r="G654" s="1" t="str">
        <f>IFERROR(VLOOKUP(A654,'Второй отчетный период'!$A$2:$B$969,2,FALSE),"")</f>
        <v/>
      </c>
    </row>
    <row r="655" spans="2:7">
      <c r="B655" s="24"/>
      <c r="C655" s="24"/>
      <c r="D655" s="24"/>
      <c r="E655" s="24"/>
      <c r="F655" s="24"/>
      <c r="G655" s="1" t="str">
        <f>IFERROR(VLOOKUP(A655,'Второй отчетный период'!$A$2:$B$969,2,FALSE),"")</f>
        <v/>
      </c>
    </row>
    <row r="656" spans="2:7">
      <c r="B656" s="24"/>
      <c r="C656" s="24"/>
      <c r="D656" s="24"/>
      <c r="E656" s="24"/>
      <c r="F656" s="24"/>
      <c r="G656" s="1" t="str">
        <f>IFERROR(VLOOKUP(A656,'Второй отчетный период'!$A$2:$B$969,2,FALSE),"")</f>
        <v/>
      </c>
    </row>
    <row r="657" spans="2:7">
      <c r="B657" s="24"/>
      <c r="C657" s="24"/>
      <c r="D657" s="24"/>
      <c r="E657" s="24"/>
      <c r="F657" s="24"/>
      <c r="G657" s="1" t="str">
        <f>IFERROR(VLOOKUP(A657,'Второй отчетный период'!$A$2:$B$969,2,FALSE),"")</f>
        <v/>
      </c>
    </row>
    <row r="658" spans="2:7">
      <c r="B658" s="24"/>
      <c r="C658" s="24"/>
      <c r="D658" s="24"/>
      <c r="E658" s="24"/>
      <c r="F658" s="24"/>
      <c r="G658" s="1" t="str">
        <f>IFERROR(VLOOKUP(A658,'Второй отчетный период'!$A$2:$B$969,2,FALSE),"")</f>
        <v/>
      </c>
    </row>
    <row r="659" spans="2:7">
      <c r="B659" s="24"/>
      <c r="C659" s="24"/>
      <c r="D659" s="24"/>
      <c r="E659" s="24"/>
      <c r="F659" s="24"/>
      <c r="G659" s="1" t="str">
        <f>IFERROR(VLOOKUP(A659,'Второй отчетный период'!$A$2:$B$969,2,FALSE),"")</f>
        <v/>
      </c>
    </row>
    <row r="660" spans="2:7">
      <c r="B660" s="24"/>
      <c r="C660" s="24"/>
      <c r="D660" s="24"/>
      <c r="E660" s="24"/>
      <c r="F660" s="24"/>
      <c r="G660" s="1" t="str">
        <f>IFERROR(VLOOKUP(A660,'Второй отчетный период'!$A$2:$B$969,2,FALSE),"")</f>
        <v/>
      </c>
    </row>
    <row r="661" spans="2:7">
      <c r="B661" s="24"/>
      <c r="C661" s="24"/>
      <c r="D661" s="24"/>
      <c r="E661" s="24"/>
      <c r="F661" s="24"/>
      <c r="G661" s="1" t="str">
        <f>IFERROR(VLOOKUP(A661,'Второй отчетный период'!$A$2:$B$969,2,FALSE),"")</f>
        <v/>
      </c>
    </row>
    <row r="662" spans="2:7">
      <c r="B662" s="24"/>
      <c r="C662" s="24"/>
      <c r="D662" s="24"/>
      <c r="E662" s="24"/>
      <c r="F662" s="24"/>
      <c r="G662" s="1" t="str">
        <f>IFERROR(VLOOKUP(A662,'Второй отчетный период'!$A$2:$B$969,2,FALSE),"")</f>
        <v/>
      </c>
    </row>
    <row r="663" spans="2:7">
      <c r="B663" s="24"/>
      <c r="C663" s="24"/>
      <c r="D663" s="24"/>
      <c r="E663" s="24"/>
      <c r="F663" s="24"/>
      <c r="G663" s="1" t="str">
        <f>IFERROR(VLOOKUP(A663,'Второй отчетный период'!$A$2:$B$969,2,FALSE),"")</f>
        <v/>
      </c>
    </row>
    <row r="664" spans="2:7">
      <c r="B664" s="24"/>
      <c r="C664" s="24"/>
      <c r="D664" s="24"/>
      <c r="E664" s="24"/>
      <c r="F664" s="24"/>
      <c r="G664" s="1" t="str">
        <f>IFERROR(VLOOKUP(A664,'Второй отчетный период'!$A$2:$B$969,2,FALSE),"")</f>
        <v/>
      </c>
    </row>
    <row r="665" spans="2:7">
      <c r="B665" s="24"/>
      <c r="C665" s="24"/>
      <c r="D665" s="24"/>
      <c r="E665" s="24"/>
      <c r="F665" s="24"/>
      <c r="G665" s="1" t="str">
        <f>IFERROR(VLOOKUP(A665,'Второй отчетный период'!$A$2:$B$969,2,FALSE),"")</f>
        <v/>
      </c>
    </row>
    <row r="666" spans="2:7">
      <c r="B666" s="24"/>
      <c r="C666" s="24"/>
      <c r="D666" s="24"/>
      <c r="E666" s="24"/>
      <c r="F666" s="24"/>
      <c r="G666" s="1" t="str">
        <f>IFERROR(VLOOKUP(A666,'Второй отчетный период'!$A$2:$B$969,2,FALSE),"")</f>
        <v/>
      </c>
    </row>
    <row r="667" spans="2:7">
      <c r="B667" s="24"/>
      <c r="C667" s="24"/>
      <c r="D667" s="24"/>
      <c r="E667" s="24"/>
      <c r="F667" s="24"/>
      <c r="G667" s="1" t="str">
        <f>IFERROR(VLOOKUP(A667,'Второй отчетный период'!$A$2:$B$969,2,FALSE),"")</f>
        <v/>
      </c>
    </row>
    <row r="668" spans="2:7">
      <c r="B668" s="24"/>
      <c r="C668" s="24"/>
      <c r="D668" s="24"/>
      <c r="E668" s="24"/>
      <c r="F668" s="24"/>
      <c r="G668" s="1" t="str">
        <f>IFERROR(VLOOKUP(A668,'Второй отчетный период'!$A$2:$B$969,2,FALSE),"")</f>
        <v/>
      </c>
    </row>
    <row r="669" spans="2:7">
      <c r="B669" s="24"/>
      <c r="C669" s="24"/>
      <c r="D669" s="24"/>
      <c r="E669" s="24"/>
      <c r="F669" s="24"/>
      <c r="G669" s="1" t="str">
        <f>IFERROR(VLOOKUP(A669,'Второй отчетный период'!$A$2:$B$969,2,FALSE),"")</f>
        <v/>
      </c>
    </row>
    <row r="670" spans="2:7">
      <c r="B670" s="24"/>
      <c r="C670" s="24"/>
      <c r="D670" s="24"/>
      <c r="E670" s="24"/>
      <c r="F670" s="24"/>
      <c r="G670" s="1" t="str">
        <f>IFERROR(VLOOKUP(A670,'Второй отчетный период'!$A$2:$B$969,2,FALSE),"")</f>
        <v/>
      </c>
    </row>
    <row r="671" spans="2:7">
      <c r="B671" s="24"/>
      <c r="C671" s="24"/>
      <c r="D671" s="24"/>
      <c r="E671" s="24"/>
      <c r="F671" s="24"/>
      <c r="G671" s="1" t="str">
        <f>IFERROR(VLOOKUP(A671,'Второй отчетный период'!$A$2:$B$969,2,FALSE),"")</f>
        <v/>
      </c>
    </row>
    <row r="672" spans="2:7">
      <c r="B672" s="24"/>
      <c r="C672" s="24"/>
      <c r="D672" s="24"/>
      <c r="E672" s="24"/>
      <c r="F672" s="24"/>
      <c r="G672" s="1" t="str">
        <f>IFERROR(VLOOKUP(A672,'Второй отчетный период'!$A$2:$B$969,2,FALSE),"")</f>
        <v/>
      </c>
    </row>
    <row r="673" spans="2:7">
      <c r="B673" s="24"/>
      <c r="C673" s="24"/>
      <c r="D673" s="24"/>
      <c r="E673" s="24"/>
      <c r="F673" s="24"/>
      <c r="G673" s="1" t="str">
        <f>IFERROR(VLOOKUP(A673,'Второй отчетный период'!$A$2:$B$969,2,FALSE),"")</f>
        <v/>
      </c>
    </row>
    <row r="674" spans="2:7">
      <c r="B674" s="24"/>
      <c r="C674" s="24"/>
      <c r="D674" s="24"/>
      <c r="E674" s="24"/>
      <c r="F674" s="24"/>
      <c r="G674" s="1" t="str">
        <f>IFERROR(VLOOKUP(A674,'Второй отчетный период'!$A$2:$B$969,2,FALSE),"")</f>
        <v/>
      </c>
    </row>
    <row r="675" spans="2:7">
      <c r="B675" s="24"/>
      <c r="C675" s="24"/>
      <c r="D675" s="24"/>
      <c r="E675" s="24"/>
      <c r="F675" s="24"/>
      <c r="G675" s="1" t="str">
        <f>IFERROR(VLOOKUP(A675,'Второй отчетный период'!$A$2:$B$969,2,FALSE),"")</f>
        <v/>
      </c>
    </row>
    <row r="676" spans="2:7">
      <c r="B676" s="24"/>
      <c r="C676" s="24"/>
      <c r="D676" s="24"/>
      <c r="E676" s="24"/>
      <c r="F676" s="24"/>
      <c r="G676" s="1" t="str">
        <f>IFERROR(VLOOKUP(A676,'Второй отчетный период'!$A$2:$B$969,2,FALSE),"")</f>
        <v/>
      </c>
    </row>
    <row r="677" spans="2:7">
      <c r="B677" s="24"/>
      <c r="C677" s="24"/>
      <c r="D677" s="24"/>
      <c r="E677" s="24"/>
      <c r="F677" s="24"/>
      <c r="G677" s="1" t="str">
        <f>IFERROR(VLOOKUP(A677,'Второй отчетный период'!$A$2:$B$969,2,FALSE),"")</f>
        <v/>
      </c>
    </row>
    <row r="678" spans="2:7">
      <c r="B678" s="24"/>
      <c r="C678" s="24"/>
      <c r="D678" s="24"/>
      <c r="E678" s="24"/>
      <c r="F678" s="24"/>
      <c r="G678" s="1" t="str">
        <f>IFERROR(VLOOKUP(A678,'Второй отчетный период'!$A$2:$B$969,2,FALSE),"")</f>
        <v/>
      </c>
    </row>
    <row r="679" spans="2:7">
      <c r="B679" s="24"/>
      <c r="C679" s="24"/>
      <c r="D679" s="24"/>
      <c r="E679" s="24"/>
      <c r="F679" s="24"/>
      <c r="G679" s="1" t="str">
        <f>IFERROR(VLOOKUP(A679,'Второй отчетный период'!$A$2:$B$969,2,FALSE),"")</f>
        <v/>
      </c>
    </row>
    <row r="680" spans="2:7">
      <c r="B680" s="24"/>
      <c r="C680" s="24"/>
      <c r="D680" s="24"/>
      <c r="E680" s="24"/>
      <c r="F680" s="24"/>
      <c r="G680" s="1" t="str">
        <f>IFERROR(VLOOKUP(A680,'Второй отчетный период'!$A$2:$B$969,2,FALSE),"")</f>
        <v/>
      </c>
    </row>
    <row r="681" spans="2:7">
      <c r="B681" s="24"/>
      <c r="C681" s="24"/>
      <c r="D681" s="24"/>
      <c r="E681" s="24"/>
      <c r="F681" s="24"/>
      <c r="G681" s="1" t="str">
        <f>IFERROR(VLOOKUP(A681,'Второй отчетный период'!$A$2:$B$969,2,FALSE),"")</f>
        <v/>
      </c>
    </row>
    <row r="682" spans="2:7">
      <c r="B682" s="24"/>
      <c r="C682" s="24"/>
      <c r="D682" s="24"/>
      <c r="E682" s="24"/>
      <c r="F682" s="24"/>
      <c r="G682" s="1" t="str">
        <f>IFERROR(VLOOKUP(A682,'Второй отчетный период'!$A$2:$B$969,2,FALSE),"")</f>
        <v/>
      </c>
    </row>
    <row r="683" spans="2:7">
      <c r="B683" s="24"/>
      <c r="C683" s="24"/>
      <c r="D683" s="24"/>
      <c r="E683" s="24"/>
      <c r="F683" s="24"/>
      <c r="G683" s="1" t="str">
        <f>IFERROR(VLOOKUP(A683,'Второй отчетный период'!$A$2:$B$969,2,FALSE),"")</f>
        <v/>
      </c>
    </row>
    <row r="684" spans="2:7">
      <c r="B684" s="24"/>
      <c r="C684" s="24"/>
      <c r="D684" s="24"/>
      <c r="E684" s="24"/>
      <c r="F684" s="24"/>
      <c r="G684" s="1" t="str">
        <f>IFERROR(VLOOKUP(A684,'Второй отчетный период'!$A$2:$B$969,2,FALSE),"")</f>
        <v/>
      </c>
    </row>
    <row r="685" spans="2:7">
      <c r="B685" s="24"/>
      <c r="C685" s="24"/>
      <c r="D685" s="24"/>
      <c r="E685" s="24"/>
      <c r="F685" s="24"/>
      <c r="G685" s="1" t="str">
        <f>IFERROR(VLOOKUP(A685,'Второй отчетный период'!$A$2:$B$969,2,FALSE),"")</f>
        <v/>
      </c>
    </row>
    <row r="686" spans="2:7">
      <c r="B686" s="24"/>
      <c r="C686" s="24"/>
      <c r="D686" s="24"/>
      <c r="E686" s="24"/>
      <c r="F686" s="24"/>
      <c r="G686" s="1" t="str">
        <f>IFERROR(VLOOKUP(A686,'Второй отчетный период'!$A$2:$B$969,2,FALSE),"")</f>
        <v/>
      </c>
    </row>
    <row r="687" spans="2:7">
      <c r="B687" s="24"/>
      <c r="C687" s="24"/>
      <c r="D687" s="24"/>
      <c r="E687" s="24"/>
      <c r="F687" s="24"/>
      <c r="G687" s="1" t="str">
        <f>IFERROR(VLOOKUP(A687,'Второй отчетный период'!$A$2:$B$969,2,FALSE),"")</f>
        <v/>
      </c>
    </row>
    <row r="688" spans="2:7">
      <c r="B688" s="24"/>
      <c r="C688" s="24"/>
      <c r="D688" s="24"/>
      <c r="E688" s="24"/>
      <c r="F688" s="24"/>
      <c r="G688" s="1" t="str">
        <f>IFERROR(VLOOKUP(A688,'Второй отчетный период'!$A$2:$B$969,2,FALSE),"")</f>
        <v/>
      </c>
    </row>
    <row r="689" spans="2:7">
      <c r="B689" s="24"/>
      <c r="C689" s="24"/>
      <c r="D689" s="24"/>
      <c r="E689" s="24"/>
      <c r="F689" s="24"/>
      <c r="G689" s="1" t="str">
        <f>IFERROR(VLOOKUP(A689,'Второй отчетный период'!$A$2:$B$969,2,FALSE),"")</f>
        <v/>
      </c>
    </row>
    <row r="690" spans="2:7">
      <c r="B690" s="24"/>
      <c r="C690" s="24"/>
      <c r="D690" s="24"/>
      <c r="E690" s="24"/>
      <c r="F690" s="24"/>
      <c r="G690" s="1" t="str">
        <f>IFERROR(VLOOKUP(A690,'Второй отчетный период'!$A$2:$B$969,2,FALSE),"")</f>
        <v/>
      </c>
    </row>
    <row r="691" spans="2:7">
      <c r="B691" s="24"/>
      <c r="C691" s="24"/>
      <c r="D691" s="24"/>
      <c r="E691" s="24"/>
      <c r="F691" s="24"/>
      <c r="G691" s="1" t="str">
        <f>IFERROR(VLOOKUP(A691,'Второй отчетный период'!$A$2:$B$969,2,FALSE),"")</f>
        <v/>
      </c>
    </row>
    <row r="692" spans="2:7">
      <c r="B692" s="24"/>
      <c r="C692" s="24"/>
      <c r="D692" s="24"/>
      <c r="E692" s="24"/>
      <c r="F692" s="24"/>
      <c r="G692" s="1" t="str">
        <f>IFERROR(VLOOKUP(A692,'Второй отчетный период'!$A$2:$B$969,2,FALSE),"")</f>
        <v/>
      </c>
    </row>
    <row r="693" spans="2:7">
      <c r="B693" s="24"/>
      <c r="C693" s="24"/>
      <c r="D693" s="24"/>
      <c r="E693" s="24"/>
      <c r="F693" s="24"/>
      <c r="G693" s="1" t="str">
        <f>IFERROR(VLOOKUP(A693,'Второй отчетный период'!$A$2:$B$969,2,FALSE),"")</f>
        <v/>
      </c>
    </row>
    <row r="694" spans="2:7">
      <c r="B694" s="24"/>
      <c r="C694" s="24"/>
      <c r="D694" s="24"/>
      <c r="E694" s="24"/>
      <c r="F694" s="24"/>
      <c r="G694" s="1" t="str">
        <f>IFERROR(VLOOKUP(A694,'Второй отчетный период'!$A$2:$B$969,2,FALSE),"")</f>
        <v/>
      </c>
    </row>
    <row r="695" spans="2:7">
      <c r="B695" s="24"/>
      <c r="C695" s="24"/>
      <c r="D695" s="24"/>
      <c r="E695" s="24"/>
      <c r="F695" s="24"/>
      <c r="G695" s="1" t="str">
        <f>IFERROR(VLOOKUP(A695,'Второй отчетный период'!$A$2:$B$969,2,FALSE),"")</f>
        <v/>
      </c>
    </row>
    <row r="696" spans="2:7">
      <c r="B696" s="24"/>
      <c r="C696" s="24"/>
      <c r="D696" s="24"/>
      <c r="E696" s="24"/>
      <c r="F696" s="24"/>
      <c r="G696" s="1" t="str">
        <f>IFERROR(VLOOKUP(A696,'Второй отчетный период'!$A$2:$B$969,2,FALSE),"")</f>
        <v/>
      </c>
    </row>
    <row r="697" spans="2:7">
      <c r="B697" s="24"/>
      <c r="C697" s="24"/>
      <c r="D697" s="24"/>
      <c r="E697" s="24"/>
      <c r="F697" s="24"/>
      <c r="G697" s="1" t="str">
        <f>IFERROR(VLOOKUP(A697,'Второй отчетный период'!$A$2:$B$969,2,FALSE),"")</f>
        <v/>
      </c>
    </row>
    <row r="698" spans="2:7">
      <c r="B698" s="24"/>
      <c r="C698" s="24"/>
      <c r="D698" s="24"/>
      <c r="E698" s="24"/>
      <c r="F698" s="24"/>
      <c r="G698" s="1" t="str">
        <f>IFERROR(VLOOKUP(A698,'Второй отчетный период'!$A$2:$B$969,2,FALSE),"")</f>
        <v/>
      </c>
    </row>
    <row r="699" spans="2:7">
      <c r="B699" s="24"/>
      <c r="C699" s="24"/>
      <c r="D699" s="24"/>
      <c r="E699" s="24"/>
      <c r="F699" s="24"/>
      <c r="G699" s="1" t="str">
        <f>IFERROR(VLOOKUP(A699,'Второй отчетный период'!$A$2:$B$969,2,FALSE),"")</f>
        <v/>
      </c>
    </row>
    <row r="700" spans="2:7">
      <c r="B700" s="24"/>
      <c r="C700" s="24"/>
      <c r="D700" s="24"/>
      <c r="E700" s="24"/>
      <c r="F700" s="24"/>
      <c r="G700" s="1" t="str">
        <f>IFERROR(VLOOKUP(A700,'Второй отчетный период'!$A$2:$B$969,2,FALSE),"")</f>
        <v/>
      </c>
    </row>
    <row r="701" spans="2:7">
      <c r="B701" s="24"/>
      <c r="C701" s="24"/>
      <c r="D701" s="24"/>
      <c r="E701" s="24"/>
      <c r="F701" s="24"/>
      <c r="G701" s="1" t="str">
        <f>IFERROR(VLOOKUP(A701,'Второй отчетный период'!$A$2:$B$969,2,FALSE),"")</f>
        <v/>
      </c>
    </row>
    <row r="702" spans="2:7">
      <c r="B702" s="24"/>
      <c r="C702" s="24"/>
      <c r="D702" s="24"/>
      <c r="E702" s="24"/>
      <c r="F702" s="24"/>
      <c r="G702" s="1" t="str">
        <f>IFERROR(VLOOKUP(A702,'Второй отчетный период'!$A$2:$B$969,2,FALSE),"")</f>
        <v/>
      </c>
    </row>
    <row r="703" spans="2:7">
      <c r="B703" s="24"/>
      <c r="C703" s="24"/>
      <c r="D703" s="24"/>
      <c r="E703" s="24"/>
      <c r="F703" s="24"/>
      <c r="G703" s="1" t="str">
        <f>IFERROR(VLOOKUP(A703,'Второй отчетный период'!$A$2:$B$969,2,FALSE),"")</f>
        <v/>
      </c>
    </row>
    <row r="704" spans="2:7">
      <c r="B704" s="24"/>
      <c r="C704" s="24"/>
      <c r="D704" s="24"/>
      <c r="E704" s="24"/>
      <c r="F704" s="24"/>
      <c r="G704" s="1" t="str">
        <f>IFERROR(VLOOKUP(A704,'Второй отчетный период'!$A$2:$B$969,2,FALSE),"")</f>
        <v/>
      </c>
    </row>
    <row r="705" spans="2:7">
      <c r="B705" s="24"/>
      <c r="C705" s="24"/>
      <c r="D705" s="24"/>
      <c r="E705" s="24"/>
      <c r="F705" s="24"/>
      <c r="G705" s="1" t="str">
        <f>IFERROR(VLOOKUP(A705,'Второй отчетный период'!$A$2:$B$969,2,FALSE),"")</f>
        <v/>
      </c>
    </row>
    <row r="706" spans="2:7">
      <c r="B706" s="24"/>
      <c r="C706" s="24"/>
      <c r="D706" s="24"/>
      <c r="E706" s="24"/>
      <c r="F706" s="24"/>
      <c r="G706" s="1" t="str">
        <f>IFERROR(VLOOKUP(A706,'Второй отчетный период'!$A$2:$B$969,2,FALSE),"")</f>
        <v/>
      </c>
    </row>
    <row r="707" spans="2:7">
      <c r="B707" s="24"/>
      <c r="C707" s="24"/>
      <c r="D707" s="24"/>
      <c r="E707" s="24"/>
      <c r="F707" s="24"/>
      <c r="G707" s="1" t="str">
        <f>IFERROR(VLOOKUP(A707,'Второй отчетный период'!$A$2:$B$969,2,FALSE),"")</f>
        <v/>
      </c>
    </row>
    <row r="708" spans="2:7">
      <c r="B708" s="24"/>
      <c r="C708" s="24"/>
      <c r="D708" s="24"/>
      <c r="E708" s="24"/>
      <c r="F708" s="24"/>
      <c r="G708" s="1" t="str">
        <f>IFERROR(VLOOKUP(A708,'Второй отчетный период'!$A$2:$B$969,2,FALSE),"")</f>
        <v/>
      </c>
    </row>
    <row r="709" spans="2:7">
      <c r="B709" s="24"/>
      <c r="C709" s="24"/>
      <c r="D709" s="24"/>
      <c r="E709" s="24"/>
      <c r="F709" s="24"/>
      <c r="G709" s="1" t="str">
        <f>IFERROR(VLOOKUP(A709,'Второй отчетный период'!$A$2:$B$969,2,FALSE),"")</f>
        <v/>
      </c>
    </row>
    <row r="710" spans="2:7">
      <c r="B710" s="24"/>
      <c r="C710" s="24"/>
      <c r="D710" s="24"/>
      <c r="E710" s="24"/>
      <c r="F710" s="24"/>
      <c r="G710" s="1" t="str">
        <f>IFERROR(VLOOKUP(A710,'Второй отчетный период'!$A$2:$B$969,2,FALSE),"")</f>
        <v/>
      </c>
    </row>
    <row r="711" spans="2:7">
      <c r="B711" s="24"/>
      <c r="C711" s="24"/>
      <c r="D711" s="24"/>
      <c r="E711" s="24"/>
      <c r="F711" s="24"/>
      <c r="G711" s="1" t="str">
        <f>IFERROR(VLOOKUP(A711,'Второй отчетный период'!$A$2:$B$969,2,FALSE),"")</f>
        <v/>
      </c>
    </row>
    <row r="712" spans="2:7">
      <c r="B712" s="24"/>
      <c r="C712" s="24"/>
      <c r="D712" s="24"/>
      <c r="E712" s="24"/>
      <c r="F712" s="24"/>
      <c r="G712" s="1" t="str">
        <f>IFERROR(VLOOKUP(A712,'Второй отчетный период'!$A$2:$B$969,2,FALSE),"")</f>
        <v/>
      </c>
    </row>
    <row r="713" spans="2:7">
      <c r="B713" s="24"/>
      <c r="C713" s="24"/>
      <c r="D713" s="24"/>
      <c r="E713" s="24"/>
      <c r="F713" s="24"/>
      <c r="G713" s="1" t="str">
        <f>IFERROR(VLOOKUP(A713,'Второй отчетный период'!$A$2:$B$969,2,FALSE),"")</f>
        <v/>
      </c>
    </row>
    <row r="714" spans="2:7">
      <c r="B714" s="24"/>
      <c r="C714" s="24"/>
      <c r="D714" s="24"/>
      <c r="E714" s="24"/>
      <c r="F714" s="24"/>
      <c r="G714" s="1" t="str">
        <f>IFERROR(VLOOKUP(A714,'Второй отчетный период'!$A$2:$B$969,2,FALSE),"")</f>
        <v/>
      </c>
    </row>
    <row r="715" spans="2:7">
      <c r="B715" s="24"/>
      <c r="C715" s="24"/>
      <c r="D715" s="24"/>
      <c r="E715" s="24"/>
      <c r="F715" s="24"/>
      <c r="G715" s="1" t="str">
        <f>IFERROR(VLOOKUP(A715,'Второй отчетный период'!$A$2:$B$969,2,FALSE),"")</f>
        <v/>
      </c>
    </row>
    <row r="716" spans="2:7">
      <c r="B716" s="24"/>
      <c r="C716" s="24"/>
      <c r="D716" s="24"/>
      <c r="E716" s="24"/>
      <c r="F716" s="24"/>
      <c r="G716" s="1" t="str">
        <f>IFERROR(VLOOKUP(A716,'Второй отчетный период'!$A$2:$B$969,2,FALSE),"")</f>
        <v/>
      </c>
    </row>
    <row r="717" spans="2:7">
      <c r="B717" s="24"/>
      <c r="C717" s="24"/>
      <c r="D717" s="24"/>
      <c r="E717" s="24"/>
      <c r="F717" s="24"/>
      <c r="G717" s="1" t="str">
        <f>IFERROR(VLOOKUP(A717,'Второй отчетный период'!$A$2:$B$969,2,FALSE),"")</f>
        <v/>
      </c>
    </row>
    <row r="718" spans="2:7">
      <c r="B718" s="24"/>
      <c r="C718" s="24"/>
      <c r="D718" s="24"/>
      <c r="E718" s="24"/>
      <c r="F718" s="24"/>
      <c r="G718" s="1" t="str">
        <f>IFERROR(VLOOKUP(A718,'Второй отчетный период'!$A$2:$B$969,2,FALSE),"")</f>
        <v/>
      </c>
    </row>
    <row r="719" spans="2:7">
      <c r="B719" s="24"/>
      <c r="C719" s="24"/>
      <c r="D719" s="24"/>
      <c r="E719" s="24"/>
      <c r="F719" s="24"/>
      <c r="G719" s="1" t="str">
        <f>IFERROR(VLOOKUP(A719,'Второй отчетный период'!$A$2:$B$969,2,FALSE),"")</f>
        <v/>
      </c>
    </row>
    <row r="720" spans="2:7">
      <c r="B720" s="24"/>
      <c r="C720" s="24"/>
      <c r="D720" s="24"/>
      <c r="E720" s="24"/>
      <c r="F720" s="24"/>
      <c r="G720" s="1" t="str">
        <f>IFERROR(VLOOKUP(A720,'Второй отчетный период'!$A$2:$B$969,2,FALSE),"")</f>
        <v/>
      </c>
    </row>
    <row r="721" spans="2:7">
      <c r="B721" s="24"/>
      <c r="C721" s="24"/>
      <c r="D721" s="24"/>
      <c r="E721" s="24"/>
      <c r="F721" s="24"/>
      <c r="G721" s="1" t="str">
        <f>IFERROR(VLOOKUP(A721,'Второй отчетный период'!$A$2:$B$969,2,FALSE),"")</f>
        <v/>
      </c>
    </row>
    <row r="722" spans="2:7">
      <c r="B722" s="24"/>
      <c r="C722" s="24"/>
      <c r="D722" s="24"/>
      <c r="E722" s="24"/>
      <c r="F722" s="24"/>
      <c r="G722" s="1" t="str">
        <f>IFERROR(VLOOKUP(A722,'Второй отчетный период'!$A$2:$B$969,2,FALSE),"")</f>
        <v/>
      </c>
    </row>
    <row r="723" spans="2:7">
      <c r="B723" s="24"/>
      <c r="C723" s="24"/>
      <c r="D723" s="24"/>
      <c r="E723" s="24"/>
      <c r="F723" s="24"/>
      <c r="G723" s="1" t="str">
        <f>IFERROR(VLOOKUP(A723,'Второй отчетный период'!$A$2:$B$969,2,FALSE),"")</f>
        <v/>
      </c>
    </row>
    <row r="724" spans="2:7">
      <c r="B724" s="24"/>
      <c r="C724" s="24"/>
      <c r="D724" s="24"/>
      <c r="E724" s="24"/>
      <c r="F724" s="24"/>
      <c r="G724" s="1" t="str">
        <f>IFERROR(VLOOKUP(A724,'Второй отчетный период'!$A$2:$B$969,2,FALSE),"")</f>
        <v/>
      </c>
    </row>
    <row r="725" spans="2:7">
      <c r="B725" s="24"/>
      <c r="C725" s="24"/>
      <c r="D725" s="24"/>
      <c r="E725" s="24"/>
      <c r="F725" s="24"/>
      <c r="G725" s="1" t="str">
        <f>IFERROR(VLOOKUP(A725,'Второй отчетный период'!$A$2:$B$969,2,FALSE),"")</f>
        <v/>
      </c>
    </row>
    <row r="726" spans="2:7">
      <c r="B726" s="24"/>
      <c r="C726" s="24"/>
      <c r="D726" s="24"/>
      <c r="E726" s="24"/>
      <c r="F726" s="24"/>
      <c r="G726" s="1" t="str">
        <f>IFERROR(VLOOKUP(A726,'Второй отчетный период'!$A$2:$B$969,2,FALSE),"")</f>
        <v/>
      </c>
    </row>
    <row r="727" spans="2:7">
      <c r="B727" s="24"/>
      <c r="C727" s="24"/>
      <c r="D727" s="24"/>
      <c r="E727" s="24"/>
      <c r="F727" s="24"/>
      <c r="G727" s="1" t="str">
        <f>IFERROR(VLOOKUP(A727,'Второй отчетный период'!$A$2:$B$969,2,FALSE),"")</f>
        <v/>
      </c>
    </row>
    <row r="728" spans="2:7">
      <c r="B728" s="24"/>
      <c r="C728" s="24"/>
      <c r="D728" s="24"/>
      <c r="E728" s="24"/>
      <c r="F728" s="24"/>
      <c r="G728" s="1" t="str">
        <f>IFERROR(VLOOKUP(A728,'Второй отчетный период'!$A$2:$B$969,2,FALSE),"")</f>
        <v/>
      </c>
    </row>
    <row r="729" spans="2:7">
      <c r="B729" s="24"/>
      <c r="C729" s="24"/>
      <c r="D729" s="24"/>
      <c r="E729" s="24"/>
      <c r="F729" s="24"/>
      <c r="G729" s="1" t="str">
        <f>IFERROR(VLOOKUP(A729,'Второй отчетный период'!$A$2:$B$969,2,FALSE),"")</f>
        <v/>
      </c>
    </row>
    <row r="730" spans="2:7">
      <c r="B730" s="24"/>
      <c r="C730" s="24"/>
      <c r="D730" s="24"/>
      <c r="E730" s="24"/>
      <c r="F730" s="24"/>
      <c r="G730" s="1" t="str">
        <f>IFERROR(VLOOKUP(A730,'Второй отчетный период'!$A$2:$B$969,2,FALSE),"")</f>
        <v/>
      </c>
    </row>
    <row r="731" spans="2:7">
      <c r="B731" s="24"/>
      <c r="C731" s="24"/>
      <c r="D731" s="24"/>
      <c r="E731" s="24"/>
      <c r="F731" s="24"/>
      <c r="G731" s="1" t="str">
        <f>IFERROR(VLOOKUP(A731,'Второй отчетный период'!$A$2:$B$969,2,FALSE),"")</f>
        <v/>
      </c>
    </row>
    <row r="732" spans="2:7">
      <c r="B732" s="24"/>
      <c r="C732" s="24"/>
      <c r="D732" s="24"/>
      <c r="E732" s="24"/>
      <c r="F732" s="24"/>
      <c r="G732" s="1" t="str">
        <f>IFERROR(VLOOKUP(A732,'Второй отчетный период'!$A$2:$B$969,2,FALSE),"")</f>
        <v/>
      </c>
    </row>
    <row r="733" spans="2:7">
      <c r="B733" s="24"/>
      <c r="C733" s="24"/>
      <c r="D733" s="24"/>
      <c r="E733" s="24"/>
      <c r="F733" s="24"/>
      <c r="G733" s="1" t="str">
        <f>IFERROR(VLOOKUP(A733,'Второй отчетный период'!$A$2:$B$969,2,FALSE),"")</f>
        <v/>
      </c>
    </row>
    <row r="734" spans="2:7">
      <c r="B734" s="24"/>
      <c r="C734" s="24"/>
      <c r="D734" s="24"/>
      <c r="E734" s="24"/>
      <c r="F734" s="24"/>
      <c r="G734" s="1" t="str">
        <f>IFERROR(VLOOKUP(A734,'Второй отчетный период'!$A$2:$B$969,2,FALSE),"")</f>
        <v/>
      </c>
    </row>
    <row r="735" spans="2:7">
      <c r="B735" s="24"/>
      <c r="C735" s="24"/>
      <c r="D735" s="24"/>
      <c r="E735" s="24"/>
      <c r="F735" s="24"/>
      <c r="G735" s="1" t="str">
        <f>IFERROR(VLOOKUP(A735,'Второй отчетный период'!$A$2:$B$969,2,FALSE),"")</f>
        <v/>
      </c>
    </row>
    <row r="736" spans="2:7">
      <c r="B736" s="24"/>
      <c r="C736" s="24"/>
      <c r="D736" s="24"/>
      <c r="E736" s="24"/>
      <c r="F736" s="24"/>
      <c r="G736" s="1" t="str">
        <f>IFERROR(VLOOKUP(A736,'Второй отчетный период'!$A$2:$B$969,2,FALSE),"")</f>
        <v/>
      </c>
    </row>
    <row r="737" spans="2:7">
      <c r="B737" s="24"/>
      <c r="C737" s="24"/>
      <c r="D737" s="24"/>
      <c r="E737" s="24"/>
      <c r="F737" s="24"/>
      <c r="G737" s="1" t="str">
        <f>IFERROR(VLOOKUP(A737,'Второй отчетный период'!$A$2:$B$969,2,FALSE),"")</f>
        <v/>
      </c>
    </row>
    <row r="738" spans="2:7">
      <c r="B738" s="24"/>
      <c r="C738" s="24"/>
      <c r="D738" s="24"/>
      <c r="E738" s="24"/>
      <c r="F738" s="24"/>
      <c r="G738" s="1" t="str">
        <f>IFERROR(VLOOKUP(A738,'Второй отчетный период'!$A$2:$B$969,2,FALSE),"")</f>
        <v/>
      </c>
    </row>
    <row r="739" spans="2:7">
      <c r="B739" s="24"/>
      <c r="C739" s="24"/>
      <c r="D739" s="24"/>
      <c r="E739" s="24"/>
      <c r="F739" s="24"/>
      <c r="G739" s="1" t="str">
        <f>IFERROR(VLOOKUP(A739,'Второй отчетный период'!$A$2:$B$969,2,FALSE),"")</f>
        <v/>
      </c>
    </row>
    <row r="740" spans="2:7">
      <c r="B740" s="24"/>
      <c r="C740" s="24"/>
      <c r="D740" s="24"/>
      <c r="E740" s="24"/>
      <c r="F740" s="24"/>
      <c r="G740" s="1" t="str">
        <f>IFERROR(VLOOKUP(A740,'Второй отчетный период'!$A$2:$B$969,2,FALSE),"")</f>
        <v/>
      </c>
    </row>
    <row r="741" spans="2:7">
      <c r="B741" s="24"/>
      <c r="C741" s="24"/>
      <c r="D741" s="24"/>
      <c r="E741" s="24"/>
      <c r="F741" s="24"/>
      <c r="G741" s="1" t="str">
        <f>IFERROR(VLOOKUP(A741,'Второй отчетный период'!$A$2:$B$969,2,FALSE),"")</f>
        <v/>
      </c>
    </row>
    <row r="742" spans="2:7">
      <c r="B742" s="24"/>
      <c r="C742" s="24"/>
      <c r="D742" s="24"/>
      <c r="E742" s="24"/>
      <c r="F742" s="24"/>
      <c r="G742" s="1" t="str">
        <f>IFERROR(VLOOKUP(A742,'Второй отчетный период'!$A$2:$B$969,2,FALSE),"")</f>
        <v/>
      </c>
    </row>
    <row r="743" spans="2:7">
      <c r="B743" s="24"/>
      <c r="C743" s="24"/>
      <c r="D743" s="24"/>
      <c r="E743" s="24"/>
      <c r="F743" s="24"/>
      <c r="G743" s="1" t="str">
        <f>IFERROR(VLOOKUP(A743,'Второй отчетный период'!$A$2:$B$969,2,FALSE),"")</f>
        <v/>
      </c>
    </row>
    <row r="744" spans="2:7">
      <c r="B744" s="24"/>
      <c r="C744" s="24"/>
      <c r="D744" s="24"/>
      <c r="E744" s="24"/>
      <c r="F744" s="24"/>
      <c r="G744" s="1" t="str">
        <f>IFERROR(VLOOKUP(A744,'Второй отчетный период'!$A$2:$B$969,2,FALSE),"")</f>
        <v/>
      </c>
    </row>
    <row r="745" spans="2:7">
      <c r="B745" s="24"/>
      <c r="C745" s="24"/>
      <c r="D745" s="24"/>
      <c r="E745" s="24"/>
      <c r="F745" s="24"/>
      <c r="G745" s="1" t="str">
        <f>IFERROR(VLOOKUP(A745,'Второй отчетный период'!$A$2:$B$969,2,FALSE),"")</f>
        <v/>
      </c>
    </row>
    <row r="746" spans="2:7">
      <c r="B746" s="24"/>
      <c r="C746" s="24"/>
      <c r="D746" s="24"/>
      <c r="E746" s="24"/>
      <c r="F746" s="24"/>
      <c r="G746" s="1" t="str">
        <f>IFERROR(VLOOKUP(A746,'Второй отчетный период'!$A$2:$B$969,2,FALSE),"")</f>
        <v/>
      </c>
    </row>
    <row r="747" spans="2:7">
      <c r="B747" s="24"/>
      <c r="C747" s="24"/>
      <c r="D747" s="24"/>
      <c r="E747" s="24"/>
      <c r="F747" s="24"/>
      <c r="G747" s="1" t="str">
        <f>IFERROR(VLOOKUP(A747,'Второй отчетный период'!$A$2:$B$969,2,FALSE),"")</f>
        <v/>
      </c>
    </row>
    <row r="748" spans="2:7">
      <c r="B748" s="24"/>
      <c r="C748" s="24"/>
      <c r="D748" s="24"/>
      <c r="E748" s="24"/>
      <c r="F748" s="24"/>
      <c r="G748" s="1" t="str">
        <f>IFERROR(VLOOKUP(A748,'Второй отчетный период'!$A$2:$B$969,2,FALSE),"")</f>
        <v/>
      </c>
    </row>
    <row r="749" spans="2:7">
      <c r="B749" s="24"/>
      <c r="C749" s="24"/>
      <c r="D749" s="24"/>
      <c r="E749" s="24"/>
      <c r="F749" s="24"/>
      <c r="G749" s="1" t="str">
        <f>IFERROR(VLOOKUP(A749,'Второй отчетный период'!$A$2:$B$969,2,FALSE),"")</f>
        <v/>
      </c>
    </row>
    <row r="750" spans="2:7">
      <c r="B750" s="24"/>
      <c r="C750" s="24"/>
      <c r="D750" s="24"/>
      <c r="E750" s="24"/>
      <c r="F750" s="24"/>
      <c r="G750" s="1" t="str">
        <f>IFERROR(VLOOKUP(A750,'Второй отчетный период'!$A$2:$B$969,2,FALSE),"")</f>
        <v/>
      </c>
    </row>
    <row r="751" spans="2:7">
      <c r="B751" s="24"/>
      <c r="C751" s="24"/>
      <c r="D751" s="24"/>
      <c r="E751" s="24"/>
      <c r="F751" s="24"/>
      <c r="G751" s="1" t="str">
        <f>IFERROR(VLOOKUP(A751,'Второй отчетный период'!$A$2:$B$969,2,FALSE),"")</f>
        <v/>
      </c>
    </row>
    <row r="752" spans="2:7">
      <c r="B752" s="24"/>
      <c r="C752" s="24"/>
      <c r="D752" s="24"/>
      <c r="E752" s="24"/>
      <c r="F752" s="24"/>
      <c r="G752" s="1" t="str">
        <f>IFERROR(VLOOKUP(A752,'Второй отчетный период'!$A$2:$B$969,2,FALSE),"")</f>
        <v/>
      </c>
    </row>
    <row r="753" spans="2:7">
      <c r="B753" s="24"/>
      <c r="C753" s="24"/>
      <c r="D753" s="24"/>
      <c r="E753" s="24"/>
      <c r="F753" s="24"/>
      <c r="G753" s="1" t="str">
        <f>IFERROR(VLOOKUP(A753,'Второй отчетный период'!$A$2:$B$969,2,FALSE),"")</f>
        <v/>
      </c>
    </row>
    <row r="754" spans="2:7">
      <c r="B754" s="24"/>
      <c r="C754" s="24"/>
      <c r="D754" s="24"/>
      <c r="E754" s="24"/>
      <c r="F754" s="24"/>
      <c r="G754" s="1" t="str">
        <f>IFERROR(VLOOKUP(A754,'Второй отчетный период'!$A$2:$B$969,2,FALSE),"")</f>
        <v/>
      </c>
    </row>
    <row r="755" spans="2:7">
      <c r="B755" s="24"/>
      <c r="C755" s="24"/>
      <c r="D755" s="24"/>
      <c r="E755" s="24"/>
      <c r="F755" s="24"/>
      <c r="G755" s="1" t="str">
        <f>IFERROR(VLOOKUP(A755,'Второй отчетный период'!$A$2:$B$969,2,FALSE),"")</f>
        <v/>
      </c>
    </row>
    <row r="756" spans="2:7">
      <c r="B756" s="24"/>
      <c r="C756" s="24"/>
      <c r="D756" s="24"/>
      <c r="E756" s="24"/>
      <c r="F756" s="24"/>
      <c r="G756" s="1" t="str">
        <f>IFERROR(VLOOKUP(A756,'Второй отчетный период'!$A$2:$B$969,2,FALSE),"")</f>
        <v/>
      </c>
    </row>
    <row r="757" spans="2:7">
      <c r="B757" s="24"/>
      <c r="C757" s="24"/>
      <c r="D757" s="24"/>
      <c r="E757" s="24"/>
      <c r="F757" s="24"/>
      <c r="G757" s="1" t="str">
        <f>IFERROR(VLOOKUP(A757,'Второй отчетный период'!$A$2:$B$969,2,FALSE),"")</f>
        <v/>
      </c>
    </row>
    <row r="758" spans="2:7">
      <c r="B758" s="24"/>
      <c r="C758" s="24"/>
      <c r="D758" s="24"/>
      <c r="E758" s="24"/>
      <c r="F758" s="24"/>
      <c r="G758" s="1" t="str">
        <f>IFERROR(VLOOKUP(A758,'Второй отчетный период'!$A$2:$B$969,2,FALSE),"")</f>
        <v/>
      </c>
    </row>
    <row r="759" spans="2:7">
      <c r="B759" s="24"/>
      <c r="C759" s="24"/>
      <c r="D759" s="24"/>
      <c r="E759" s="24"/>
      <c r="F759" s="24"/>
      <c r="G759" s="1" t="str">
        <f>IFERROR(VLOOKUP(A759,'Второй отчетный период'!$A$2:$B$969,2,FALSE),"")</f>
        <v/>
      </c>
    </row>
    <row r="760" spans="2:7">
      <c r="B760" s="24"/>
      <c r="C760" s="24"/>
      <c r="D760" s="24"/>
      <c r="E760" s="24"/>
      <c r="F760" s="24"/>
      <c r="G760" s="1" t="str">
        <f>IFERROR(VLOOKUP(A760,'Второй отчетный период'!$A$2:$B$969,2,FALSE),"")</f>
        <v/>
      </c>
    </row>
    <row r="761" spans="2:7">
      <c r="B761" s="24"/>
      <c r="C761" s="24"/>
      <c r="D761" s="24"/>
      <c r="E761" s="24"/>
      <c r="F761" s="24"/>
      <c r="G761" s="1" t="str">
        <f>IFERROR(VLOOKUP(A761,'Второй отчетный период'!$A$2:$B$969,2,FALSE),"")</f>
        <v/>
      </c>
    </row>
    <row r="762" spans="2:7">
      <c r="B762" s="24"/>
      <c r="C762" s="24"/>
      <c r="D762" s="24"/>
      <c r="E762" s="24"/>
      <c r="F762" s="24"/>
      <c r="G762" s="1" t="str">
        <f>IFERROR(VLOOKUP(A762,'Второй отчетный период'!$A$2:$B$969,2,FALSE),"")</f>
        <v/>
      </c>
    </row>
    <row r="763" spans="2:7">
      <c r="B763" s="24"/>
      <c r="C763" s="24"/>
      <c r="D763" s="24"/>
      <c r="E763" s="24"/>
      <c r="F763" s="24"/>
      <c r="G763" s="1" t="str">
        <f>IFERROR(VLOOKUP(A763,'Второй отчетный период'!$A$2:$B$969,2,FALSE),"")</f>
        <v/>
      </c>
    </row>
    <row r="764" spans="2:7">
      <c r="B764" s="24"/>
      <c r="C764" s="24"/>
      <c r="D764" s="24"/>
      <c r="E764" s="24"/>
      <c r="F764" s="24"/>
      <c r="G764" s="1" t="str">
        <f>IFERROR(VLOOKUP(A764,'Второй отчетный период'!$A$2:$B$969,2,FALSE),"")</f>
        <v/>
      </c>
    </row>
    <row r="765" spans="2:7">
      <c r="B765" s="24"/>
      <c r="C765" s="24"/>
      <c r="D765" s="24"/>
      <c r="E765" s="24"/>
      <c r="F765" s="24"/>
      <c r="G765" s="1" t="str">
        <f>IFERROR(VLOOKUP(A765,'Второй отчетный период'!$A$2:$B$969,2,FALSE),"")</f>
        <v/>
      </c>
    </row>
    <row r="766" spans="2:7">
      <c r="B766" s="24"/>
      <c r="C766" s="24"/>
      <c r="D766" s="24"/>
      <c r="E766" s="24"/>
      <c r="F766" s="24"/>
      <c r="G766" s="1" t="str">
        <f>IFERROR(VLOOKUP(A766,'Второй отчетный период'!$A$2:$B$969,2,FALSE),"")</f>
        <v/>
      </c>
    </row>
    <row r="767" spans="2:7">
      <c r="B767" s="24"/>
      <c r="C767" s="24"/>
      <c r="D767" s="24"/>
      <c r="E767" s="24"/>
      <c r="F767" s="24"/>
      <c r="G767" s="1" t="str">
        <f>IFERROR(VLOOKUP(A767,'Второй отчетный период'!$A$2:$B$969,2,FALSE),"")</f>
        <v/>
      </c>
    </row>
    <row r="768" spans="2:7">
      <c r="B768" s="24"/>
      <c r="C768" s="24"/>
      <c r="D768" s="24"/>
      <c r="E768" s="24"/>
      <c r="F768" s="24"/>
      <c r="G768" s="1" t="str">
        <f>IFERROR(VLOOKUP(A768,'Второй отчетный период'!$A$2:$B$969,2,FALSE),"")</f>
        <v/>
      </c>
    </row>
    <row r="769" spans="2:7">
      <c r="B769" s="24"/>
      <c r="C769" s="24"/>
      <c r="D769" s="24"/>
      <c r="E769" s="24"/>
      <c r="F769" s="24"/>
      <c r="G769" s="1" t="str">
        <f>IFERROR(VLOOKUP(A769,'Второй отчетный период'!$A$2:$B$969,2,FALSE),"")</f>
        <v/>
      </c>
    </row>
    <row r="770" spans="2:7">
      <c r="B770" s="24"/>
      <c r="C770" s="24"/>
      <c r="D770" s="24"/>
      <c r="E770" s="24"/>
      <c r="F770" s="24"/>
      <c r="G770" s="1" t="str">
        <f>IFERROR(VLOOKUP(A770,'Второй отчетный период'!$A$2:$B$969,2,FALSE),"")</f>
        <v/>
      </c>
    </row>
    <row r="771" spans="2:7">
      <c r="B771" s="24"/>
      <c r="C771" s="24"/>
      <c r="D771" s="24"/>
      <c r="E771" s="24"/>
      <c r="F771" s="24"/>
      <c r="G771" s="1" t="str">
        <f>IFERROR(VLOOKUP(A771,'Второй отчетный период'!$A$2:$B$969,2,FALSE),"")</f>
        <v/>
      </c>
    </row>
    <row r="772" spans="2:7">
      <c r="B772" s="24"/>
      <c r="C772" s="24"/>
      <c r="D772" s="24"/>
      <c r="E772" s="24"/>
      <c r="F772" s="24"/>
      <c r="G772" s="1" t="str">
        <f>IFERROR(VLOOKUP(A772,'Второй отчетный период'!$A$2:$B$969,2,FALSE),"")</f>
        <v/>
      </c>
    </row>
    <row r="773" spans="2:7">
      <c r="B773" s="24"/>
      <c r="C773" s="24"/>
      <c r="D773" s="24"/>
      <c r="E773" s="24"/>
      <c r="F773" s="24"/>
      <c r="G773" s="1" t="str">
        <f>IFERROR(VLOOKUP(A773,'Второй отчетный период'!$A$2:$B$969,2,FALSE),"")</f>
        <v/>
      </c>
    </row>
    <row r="774" spans="2:7">
      <c r="B774" s="24"/>
      <c r="C774" s="24"/>
      <c r="D774" s="24"/>
      <c r="E774" s="24"/>
      <c r="F774" s="24"/>
      <c r="G774" s="1" t="str">
        <f>IFERROR(VLOOKUP(A774,'Второй отчетный период'!$A$2:$B$969,2,FALSE),"")</f>
        <v/>
      </c>
    </row>
    <row r="775" spans="2:7">
      <c r="B775" s="24"/>
      <c r="C775" s="24"/>
      <c r="D775" s="24"/>
      <c r="E775" s="24"/>
      <c r="F775" s="24"/>
      <c r="G775" s="1" t="str">
        <f>IFERROR(VLOOKUP(A775,'Второй отчетный период'!$A$2:$B$969,2,FALSE),"")</f>
        <v/>
      </c>
    </row>
    <row r="776" spans="2:7">
      <c r="B776" s="24"/>
      <c r="C776" s="24"/>
      <c r="D776" s="24"/>
      <c r="E776" s="24"/>
      <c r="F776" s="24"/>
      <c r="G776" s="1" t="str">
        <f>IFERROR(VLOOKUP(A776,'Второй отчетный период'!$A$2:$B$969,2,FALSE),"")</f>
        <v/>
      </c>
    </row>
    <row r="777" spans="2:7">
      <c r="B777" s="24"/>
      <c r="C777" s="24"/>
      <c r="D777" s="24"/>
      <c r="E777" s="24"/>
      <c r="F777" s="24"/>
      <c r="G777" s="1" t="str">
        <f>IFERROR(VLOOKUP(A777,'Второй отчетный период'!$A$2:$B$969,2,FALSE),"")</f>
        <v/>
      </c>
    </row>
    <row r="778" spans="2:7">
      <c r="B778" s="24"/>
      <c r="C778" s="24"/>
      <c r="D778" s="24"/>
      <c r="E778" s="24"/>
      <c r="F778" s="24"/>
      <c r="G778" s="1" t="str">
        <f>IFERROR(VLOOKUP(A778,'Второй отчетный период'!$A$2:$B$969,2,FALSE),"")</f>
        <v/>
      </c>
    </row>
    <row r="779" spans="2:7">
      <c r="B779" s="24"/>
      <c r="C779" s="24"/>
      <c r="D779" s="24"/>
      <c r="E779" s="24"/>
      <c r="F779" s="24"/>
      <c r="G779" s="1" t="str">
        <f>IFERROR(VLOOKUP(A779,'Второй отчетный период'!$A$2:$B$969,2,FALSE),"")</f>
        <v/>
      </c>
    </row>
    <row r="780" spans="2:7">
      <c r="B780" s="24"/>
      <c r="C780" s="24"/>
      <c r="D780" s="24"/>
      <c r="E780" s="24"/>
      <c r="F780" s="24"/>
      <c r="G780" s="1" t="str">
        <f>IFERROR(VLOOKUP(A780,'Второй отчетный период'!$A$2:$B$969,2,FALSE),"")</f>
        <v/>
      </c>
    </row>
    <row r="781" spans="2:7">
      <c r="B781" s="24"/>
      <c r="C781" s="24"/>
      <c r="D781" s="24"/>
      <c r="E781" s="24"/>
      <c r="F781" s="24"/>
      <c r="G781" s="1" t="str">
        <f>IFERROR(VLOOKUP(A781,'Второй отчетный период'!$A$2:$B$969,2,FALSE),"")</f>
        <v/>
      </c>
    </row>
    <row r="782" spans="2:7">
      <c r="B782" s="24"/>
      <c r="C782" s="24"/>
      <c r="D782" s="24"/>
      <c r="E782" s="24"/>
      <c r="F782" s="24"/>
      <c r="G782" s="1" t="str">
        <f>IFERROR(VLOOKUP(A782,'Второй отчетный период'!$A$2:$B$969,2,FALSE),"")</f>
        <v/>
      </c>
    </row>
    <row r="783" spans="2:7">
      <c r="B783" s="24"/>
      <c r="C783" s="24"/>
      <c r="D783" s="24"/>
      <c r="E783" s="24"/>
      <c r="F783" s="24"/>
      <c r="G783" s="1" t="str">
        <f>IFERROR(VLOOKUP(A783,'Второй отчетный период'!$A$2:$B$969,2,FALSE),"")</f>
        <v/>
      </c>
    </row>
    <row r="784" spans="2:7">
      <c r="B784" s="24"/>
      <c r="C784" s="24"/>
      <c r="D784" s="24"/>
      <c r="E784" s="24"/>
      <c r="F784" s="24"/>
      <c r="G784" s="1" t="str">
        <f>IFERROR(VLOOKUP(A784,'Второй отчетный период'!$A$2:$B$969,2,FALSE),"")</f>
        <v/>
      </c>
    </row>
    <row r="785" spans="2:7">
      <c r="B785" s="24"/>
      <c r="C785" s="24"/>
      <c r="D785" s="24"/>
      <c r="E785" s="24"/>
      <c r="F785" s="24"/>
      <c r="G785" s="1" t="str">
        <f>IFERROR(VLOOKUP(A785,'Второй отчетный период'!$A$2:$B$969,2,FALSE),"")</f>
        <v/>
      </c>
    </row>
    <row r="786" spans="2:7">
      <c r="B786" s="24"/>
      <c r="C786" s="24"/>
      <c r="D786" s="24"/>
      <c r="E786" s="24"/>
      <c r="F786" s="24"/>
      <c r="G786" s="1" t="str">
        <f>IFERROR(VLOOKUP(A786,'Второй отчетный период'!$A$2:$B$969,2,FALSE),"")</f>
        <v/>
      </c>
    </row>
    <row r="787" spans="2:7">
      <c r="B787" s="24"/>
      <c r="C787" s="24"/>
      <c r="D787" s="24"/>
      <c r="E787" s="24"/>
      <c r="F787" s="24"/>
      <c r="G787" s="1" t="str">
        <f>IFERROR(VLOOKUP(A787,'Второй отчетный период'!$A$2:$B$969,2,FALSE),"")</f>
        <v/>
      </c>
    </row>
    <row r="788" spans="2:7">
      <c r="B788" s="24"/>
      <c r="C788" s="24"/>
      <c r="D788" s="24"/>
      <c r="E788" s="24"/>
      <c r="F788" s="24"/>
      <c r="G788" s="1" t="str">
        <f>IFERROR(VLOOKUP(A788,'Второй отчетный период'!$A$2:$B$969,2,FALSE),"")</f>
        <v/>
      </c>
    </row>
    <row r="789" spans="2:7">
      <c r="B789" s="24"/>
      <c r="C789" s="24"/>
      <c r="D789" s="24"/>
      <c r="E789" s="24"/>
      <c r="F789" s="24"/>
      <c r="G789" s="1" t="str">
        <f>IFERROR(VLOOKUP(A789,'Второй отчетный период'!$A$2:$B$969,2,FALSE),"")</f>
        <v/>
      </c>
    </row>
    <row r="790" spans="2:7">
      <c r="B790" s="24"/>
      <c r="C790" s="24"/>
      <c r="D790" s="24"/>
      <c r="E790" s="24"/>
      <c r="F790" s="24"/>
      <c r="G790" s="1" t="str">
        <f>IFERROR(VLOOKUP(A790,'Второй отчетный период'!$A$2:$B$969,2,FALSE),"")</f>
        <v/>
      </c>
    </row>
    <row r="791" spans="2:7">
      <c r="B791" s="24"/>
      <c r="C791" s="24"/>
      <c r="D791" s="24"/>
      <c r="E791" s="24"/>
      <c r="F791" s="24"/>
      <c r="G791" s="1" t="str">
        <f>IFERROR(VLOOKUP(A791,'Второй отчетный период'!$A$2:$B$969,2,FALSE),"")</f>
        <v/>
      </c>
    </row>
    <row r="792" spans="2:7">
      <c r="B792" s="24"/>
      <c r="C792" s="24"/>
      <c r="D792" s="24"/>
      <c r="E792" s="24"/>
      <c r="F792" s="24"/>
      <c r="G792" s="1" t="str">
        <f>IFERROR(VLOOKUP(A792,'Второй отчетный период'!$A$2:$B$969,2,FALSE),"")</f>
        <v/>
      </c>
    </row>
    <row r="793" spans="2:7">
      <c r="B793" s="24"/>
      <c r="C793" s="24"/>
      <c r="D793" s="24"/>
      <c r="E793" s="24"/>
      <c r="F793" s="24"/>
      <c r="G793" s="1" t="str">
        <f>IFERROR(VLOOKUP(A793,'Второй отчетный период'!$A$2:$B$969,2,FALSE),"")</f>
        <v/>
      </c>
    </row>
    <row r="794" spans="2:7">
      <c r="B794" s="24"/>
      <c r="C794" s="24"/>
      <c r="D794" s="24"/>
      <c r="E794" s="24"/>
      <c r="F794" s="24"/>
      <c r="G794" s="1" t="str">
        <f>IFERROR(VLOOKUP(A794,'Второй отчетный период'!$A$2:$B$969,2,FALSE),"")</f>
        <v/>
      </c>
    </row>
    <row r="795" spans="2:7">
      <c r="B795" s="24"/>
      <c r="C795" s="24"/>
      <c r="D795" s="24"/>
      <c r="E795" s="24"/>
      <c r="F795" s="24"/>
      <c r="G795" s="1" t="str">
        <f>IFERROR(VLOOKUP(A795,'Второй отчетный период'!$A$2:$B$969,2,FALSE),"")</f>
        <v/>
      </c>
    </row>
    <row r="796" spans="2:7">
      <c r="B796" s="24"/>
      <c r="C796" s="24"/>
      <c r="D796" s="24"/>
      <c r="E796" s="24"/>
      <c r="F796" s="24"/>
      <c r="G796" s="1" t="str">
        <f>IFERROR(VLOOKUP(A796,'Второй отчетный период'!$A$2:$B$969,2,FALSE),"")</f>
        <v/>
      </c>
    </row>
    <row r="797" spans="2:7">
      <c r="B797" s="24"/>
      <c r="C797" s="24"/>
      <c r="D797" s="24"/>
      <c r="E797" s="24"/>
      <c r="F797" s="24"/>
      <c r="G797" s="1" t="str">
        <f>IFERROR(VLOOKUP(A797,'Второй отчетный период'!$A$2:$B$969,2,FALSE),"")</f>
        <v/>
      </c>
    </row>
    <row r="798" spans="2:7">
      <c r="B798" s="24"/>
      <c r="C798" s="24"/>
      <c r="D798" s="24"/>
      <c r="E798" s="24"/>
      <c r="F798" s="24"/>
      <c r="G798" s="1" t="str">
        <f>IFERROR(VLOOKUP(A798,'Второй отчетный период'!$A$2:$B$969,2,FALSE),"")</f>
        <v/>
      </c>
    </row>
  </sheetData>
  <autoFilter ref="A1:G798"/>
  <conditionalFormatting sqref="A2:A798">
    <cfRule type="expression" dxfId="1" priority="1">
      <formula>IF(AND(G2&gt;0,G2&lt;F2),TRUE,FALSE)</formula>
    </cfRule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E733"/>
  <sheetViews>
    <sheetView tabSelected="1" workbookViewId="0">
      <selection activeCell="B13" sqref="B13"/>
    </sheetView>
  </sheetViews>
  <sheetFormatPr defaultColWidth="8.85546875" defaultRowHeight="15"/>
  <cols>
    <col min="1" max="1" width="16" style="45" customWidth="1"/>
    <col min="2" max="2" width="15.5703125" style="35" bestFit="1" customWidth="1"/>
    <col min="3" max="3" width="54.140625" customWidth="1"/>
  </cols>
  <sheetData>
    <row r="1" spans="1:5">
      <c r="A1" s="45" t="s">
        <v>60</v>
      </c>
      <c r="B1" s="35" t="s">
        <v>440</v>
      </c>
    </row>
    <row r="2" spans="1:5">
      <c r="A2" s="37" t="s">
        <v>63</v>
      </c>
      <c r="B2" s="35">
        <v>11514330</v>
      </c>
    </row>
    <row r="3" spans="1:5">
      <c r="A3" s="45" t="s">
        <v>73</v>
      </c>
      <c r="B3" s="35">
        <v>4848742</v>
      </c>
    </row>
    <row r="4" spans="1:5">
      <c r="A4" s="45" t="s">
        <v>65</v>
      </c>
      <c r="B4" s="35">
        <v>1498921</v>
      </c>
    </row>
    <row r="5" spans="1:5">
      <c r="A5" s="45" t="s">
        <v>219</v>
      </c>
      <c r="B5" s="35">
        <v>1377738</v>
      </c>
      <c r="C5" s="4"/>
      <c r="D5" s="4"/>
    </row>
    <row r="6" spans="1:5">
      <c r="A6" s="45" t="s">
        <v>220</v>
      </c>
      <c r="B6" s="35">
        <v>1250615</v>
      </c>
    </row>
    <row r="7" spans="1:5">
      <c r="A7" s="37" t="s">
        <v>68</v>
      </c>
      <c r="B7" s="35">
        <v>1164900</v>
      </c>
    </row>
    <row r="8" spans="1:5">
      <c r="A8" s="45" t="s">
        <v>221</v>
      </c>
      <c r="B8" s="35">
        <v>1154000</v>
      </c>
    </row>
    <row r="9" spans="1:5">
      <c r="A9" s="45" t="s">
        <v>62</v>
      </c>
      <c r="B9" s="35">
        <v>100</v>
      </c>
    </row>
    <row r="10" spans="1:5">
      <c r="A10" s="45" t="s">
        <v>222</v>
      </c>
      <c r="B10" s="35">
        <v>1130273</v>
      </c>
    </row>
    <row r="11" spans="1:5">
      <c r="A11" s="45" t="s">
        <v>223</v>
      </c>
      <c r="B11" s="35">
        <v>1091544</v>
      </c>
    </row>
    <row r="12" spans="1:5">
      <c r="A12" s="45" t="s">
        <v>224</v>
      </c>
      <c r="B12" s="35">
        <v>1062300</v>
      </c>
    </row>
    <row r="13" spans="1:5">
      <c r="A13" s="45" t="s">
        <v>225</v>
      </c>
      <c r="B13" s="35">
        <v>1021244</v>
      </c>
    </row>
    <row r="14" spans="1:5">
      <c r="A14" s="45" t="s">
        <v>226</v>
      </c>
      <c r="B14" s="35">
        <v>1000679</v>
      </c>
      <c r="C14" s="11"/>
    </row>
    <row r="15" spans="1:5">
      <c r="A15" s="45" t="s">
        <v>227</v>
      </c>
      <c r="B15" s="35">
        <v>1000000</v>
      </c>
      <c r="C15" s="11"/>
      <c r="D15" s="4"/>
      <c r="E15" s="4"/>
    </row>
    <row r="16" spans="1:5">
      <c r="A16" s="45" t="s">
        <v>228</v>
      </c>
      <c r="B16" s="35">
        <v>889989</v>
      </c>
    </row>
    <row r="17" spans="1:2">
      <c r="A17" s="45" t="s">
        <v>229</v>
      </c>
      <c r="B17" s="35">
        <v>836900</v>
      </c>
    </row>
    <row r="18" spans="1:2">
      <c r="A18" s="45" t="s">
        <v>230</v>
      </c>
      <c r="B18" s="35">
        <v>744933</v>
      </c>
    </row>
    <row r="19" spans="1:2">
      <c r="A19" s="45" t="s">
        <v>231</v>
      </c>
      <c r="B19" s="35">
        <v>719484</v>
      </c>
    </row>
    <row r="20" spans="1:2">
      <c r="A20" s="45" t="s">
        <v>232</v>
      </c>
      <c r="B20" s="35">
        <v>628117</v>
      </c>
    </row>
    <row r="21" spans="1:2">
      <c r="A21" s="45" t="s">
        <v>135</v>
      </c>
      <c r="B21" s="35">
        <v>613793</v>
      </c>
    </row>
    <row r="22" spans="1:2">
      <c r="A22" s="45" t="s">
        <v>233</v>
      </c>
      <c r="B22" s="35">
        <v>612091</v>
      </c>
    </row>
    <row r="23" spans="1:2">
      <c r="A23" s="45" t="s">
        <v>132</v>
      </c>
      <c r="B23" s="35">
        <v>592069</v>
      </c>
    </row>
    <row r="24" spans="1:2">
      <c r="A24" s="45" t="s">
        <v>141</v>
      </c>
      <c r="B24" s="35">
        <v>591486</v>
      </c>
    </row>
    <row r="25" spans="1:2">
      <c r="A25" s="45" t="s">
        <v>162</v>
      </c>
      <c r="B25" s="35">
        <v>587225</v>
      </c>
    </row>
    <row r="26" spans="1:2">
      <c r="A26" s="45" t="s">
        <v>234</v>
      </c>
      <c r="B26" s="35">
        <v>581758</v>
      </c>
    </row>
    <row r="27" spans="1:2">
      <c r="A27" s="45" t="s">
        <v>71</v>
      </c>
      <c r="B27" s="35">
        <v>577990</v>
      </c>
    </row>
    <row r="28" spans="1:2">
      <c r="A28" s="45" t="s">
        <v>199</v>
      </c>
      <c r="B28" s="35">
        <v>577668</v>
      </c>
    </row>
    <row r="29" spans="1:2">
      <c r="A29" s="45" t="s">
        <v>123</v>
      </c>
      <c r="B29" s="35">
        <v>570329</v>
      </c>
    </row>
    <row r="30" spans="1:2">
      <c r="A30" s="45" t="s">
        <v>235</v>
      </c>
      <c r="B30" s="35">
        <v>547885</v>
      </c>
    </row>
    <row r="31" spans="1:2">
      <c r="A31" s="45" t="s">
        <v>75</v>
      </c>
      <c r="B31" s="35">
        <v>532884</v>
      </c>
    </row>
    <row r="32" spans="1:2">
      <c r="A32" s="45" t="s">
        <v>178</v>
      </c>
      <c r="B32" s="35">
        <v>525062</v>
      </c>
    </row>
    <row r="33" spans="1:2">
      <c r="A33" s="45" t="s">
        <v>236</v>
      </c>
      <c r="B33" s="35">
        <v>522940</v>
      </c>
    </row>
    <row r="34" spans="1:2">
      <c r="A34" s="45" t="s">
        <v>237</v>
      </c>
      <c r="B34" s="35">
        <v>520662</v>
      </c>
    </row>
    <row r="35" spans="1:2">
      <c r="A35" s="45" t="s">
        <v>238</v>
      </c>
      <c r="B35" s="35">
        <v>519592</v>
      </c>
    </row>
    <row r="36" spans="1:2">
      <c r="A36" s="45" t="s">
        <v>239</v>
      </c>
      <c r="B36" s="35">
        <v>513242</v>
      </c>
    </row>
    <row r="37" spans="1:2">
      <c r="A37" s="45" t="s">
        <v>240</v>
      </c>
      <c r="B37" s="35">
        <v>508124</v>
      </c>
    </row>
    <row r="38" spans="1:2">
      <c r="A38" s="45" t="s">
        <v>241</v>
      </c>
      <c r="B38" s="35">
        <v>501129</v>
      </c>
    </row>
    <row r="39" spans="1:2">
      <c r="A39" s="45" t="s">
        <v>242</v>
      </c>
      <c r="B39" s="35">
        <v>473668</v>
      </c>
    </row>
    <row r="40" spans="1:2">
      <c r="A40" s="45" t="s">
        <v>243</v>
      </c>
      <c r="B40" s="35">
        <v>447929</v>
      </c>
    </row>
    <row r="41" spans="1:2">
      <c r="A41" s="45" t="s">
        <v>244</v>
      </c>
      <c r="B41" s="35">
        <v>431491</v>
      </c>
    </row>
    <row r="42" spans="1:2">
      <c r="A42" s="45" t="s">
        <v>245</v>
      </c>
      <c r="B42" s="35">
        <v>415640</v>
      </c>
    </row>
    <row r="43" spans="1:2">
      <c r="A43" s="45" t="s">
        <v>206</v>
      </c>
      <c r="B43" s="35">
        <v>414595</v>
      </c>
    </row>
    <row r="44" spans="1:2">
      <c r="A44" s="45" t="s">
        <v>246</v>
      </c>
      <c r="B44" s="35">
        <v>409277</v>
      </c>
    </row>
    <row r="45" spans="1:2">
      <c r="A45" s="45" t="s">
        <v>247</v>
      </c>
      <c r="B45" s="35">
        <v>408401</v>
      </c>
    </row>
    <row r="46" spans="1:2">
      <c r="A46" s="45" t="s">
        <v>248</v>
      </c>
      <c r="B46" s="35">
        <v>404357</v>
      </c>
    </row>
    <row r="47" spans="1:2">
      <c r="A47" s="45" t="s">
        <v>181</v>
      </c>
      <c r="B47" s="35">
        <v>403726</v>
      </c>
    </row>
    <row r="48" spans="1:2">
      <c r="A48" s="45" t="s">
        <v>95</v>
      </c>
      <c r="B48" s="35">
        <v>398266</v>
      </c>
    </row>
    <row r="49" spans="1:2">
      <c r="A49" s="45" t="s">
        <v>249</v>
      </c>
      <c r="B49" s="35">
        <v>361883</v>
      </c>
    </row>
    <row r="50" spans="1:2">
      <c r="A50" s="45" t="s">
        <v>250</v>
      </c>
      <c r="B50" s="35">
        <v>356426</v>
      </c>
    </row>
    <row r="51" spans="1:2">
      <c r="A51" s="45" t="s">
        <v>251</v>
      </c>
      <c r="B51" s="35">
        <v>348716</v>
      </c>
    </row>
    <row r="52" spans="1:2">
      <c r="A52" s="45" t="s">
        <v>131</v>
      </c>
      <c r="B52" s="35">
        <v>348256</v>
      </c>
    </row>
    <row r="53" spans="1:2">
      <c r="A53" s="45" t="s">
        <v>252</v>
      </c>
      <c r="B53" s="35">
        <v>343285</v>
      </c>
    </row>
    <row r="54" spans="1:2">
      <c r="A54" s="45" t="s">
        <v>253</v>
      </c>
      <c r="B54" s="35">
        <v>333640</v>
      </c>
    </row>
    <row r="55" spans="1:2">
      <c r="A55" s="45" t="s">
        <v>254</v>
      </c>
      <c r="B55" s="35">
        <v>326863</v>
      </c>
    </row>
    <row r="56" spans="1:2">
      <c r="A56" s="45" t="s">
        <v>255</v>
      </c>
      <c r="B56" s="35">
        <v>325185</v>
      </c>
    </row>
    <row r="57" spans="1:2">
      <c r="A57" s="45" t="s">
        <v>179</v>
      </c>
      <c r="B57" s="35">
        <v>323964</v>
      </c>
    </row>
    <row r="58" spans="1:2">
      <c r="A58" s="45" t="s">
        <v>256</v>
      </c>
      <c r="B58" s="35">
        <v>317854</v>
      </c>
    </row>
    <row r="59" spans="1:2">
      <c r="A59" s="45" t="s">
        <v>257</v>
      </c>
      <c r="B59" s="35">
        <v>314436</v>
      </c>
    </row>
    <row r="60" spans="1:2">
      <c r="A60" s="45" t="s">
        <v>258</v>
      </c>
      <c r="B60" s="35">
        <v>312311</v>
      </c>
    </row>
    <row r="61" spans="1:2">
      <c r="A61" s="45" t="s">
        <v>259</v>
      </c>
      <c r="B61" s="35">
        <v>311635</v>
      </c>
    </row>
    <row r="62" spans="1:2">
      <c r="A62" s="45" t="s">
        <v>260</v>
      </c>
      <c r="B62" s="35">
        <v>307664</v>
      </c>
    </row>
    <row r="63" spans="1:2">
      <c r="A63" s="45" t="s">
        <v>261</v>
      </c>
      <c r="B63" s="35">
        <v>306703</v>
      </c>
    </row>
    <row r="64" spans="1:2">
      <c r="A64" s="45" t="s">
        <v>262</v>
      </c>
      <c r="B64" s="35">
        <v>301642</v>
      </c>
    </row>
    <row r="65" spans="1:2">
      <c r="A65" s="45" t="s">
        <v>191</v>
      </c>
      <c r="B65" s="35">
        <v>297425</v>
      </c>
    </row>
    <row r="66" spans="1:2">
      <c r="A66" s="45" t="s">
        <v>114</v>
      </c>
      <c r="B66" s="35">
        <v>280457</v>
      </c>
    </row>
    <row r="67" spans="1:2">
      <c r="A67" s="45" t="s">
        <v>205</v>
      </c>
      <c r="B67" s="35">
        <v>273432</v>
      </c>
    </row>
    <row r="68" spans="1:2">
      <c r="A68" s="45" t="s">
        <v>212</v>
      </c>
      <c r="B68" s="35">
        <v>271596</v>
      </c>
    </row>
    <row r="69" spans="1:2">
      <c r="A69" s="45" t="s">
        <v>128</v>
      </c>
      <c r="B69" s="35">
        <v>269486</v>
      </c>
    </row>
    <row r="70" spans="1:2">
      <c r="A70" s="45" t="s">
        <v>263</v>
      </c>
      <c r="B70" s="35">
        <v>268617</v>
      </c>
    </row>
    <row r="71" spans="1:2">
      <c r="A71" s="45" t="s">
        <v>264</v>
      </c>
      <c r="B71" s="35">
        <v>263906</v>
      </c>
    </row>
    <row r="72" spans="1:2">
      <c r="A72" s="45" t="s">
        <v>194</v>
      </c>
      <c r="B72" s="35">
        <v>263540</v>
      </c>
    </row>
    <row r="73" spans="1:2">
      <c r="A73" s="45" t="s">
        <v>265</v>
      </c>
      <c r="B73" s="35">
        <v>257692</v>
      </c>
    </row>
    <row r="74" spans="1:2">
      <c r="A74" s="45" t="s">
        <v>89</v>
      </c>
      <c r="B74" s="35">
        <v>251860</v>
      </c>
    </row>
    <row r="75" spans="1:2">
      <c r="A75" s="45" t="s">
        <v>266</v>
      </c>
      <c r="B75" s="35">
        <v>248688</v>
      </c>
    </row>
    <row r="76" spans="1:2">
      <c r="A76" s="45" t="s">
        <v>267</v>
      </c>
      <c r="B76" s="35">
        <v>246348</v>
      </c>
    </row>
    <row r="77" spans="1:2">
      <c r="A77" s="45" t="s">
        <v>185</v>
      </c>
      <c r="B77" s="35">
        <v>241788</v>
      </c>
    </row>
    <row r="78" spans="1:2">
      <c r="A78" s="45" t="s">
        <v>268</v>
      </c>
      <c r="B78" s="35">
        <v>240762</v>
      </c>
    </row>
    <row r="79" spans="1:2">
      <c r="A79" s="45" t="s">
        <v>269</v>
      </c>
      <c r="B79" s="35">
        <v>240152</v>
      </c>
    </row>
    <row r="80" spans="1:2">
      <c r="A80" s="45" t="s">
        <v>270</v>
      </c>
      <c r="B80" s="35">
        <v>240095</v>
      </c>
    </row>
    <row r="81" spans="1:2">
      <c r="A81" s="45" t="s">
        <v>271</v>
      </c>
      <c r="B81" s="35">
        <v>238006</v>
      </c>
    </row>
    <row r="82" spans="1:2">
      <c r="A82" s="45" t="s">
        <v>272</v>
      </c>
      <c r="B82" s="35">
        <v>235006</v>
      </c>
    </row>
    <row r="83" spans="1:2">
      <c r="A83" s="45" t="s">
        <v>273</v>
      </c>
      <c r="B83" s="35">
        <v>234108</v>
      </c>
    </row>
    <row r="84" spans="1:2">
      <c r="A84" s="45" t="s">
        <v>129</v>
      </c>
      <c r="B84" s="35">
        <v>233765</v>
      </c>
    </row>
    <row r="85" spans="1:2">
      <c r="A85" s="45" t="s">
        <v>274</v>
      </c>
      <c r="B85" s="35">
        <v>221163</v>
      </c>
    </row>
    <row r="86" spans="1:2">
      <c r="A86" s="45" t="s">
        <v>275</v>
      </c>
      <c r="B86" s="35">
        <v>218724</v>
      </c>
    </row>
    <row r="87" spans="1:2">
      <c r="A87" s="45" t="s">
        <v>173</v>
      </c>
      <c r="B87" s="35">
        <v>215353</v>
      </c>
    </row>
    <row r="88" spans="1:2">
      <c r="A88" s="45" t="s">
        <v>276</v>
      </c>
      <c r="B88" s="35">
        <v>214397</v>
      </c>
    </row>
    <row r="89" spans="1:2">
      <c r="A89" s="45" t="s">
        <v>277</v>
      </c>
      <c r="B89" s="35">
        <v>210150</v>
      </c>
    </row>
    <row r="90" spans="1:2">
      <c r="A90" s="45" t="s">
        <v>130</v>
      </c>
      <c r="B90" s="35">
        <v>210055</v>
      </c>
    </row>
    <row r="91" spans="1:2">
      <c r="A91" s="45" t="s">
        <v>278</v>
      </c>
      <c r="B91" s="35">
        <v>207125</v>
      </c>
    </row>
    <row r="92" spans="1:2">
      <c r="A92" s="45" t="s">
        <v>279</v>
      </c>
      <c r="B92" s="35">
        <v>203974</v>
      </c>
    </row>
    <row r="93" spans="1:2">
      <c r="A93" s="45" t="s">
        <v>280</v>
      </c>
      <c r="B93" s="35">
        <v>202838</v>
      </c>
    </row>
    <row r="94" spans="1:2">
      <c r="A94" s="45" t="s">
        <v>281</v>
      </c>
      <c r="B94" s="35">
        <v>200771</v>
      </c>
    </row>
    <row r="95" spans="1:2">
      <c r="A95" s="45" t="s">
        <v>282</v>
      </c>
      <c r="B95" s="35">
        <v>199576</v>
      </c>
    </row>
    <row r="96" spans="1:2">
      <c r="A96" s="45" t="s">
        <v>184</v>
      </c>
      <c r="B96" s="35">
        <v>193232</v>
      </c>
    </row>
    <row r="97" spans="1:2">
      <c r="A97" s="45" t="s">
        <v>283</v>
      </c>
      <c r="B97" s="35">
        <v>192265</v>
      </c>
    </row>
    <row r="98" spans="1:2">
      <c r="A98" s="45" t="s">
        <v>193</v>
      </c>
      <c r="B98" s="35">
        <v>188897</v>
      </c>
    </row>
    <row r="99" spans="1:2">
      <c r="A99" s="45" t="s">
        <v>284</v>
      </c>
      <c r="B99" s="35">
        <v>187956</v>
      </c>
    </row>
    <row r="100" spans="1:2">
      <c r="A100" s="45" t="s">
        <v>285</v>
      </c>
      <c r="B100" s="35">
        <v>183452</v>
      </c>
    </row>
    <row r="101" spans="1:2">
      <c r="A101" s="45" t="s">
        <v>286</v>
      </c>
      <c r="B101" s="35">
        <v>179526</v>
      </c>
    </row>
    <row r="102" spans="1:2">
      <c r="A102" s="45" t="s">
        <v>287</v>
      </c>
      <c r="B102" s="35">
        <v>178773</v>
      </c>
    </row>
    <row r="103" spans="1:2">
      <c r="A103" s="45" t="s">
        <v>288</v>
      </c>
      <c r="B103" s="35">
        <v>175301</v>
      </c>
    </row>
    <row r="104" spans="1:2">
      <c r="A104" s="45" t="s">
        <v>144</v>
      </c>
      <c r="B104" s="35">
        <v>174985</v>
      </c>
    </row>
    <row r="105" spans="1:2">
      <c r="A105" s="45" t="s">
        <v>289</v>
      </c>
      <c r="B105" s="35">
        <v>174710</v>
      </c>
    </row>
    <row r="106" spans="1:2">
      <c r="A106" s="45" t="s">
        <v>290</v>
      </c>
      <c r="B106" s="35">
        <v>173341</v>
      </c>
    </row>
    <row r="107" spans="1:2">
      <c r="A107" s="45" t="s">
        <v>291</v>
      </c>
      <c r="B107" s="35">
        <v>171978</v>
      </c>
    </row>
    <row r="108" spans="1:2">
      <c r="A108" s="45" t="s">
        <v>292</v>
      </c>
      <c r="B108" s="35">
        <v>170621</v>
      </c>
    </row>
    <row r="109" spans="1:2">
      <c r="A109" s="45" t="s">
        <v>293</v>
      </c>
      <c r="B109" s="35">
        <v>169039</v>
      </c>
    </row>
    <row r="110" spans="1:2">
      <c r="A110" s="45" t="s">
        <v>294</v>
      </c>
      <c r="B110" s="35">
        <v>165183</v>
      </c>
    </row>
    <row r="111" spans="1:2">
      <c r="A111" s="45" t="s">
        <v>295</v>
      </c>
      <c r="B111" s="35">
        <v>159695</v>
      </c>
    </row>
    <row r="112" spans="1:2">
      <c r="A112" s="45" t="s">
        <v>136</v>
      </c>
      <c r="B112" s="35">
        <v>157946</v>
      </c>
    </row>
    <row r="113" spans="1:2">
      <c r="A113" s="45" t="s">
        <v>296</v>
      </c>
      <c r="B113" s="35">
        <v>156350</v>
      </c>
    </row>
    <row r="114" spans="1:2">
      <c r="A114" s="45" t="s">
        <v>154</v>
      </c>
      <c r="B114" s="35">
        <v>156085</v>
      </c>
    </row>
    <row r="115" spans="1:2">
      <c r="A115" s="45" t="s">
        <v>297</v>
      </c>
      <c r="B115" s="35">
        <v>155324</v>
      </c>
    </row>
    <row r="116" spans="1:2">
      <c r="A116" s="45" t="s">
        <v>298</v>
      </c>
      <c r="B116" s="35">
        <v>151812</v>
      </c>
    </row>
    <row r="117" spans="1:2">
      <c r="A117" s="45" t="s">
        <v>299</v>
      </c>
      <c r="B117" s="35">
        <v>149800</v>
      </c>
    </row>
    <row r="118" spans="1:2">
      <c r="A118" s="45" t="s">
        <v>300</v>
      </c>
      <c r="B118" s="35">
        <v>147008</v>
      </c>
    </row>
    <row r="119" spans="1:2">
      <c r="A119" s="45" t="s">
        <v>107</v>
      </c>
      <c r="B119" s="35">
        <v>146309</v>
      </c>
    </row>
    <row r="120" spans="1:2">
      <c r="A120" s="45" t="s">
        <v>301</v>
      </c>
      <c r="B120" s="35">
        <v>145492</v>
      </c>
    </row>
    <row r="121" spans="1:2">
      <c r="A121" s="45" t="s">
        <v>302</v>
      </c>
      <c r="B121" s="35">
        <v>144642</v>
      </c>
    </row>
    <row r="122" spans="1:2">
      <c r="A122" s="45" t="s">
        <v>303</v>
      </c>
      <c r="B122" s="35">
        <v>144246</v>
      </c>
    </row>
    <row r="123" spans="1:2">
      <c r="A123" s="45" t="s">
        <v>304</v>
      </c>
      <c r="B123" s="35">
        <v>142397</v>
      </c>
    </row>
    <row r="124" spans="1:2">
      <c r="A124" s="45" t="s">
        <v>305</v>
      </c>
      <c r="B124" s="35">
        <v>139021</v>
      </c>
    </row>
    <row r="125" spans="1:2">
      <c r="A125" s="45" t="s">
        <v>306</v>
      </c>
      <c r="B125" s="35">
        <v>138013</v>
      </c>
    </row>
    <row r="126" spans="1:2">
      <c r="A126" s="45" t="s">
        <v>307</v>
      </c>
      <c r="B126" s="35">
        <v>137604</v>
      </c>
    </row>
    <row r="127" spans="1:2">
      <c r="A127" s="45" t="s">
        <v>308</v>
      </c>
      <c r="B127" s="35">
        <v>133929</v>
      </c>
    </row>
    <row r="128" spans="1:2">
      <c r="A128" s="45" t="s">
        <v>309</v>
      </c>
      <c r="B128" s="35">
        <v>131729</v>
      </c>
    </row>
    <row r="129" spans="1:2">
      <c r="A129" s="45" t="s">
        <v>310</v>
      </c>
      <c r="B129" s="35">
        <v>131227</v>
      </c>
    </row>
    <row r="130" spans="1:2">
      <c r="A130" s="45" t="s">
        <v>311</v>
      </c>
      <c r="B130" s="35">
        <v>128502</v>
      </c>
    </row>
    <row r="131" spans="1:2">
      <c r="A131" s="45" t="s">
        <v>312</v>
      </c>
      <c r="B131" s="35">
        <v>126496</v>
      </c>
    </row>
    <row r="132" spans="1:2">
      <c r="A132" s="45" t="s">
        <v>313</v>
      </c>
      <c r="B132" s="35">
        <v>124094</v>
      </c>
    </row>
    <row r="133" spans="1:2">
      <c r="A133" s="45" t="s">
        <v>314</v>
      </c>
      <c r="B133" s="35">
        <v>123276</v>
      </c>
    </row>
    <row r="134" spans="1:2">
      <c r="A134" s="45" t="s">
        <v>315</v>
      </c>
      <c r="B134" s="35">
        <v>122549</v>
      </c>
    </row>
    <row r="135" spans="1:2">
      <c r="A135" s="45" t="s">
        <v>316</v>
      </c>
      <c r="B135" s="35">
        <v>121757</v>
      </c>
    </row>
    <row r="136" spans="1:2">
      <c r="A136" s="45" t="s">
        <v>150</v>
      </c>
      <c r="B136" s="35">
        <v>121439</v>
      </c>
    </row>
    <row r="137" spans="1:2">
      <c r="A137" s="45" t="s">
        <v>317</v>
      </c>
      <c r="B137" s="35">
        <v>120620</v>
      </c>
    </row>
    <row r="138" spans="1:2">
      <c r="A138" s="45" t="s">
        <v>318</v>
      </c>
      <c r="B138" s="35">
        <v>119961</v>
      </c>
    </row>
    <row r="139" spans="1:2">
      <c r="A139" s="45" t="s">
        <v>319</v>
      </c>
      <c r="B139" s="35">
        <v>119924</v>
      </c>
    </row>
    <row r="140" spans="1:2">
      <c r="A140" s="45" t="s">
        <v>320</v>
      </c>
      <c r="B140" s="35">
        <v>118351</v>
      </c>
    </row>
    <row r="141" spans="1:2">
      <c r="A141" s="45" t="s">
        <v>321</v>
      </c>
      <c r="B141" s="35">
        <v>116738</v>
      </c>
    </row>
    <row r="142" spans="1:2">
      <c r="A142" s="45" t="s">
        <v>322</v>
      </c>
      <c r="B142" s="35">
        <v>116078</v>
      </c>
    </row>
    <row r="143" spans="1:2">
      <c r="A143" s="45" t="s">
        <v>323</v>
      </c>
      <c r="B143" s="35">
        <v>112400</v>
      </c>
    </row>
    <row r="144" spans="1:2">
      <c r="A144" s="45" t="s">
        <v>324</v>
      </c>
      <c r="B144" s="35">
        <v>111087</v>
      </c>
    </row>
    <row r="145" spans="1:2">
      <c r="A145" s="45" t="s">
        <v>197</v>
      </c>
      <c r="B145" s="35">
        <v>110878</v>
      </c>
    </row>
    <row r="146" spans="1:2">
      <c r="A146" s="45" t="s">
        <v>148</v>
      </c>
      <c r="B146" s="35">
        <v>110572</v>
      </c>
    </row>
    <row r="147" spans="1:2">
      <c r="A147" s="45" t="s">
        <v>325</v>
      </c>
      <c r="B147" s="35">
        <v>110380</v>
      </c>
    </row>
    <row r="148" spans="1:2">
      <c r="A148" s="45" t="s">
        <v>326</v>
      </c>
      <c r="B148" s="35">
        <v>109906</v>
      </c>
    </row>
    <row r="149" spans="1:2">
      <c r="A149" s="45" t="s">
        <v>327</v>
      </c>
      <c r="B149" s="35">
        <v>109379</v>
      </c>
    </row>
    <row r="150" spans="1:2">
      <c r="A150" s="45" t="s">
        <v>328</v>
      </c>
      <c r="B150" s="35">
        <v>109156</v>
      </c>
    </row>
    <row r="151" spans="1:2">
      <c r="A151" s="45" t="s">
        <v>125</v>
      </c>
      <c r="B151" s="35">
        <v>108466</v>
      </c>
    </row>
    <row r="152" spans="1:2">
      <c r="A152" s="45" t="s">
        <v>329</v>
      </c>
      <c r="B152" s="35">
        <v>108449</v>
      </c>
    </row>
    <row r="153" spans="1:2">
      <c r="A153" s="45" t="s">
        <v>330</v>
      </c>
      <c r="B153" s="35">
        <v>108404</v>
      </c>
    </row>
    <row r="154" spans="1:2">
      <c r="A154" s="45" t="s">
        <v>160</v>
      </c>
      <c r="B154" s="35">
        <v>106367</v>
      </c>
    </row>
    <row r="155" spans="1:2">
      <c r="A155" s="45" t="s">
        <v>331</v>
      </c>
      <c r="B155" s="35">
        <v>104798</v>
      </c>
    </row>
    <row r="156" spans="1:2">
      <c r="A156" s="45" t="s">
        <v>332</v>
      </c>
      <c r="B156" s="35">
        <v>104144</v>
      </c>
    </row>
    <row r="157" spans="1:2">
      <c r="A157" s="45" t="s">
        <v>333</v>
      </c>
      <c r="B157" s="35">
        <v>103914</v>
      </c>
    </row>
    <row r="158" spans="1:2">
      <c r="A158" s="45" t="s">
        <v>334</v>
      </c>
      <c r="B158" s="35">
        <v>103728</v>
      </c>
    </row>
    <row r="159" spans="1:2">
      <c r="A159" s="45" t="s">
        <v>335</v>
      </c>
      <c r="B159" s="35">
        <v>102840</v>
      </c>
    </row>
    <row r="160" spans="1:2">
      <c r="A160" s="45" t="s">
        <v>336</v>
      </c>
      <c r="B160" s="35">
        <v>102729</v>
      </c>
    </row>
    <row r="161" spans="1:2">
      <c r="A161" s="45" t="s">
        <v>337</v>
      </c>
      <c r="B161" s="35">
        <v>102636</v>
      </c>
    </row>
    <row r="162" spans="1:2">
      <c r="A162" s="45" t="s">
        <v>338</v>
      </c>
      <c r="B162" s="35">
        <v>101995</v>
      </c>
    </row>
    <row r="163" spans="1:2">
      <c r="A163" s="45" t="s">
        <v>339</v>
      </c>
      <c r="B163" s="35">
        <v>101666</v>
      </c>
    </row>
    <row r="164" spans="1:2">
      <c r="A164" s="45" t="s">
        <v>340</v>
      </c>
      <c r="B164" s="35">
        <v>101390</v>
      </c>
    </row>
    <row r="165" spans="1:2">
      <c r="A165" s="45" t="s">
        <v>341</v>
      </c>
      <c r="B165" s="35">
        <v>100969</v>
      </c>
    </row>
    <row r="166" spans="1:2">
      <c r="A166" s="45" t="s">
        <v>342</v>
      </c>
      <c r="B166" s="35">
        <v>100034</v>
      </c>
    </row>
    <row r="167" spans="1:2">
      <c r="A167" s="45" t="s">
        <v>343</v>
      </c>
      <c r="B167" s="35">
        <v>99762</v>
      </c>
    </row>
    <row r="168" spans="1:2">
      <c r="A168" s="45" t="s">
        <v>344</v>
      </c>
      <c r="B168" s="35">
        <v>99698</v>
      </c>
    </row>
    <row r="169" spans="1:2">
      <c r="A169" s="45" t="s">
        <v>151</v>
      </c>
      <c r="B169" s="35">
        <v>99642</v>
      </c>
    </row>
    <row r="170" spans="1:2">
      <c r="A170" s="45" t="s">
        <v>345</v>
      </c>
      <c r="B170" s="35">
        <v>99381</v>
      </c>
    </row>
    <row r="171" spans="1:2">
      <c r="A171" s="45" t="s">
        <v>346</v>
      </c>
      <c r="B171" s="35">
        <v>98809</v>
      </c>
    </row>
    <row r="172" spans="1:2">
      <c r="A172" s="45" t="s">
        <v>347</v>
      </c>
      <c r="B172" s="35">
        <v>98778</v>
      </c>
    </row>
    <row r="173" spans="1:2">
      <c r="A173" s="45" t="s">
        <v>348</v>
      </c>
      <c r="B173" s="35">
        <v>98758</v>
      </c>
    </row>
    <row r="174" spans="1:2">
      <c r="A174" s="45" t="s">
        <v>349</v>
      </c>
      <c r="B174" s="35">
        <v>98382</v>
      </c>
    </row>
    <row r="175" spans="1:2">
      <c r="A175" s="45" t="s">
        <v>350</v>
      </c>
      <c r="B175" s="35">
        <v>97914</v>
      </c>
    </row>
    <row r="176" spans="1:2">
      <c r="A176" s="45" t="s">
        <v>187</v>
      </c>
      <c r="B176" s="35">
        <v>97651</v>
      </c>
    </row>
    <row r="177" spans="1:2">
      <c r="A177" s="45" t="s">
        <v>351</v>
      </c>
      <c r="B177" s="35">
        <v>97239</v>
      </c>
    </row>
    <row r="178" spans="1:2">
      <c r="A178" s="45" t="s">
        <v>352</v>
      </c>
      <c r="B178" s="35">
        <v>96355</v>
      </c>
    </row>
    <row r="179" spans="1:2">
      <c r="A179" s="45" t="s">
        <v>353</v>
      </c>
      <c r="B179" s="35">
        <v>96123</v>
      </c>
    </row>
    <row r="180" spans="1:2">
      <c r="A180" s="45" t="s">
        <v>354</v>
      </c>
      <c r="B180" s="35">
        <v>95925</v>
      </c>
    </row>
    <row r="181" spans="1:2">
      <c r="A181" s="45" t="s">
        <v>355</v>
      </c>
      <c r="B181" s="35">
        <v>95835</v>
      </c>
    </row>
    <row r="182" spans="1:2">
      <c r="A182" s="45" t="s">
        <v>356</v>
      </c>
      <c r="B182" s="35">
        <v>95306</v>
      </c>
    </row>
    <row r="183" spans="1:2">
      <c r="A183" s="45" t="s">
        <v>357</v>
      </c>
      <c r="B183" s="35">
        <v>95057</v>
      </c>
    </row>
    <row r="184" spans="1:2">
      <c r="A184" s="45" t="s">
        <v>358</v>
      </c>
      <c r="B184" s="35">
        <v>94230</v>
      </c>
    </row>
    <row r="185" spans="1:2">
      <c r="A185" s="45" t="s">
        <v>175</v>
      </c>
      <c r="B185" s="35">
        <v>93357</v>
      </c>
    </row>
    <row r="186" spans="1:2">
      <c r="A186" s="45" t="s">
        <v>359</v>
      </c>
      <c r="B186" s="35">
        <v>92721</v>
      </c>
    </row>
    <row r="187" spans="1:2">
      <c r="A187" s="45" t="s">
        <v>360</v>
      </c>
      <c r="B187" s="35">
        <v>92566</v>
      </c>
    </row>
    <row r="188" spans="1:2">
      <c r="A188" s="45" t="s">
        <v>361</v>
      </c>
      <c r="B188" s="35">
        <v>92073</v>
      </c>
    </row>
    <row r="189" spans="1:2">
      <c r="A189" s="45" t="s">
        <v>362</v>
      </c>
      <c r="B189" s="35">
        <v>91813</v>
      </c>
    </row>
    <row r="190" spans="1:2">
      <c r="A190" s="45" t="s">
        <v>363</v>
      </c>
      <c r="B190" s="35">
        <v>91301</v>
      </c>
    </row>
    <row r="191" spans="1:2">
      <c r="A191" s="45" t="s">
        <v>364</v>
      </c>
      <c r="B191" s="35">
        <v>90976</v>
      </c>
    </row>
    <row r="192" spans="1:2">
      <c r="A192" s="45" t="s">
        <v>365</v>
      </c>
      <c r="B192" s="35">
        <v>89144</v>
      </c>
    </row>
    <row r="193" spans="1:2">
      <c r="A193" s="45" t="s">
        <v>366</v>
      </c>
      <c r="B193" s="35">
        <v>88886</v>
      </c>
    </row>
    <row r="194" spans="1:2">
      <c r="A194" s="45" t="s">
        <v>367</v>
      </c>
      <c r="B194" s="35">
        <v>88562</v>
      </c>
    </row>
    <row r="195" spans="1:2">
      <c r="A195" s="45" t="s">
        <v>368</v>
      </c>
      <c r="B195" s="35">
        <v>88113</v>
      </c>
    </row>
    <row r="196" spans="1:2">
      <c r="A196" s="45" t="s">
        <v>369</v>
      </c>
      <c r="B196" s="35">
        <v>87771</v>
      </c>
    </row>
    <row r="197" spans="1:2">
      <c r="A197" s="45" t="s">
        <v>370</v>
      </c>
      <c r="B197" s="35">
        <v>87195</v>
      </c>
    </row>
    <row r="198" spans="1:2">
      <c r="A198" s="45" t="s">
        <v>371</v>
      </c>
      <c r="B198" s="35">
        <v>86591</v>
      </c>
    </row>
    <row r="199" spans="1:2">
      <c r="A199" s="45" t="s">
        <v>357</v>
      </c>
      <c r="B199" s="35">
        <v>85559</v>
      </c>
    </row>
    <row r="200" spans="1:2">
      <c r="A200" s="45" t="s">
        <v>372</v>
      </c>
      <c r="B200" s="35">
        <v>83364</v>
      </c>
    </row>
    <row r="201" spans="1:2">
      <c r="A201" s="45" t="s">
        <v>373</v>
      </c>
      <c r="B201" s="35">
        <v>82933</v>
      </c>
    </row>
    <row r="202" spans="1:2">
      <c r="A202" s="45" t="s">
        <v>374</v>
      </c>
      <c r="B202" s="35">
        <v>82882</v>
      </c>
    </row>
    <row r="203" spans="1:2">
      <c r="A203" s="45" t="s">
        <v>375</v>
      </c>
      <c r="B203" s="35">
        <v>82816</v>
      </c>
    </row>
    <row r="204" spans="1:2">
      <c r="A204" s="45" t="s">
        <v>376</v>
      </c>
      <c r="B204" s="35">
        <v>82268</v>
      </c>
    </row>
    <row r="205" spans="1:2">
      <c r="A205" s="45" t="s">
        <v>377</v>
      </c>
      <c r="B205" s="35">
        <v>82222</v>
      </c>
    </row>
    <row r="206" spans="1:2">
      <c r="A206" s="45" t="s">
        <v>378</v>
      </c>
      <c r="B206" s="35">
        <v>81536</v>
      </c>
    </row>
    <row r="207" spans="1:2">
      <c r="A207" s="45" t="s">
        <v>379</v>
      </c>
      <c r="B207" s="35">
        <v>80920</v>
      </c>
    </row>
    <row r="208" spans="1:2">
      <c r="A208" s="45" t="s">
        <v>380</v>
      </c>
      <c r="B208" s="35">
        <v>80743</v>
      </c>
    </row>
    <row r="209" spans="1:2">
      <c r="A209" s="45" t="s">
        <v>381</v>
      </c>
      <c r="B209" s="35">
        <v>80584</v>
      </c>
    </row>
    <row r="210" spans="1:2">
      <c r="A210" s="45" t="s">
        <v>382</v>
      </c>
      <c r="B210" s="35">
        <v>80457</v>
      </c>
    </row>
    <row r="211" spans="1:2">
      <c r="A211" s="45" t="s">
        <v>383</v>
      </c>
      <c r="B211" s="35">
        <v>80013</v>
      </c>
    </row>
    <row r="212" spans="1:2">
      <c r="A212" s="45" t="s">
        <v>384</v>
      </c>
      <c r="B212" s="35">
        <v>79410</v>
      </c>
    </row>
    <row r="213" spans="1:2">
      <c r="A213" s="45" t="s">
        <v>385</v>
      </c>
      <c r="B213" s="35">
        <v>78637</v>
      </c>
    </row>
    <row r="214" spans="1:2">
      <c r="A214" s="45" t="s">
        <v>386</v>
      </c>
      <c r="B214" s="35">
        <v>78079</v>
      </c>
    </row>
    <row r="215" spans="1:2">
      <c r="A215" s="45" t="s">
        <v>387</v>
      </c>
      <c r="B215" s="35">
        <v>77744</v>
      </c>
    </row>
    <row r="216" spans="1:2">
      <c r="A216" s="45" t="s">
        <v>388</v>
      </c>
      <c r="B216" s="35">
        <v>76752</v>
      </c>
    </row>
    <row r="217" spans="1:2">
      <c r="A217" s="45" t="s">
        <v>389</v>
      </c>
      <c r="B217" s="35">
        <v>76715</v>
      </c>
    </row>
    <row r="218" spans="1:2">
      <c r="A218" s="45" t="s">
        <v>390</v>
      </c>
      <c r="B218" s="35">
        <v>76669</v>
      </c>
    </row>
    <row r="219" spans="1:2">
      <c r="A219" s="45" t="s">
        <v>391</v>
      </c>
      <c r="B219" s="35">
        <v>75419</v>
      </c>
    </row>
    <row r="220" spans="1:2">
      <c r="A220" s="45" t="s">
        <v>392</v>
      </c>
      <c r="B220" s="35">
        <v>74350</v>
      </c>
    </row>
    <row r="221" spans="1:2">
      <c r="A221" s="45" t="s">
        <v>393</v>
      </c>
      <c r="B221" s="35">
        <v>73154</v>
      </c>
    </row>
    <row r="222" spans="1:2">
      <c r="A222" s="45" t="s">
        <v>394</v>
      </c>
      <c r="B222" s="35">
        <v>72689</v>
      </c>
    </row>
    <row r="223" spans="1:2">
      <c r="A223" s="45" t="s">
        <v>395</v>
      </c>
      <c r="B223" s="35">
        <v>72126</v>
      </c>
    </row>
    <row r="224" spans="1:2">
      <c r="A224" s="45" t="s">
        <v>396</v>
      </c>
      <c r="B224" s="35">
        <v>72117</v>
      </c>
    </row>
    <row r="225" spans="1:2">
      <c r="A225" s="45" t="s">
        <v>397</v>
      </c>
      <c r="B225" s="35">
        <v>71171</v>
      </c>
    </row>
    <row r="226" spans="1:2">
      <c r="A226" s="45" t="s">
        <v>398</v>
      </c>
      <c r="B226" s="35">
        <v>71018</v>
      </c>
    </row>
    <row r="227" spans="1:2">
      <c r="A227" s="45" t="s">
        <v>172</v>
      </c>
      <c r="B227" s="35">
        <v>70750</v>
      </c>
    </row>
    <row r="228" spans="1:2">
      <c r="A228" s="45" t="s">
        <v>399</v>
      </c>
      <c r="B228" s="35">
        <v>70569</v>
      </c>
    </row>
    <row r="229" spans="1:2">
      <c r="A229" s="45" t="s">
        <v>400</v>
      </c>
      <c r="B229" s="35">
        <v>70551</v>
      </c>
    </row>
    <row r="230" spans="1:2">
      <c r="A230" s="45" t="s">
        <v>401</v>
      </c>
      <c r="B230" s="35">
        <v>70438</v>
      </c>
    </row>
    <row r="231" spans="1:2">
      <c r="A231" s="45" t="s">
        <v>402</v>
      </c>
      <c r="B231" s="35">
        <v>70133</v>
      </c>
    </row>
    <row r="232" spans="1:2">
      <c r="A232" s="45" t="s">
        <v>403</v>
      </c>
      <c r="B232" s="35">
        <v>70067</v>
      </c>
    </row>
    <row r="233" spans="1:2">
      <c r="A233" s="45" t="s">
        <v>404</v>
      </c>
      <c r="B233" s="35">
        <v>68804</v>
      </c>
    </row>
    <row r="234" spans="1:2">
      <c r="A234" s="45" t="s">
        <v>405</v>
      </c>
      <c r="B234" s="35">
        <v>68220</v>
      </c>
    </row>
    <row r="235" spans="1:2">
      <c r="A235" s="45" t="s">
        <v>406</v>
      </c>
      <c r="B235" s="35">
        <v>67857</v>
      </c>
    </row>
    <row r="236" spans="1:2">
      <c r="A236" s="45" t="s">
        <v>407</v>
      </c>
      <c r="B236" s="35">
        <v>67712</v>
      </c>
    </row>
    <row r="237" spans="1:2">
      <c r="A237" s="45" t="s">
        <v>408</v>
      </c>
      <c r="B237" s="35">
        <v>67268</v>
      </c>
    </row>
    <row r="238" spans="1:2">
      <c r="A238" s="45" t="s">
        <v>409</v>
      </c>
      <c r="B238" s="35">
        <v>66942</v>
      </c>
    </row>
    <row r="239" spans="1:2">
      <c r="A239" s="45" t="s">
        <v>410</v>
      </c>
      <c r="B239" s="35">
        <v>66849</v>
      </c>
    </row>
    <row r="240" spans="1:2">
      <c r="A240" s="45" t="s">
        <v>411</v>
      </c>
      <c r="B240" s="35">
        <v>66641</v>
      </c>
    </row>
    <row r="241" spans="1:2">
      <c r="A241" s="45" t="s">
        <v>412</v>
      </c>
      <c r="B241" s="35">
        <v>66520</v>
      </c>
    </row>
    <row r="242" spans="1:2">
      <c r="A242" s="45" t="s">
        <v>413</v>
      </c>
      <c r="B242" s="35">
        <v>66259</v>
      </c>
    </row>
    <row r="243" spans="1:2">
      <c r="A243" s="45" t="s">
        <v>414</v>
      </c>
      <c r="B243" s="35">
        <v>66018</v>
      </c>
    </row>
    <row r="244" spans="1:2">
      <c r="A244" s="45" t="s">
        <v>415</v>
      </c>
      <c r="B244" s="35">
        <v>65901</v>
      </c>
    </row>
    <row r="245" spans="1:2">
      <c r="A245" s="45" t="s">
        <v>416</v>
      </c>
      <c r="B245" s="35">
        <v>65735</v>
      </c>
    </row>
    <row r="246" spans="1:2">
      <c r="A246" s="45" t="s">
        <v>417</v>
      </c>
      <c r="B246" s="35">
        <v>65585</v>
      </c>
    </row>
    <row r="247" spans="1:2">
      <c r="A247" s="45" t="s">
        <v>176</v>
      </c>
      <c r="B247" s="35">
        <v>65229</v>
      </c>
    </row>
    <row r="248" spans="1:2">
      <c r="A248" s="45" t="s">
        <v>418</v>
      </c>
      <c r="B248" s="35">
        <v>64640</v>
      </c>
    </row>
    <row r="249" spans="1:2">
      <c r="A249" s="45" t="s">
        <v>419</v>
      </c>
      <c r="B249" s="35">
        <v>64628</v>
      </c>
    </row>
    <row r="250" spans="1:2">
      <c r="A250" s="45" t="s">
        <v>420</v>
      </c>
      <c r="B250" s="35">
        <v>64561</v>
      </c>
    </row>
    <row r="251" spans="1:2">
      <c r="A251" s="45" t="s">
        <v>421</v>
      </c>
      <c r="B251" s="35">
        <v>64316</v>
      </c>
    </row>
    <row r="252" spans="1:2">
      <c r="A252" s="45" t="s">
        <v>422</v>
      </c>
      <c r="B252" s="35">
        <v>64145</v>
      </c>
    </row>
    <row r="253" spans="1:2">
      <c r="A253" s="45" t="s">
        <v>201</v>
      </c>
      <c r="B253" s="35">
        <v>63771</v>
      </c>
    </row>
    <row r="254" spans="1:2">
      <c r="A254" s="45" t="s">
        <v>423</v>
      </c>
      <c r="B254" s="35">
        <v>63768</v>
      </c>
    </row>
    <row r="255" spans="1:2">
      <c r="A255" s="45" t="s">
        <v>424</v>
      </c>
      <c r="B255" s="35">
        <v>63579</v>
      </c>
    </row>
    <row r="256" spans="1:2">
      <c r="A256" s="45" t="s">
        <v>425</v>
      </c>
      <c r="B256" s="35">
        <v>63233</v>
      </c>
    </row>
    <row r="257" spans="1:2">
      <c r="A257" s="45" t="s">
        <v>426</v>
      </c>
      <c r="B257" s="35">
        <v>62865</v>
      </c>
    </row>
    <row r="258" spans="1:2">
      <c r="A258" s="45" t="s">
        <v>427</v>
      </c>
      <c r="B258" s="35">
        <v>62854</v>
      </c>
    </row>
    <row r="259" spans="1:2">
      <c r="A259" s="45" t="s">
        <v>428</v>
      </c>
      <c r="B259" s="35">
        <v>62822</v>
      </c>
    </row>
    <row r="260" spans="1:2">
      <c r="A260" s="45" t="s">
        <v>429</v>
      </c>
      <c r="B260" s="35">
        <v>62732</v>
      </c>
    </row>
    <row r="261" spans="1:2">
      <c r="A261" s="45" t="s">
        <v>430</v>
      </c>
      <c r="B261" s="35">
        <v>62510</v>
      </c>
    </row>
    <row r="262" spans="1:2">
      <c r="A262" s="45" t="s">
        <v>431</v>
      </c>
      <c r="B262" s="35">
        <v>62026</v>
      </c>
    </row>
    <row r="263" spans="1:2">
      <c r="A263" s="45" t="s">
        <v>432</v>
      </c>
      <c r="B263" s="35">
        <v>61825</v>
      </c>
    </row>
    <row r="264" spans="1:2">
      <c r="A264" s="45" t="s">
        <v>433</v>
      </c>
      <c r="B264" s="35">
        <v>61746</v>
      </c>
    </row>
    <row r="265" spans="1:2">
      <c r="A265" s="45" t="s">
        <v>434</v>
      </c>
      <c r="B265" s="35">
        <v>61738</v>
      </c>
    </row>
    <row r="266" spans="1:2">
      <c r="A266" s="45" t="s">
        <v>435</v>
      </c>
      <c r="B266" s="35">
        <v>61713</v>
      </c>
    </row>
    <row r="267" spans="1:2">
      <c r="A267" s="45" t="s">
        <v>436</v>
      </c>
      <c r="B267" s="35">
        <v>61544</v>
      </c>
    </row>
    <row r="268" spans="1:2">
      <c r="A268" s="45" t="s">
        <v>437</v>
      </c>
      <c r="B268" s="35">
        <v>61454</v>
      </c>
    </row>
    <row r="269" spans="1:2">
      <c r="A269" s="45" t="s">
        <v>438</v>
      </c>
      <c r="B269" s="35">
        <v>61408</v>
      </c>
    </row>
    <row r="270" spans="1:2">
      <c r="A270" s="45" t="s">
        <v>211</v>
      </c>
      <c r="B270" s="35">
        <v>61312</v>
      </c>
    </row>
    <row r="271" spans="1:2">
      <c r="A271" s="45" t="s">
        <v>439</v>
      </c>
      <c r="B271" s="35">
        <v>61146</v>
      </c>
    </row>
    <row r="725" spans="1:5" s="4" customFormat="1">
      <c r="A725" s="45"/>
      <c r="B725" s="35"/>
      <c r="C725"/>
      <c r="D725"/>
      <c r="E725"/>
    </row>
    <row r="726" spans="1:5">
      <c r="E726" s="4"/>
    </row>
    <row r="733" spans="1:5">
      <c r="C733" s="4"/>
      <c r="D733" s="4"/>
    </row>
  </sheetData>
  <autoFilter ref="A1:B969"/>
  <conditionalFormatting sqref="A7 A2">
    <cfRule type="expression" dxfId="0" priority="10">
      <formula>IF(AND(#REF!&gt;0,#REF!&lt;B2),TRUE,FALSE)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H23"/>
  <sheetViews>
    <sheetView topLeftCell="A11" workbookViewId="0">
      <selection activeCell="D24" sqref="D24"/>
    </sheetView>
  </sheetViews>
  <sheetFormatPr defaultColWidth="8.85546875" defaultRowHeight="15"/>
  <cols>
    <col min="1" max="1" width="28" customWidth="1"/>
    <col min="3" max="3" width="9.140625" customWidth="1"/>
    <col min="4" max="4" width="41.28515625" customWidth="1"/>
    <col min="5" max="5" width="22.85546875" customWidth="1"/>
    <col min="7" max="7" width="53.140625" customWidth="1"/>
    <col min="8" max="8" width="14" customWidth="1"/>
  </cols>
  <sheetData>
    <row r="1" spans="1:8" s="16" customFormat="1">
      <c r="A1" s="16" t="s">
        <v>38</v>
      </c>
      <c r="D1" s="16" t="s">
        <v>39</v>
      </c>
      <c r="G1" s="16" t="s">
        <v>40</v>
      </c>
    </row>
    <row r="2" spans="1:8" s="4" customFormat="1" ht="30">
      <c r="A2" s="6" t="s">
        <v>11</v>
      </c>
      <c r="B2" s="1">
        <f>COUNT('Второй отчетный период'!B2:B969)</f>
        <v>270</v>
      </c>
      <c r="D2" s="8" t="s">
        <v>12</v>
      </c>
      <c r="E2" s="1">
        <f>SUM('Первый отчетный период'!F2:F798)</f>
        <v>5450.79</v>
      </c>
      <c r="G2" s="8" t="s">
        <v>21</v>
      </c>
      <c r="H2" s="12">
        <f>'Сравнение кварталов'!E2/'Сравнение кварталов'!B5</f>
        <v>12.947244655581947</v>
      </c>
    </row>
    <row r="3" spans="1:8" s="4" customFormat="1" ht="45">
      <c r="A3" s="6" t="s">
        <v>9</v>
      </c>
      <c r="B3" s="1" t="e">
        <f>COUNTIF('Второй отчетный период'!#REF!,"постоянный")</f>
        <v>#REF!</v>
      </c>
      <c r="D3" s="7" t="s">
        <v>13</v>
      </c>
      <c r="E3" s="1">
        <f>SUM('Второй отчетный период'!B2:B969)</f>
        <v>77492011</v>
      </c>
      <c r="G3" s="8" t="s">
        <v>23</v>
      </c>
      <c r="H3" s="12" t="e">
        <f>'Сравнение кварталов'!E5/'Сравнение кварталов'!B3</f>
        <v>#REF!</v>
      </c>
    </row>
    <row r="4" spans="1:8" s="4" customFormat="1">
      <c r="A4" s="6" t="s">
        <v>3</v>
      </c>
      <c r="B4" s="1" t="e">
        <f>B2-B3</f>
        <v>#REF!</v>
      </c>
      <c r="D4" s="8" t="s">
        <v>16</v>
      </c>
      <c r="E4" s="1">
        <f>E3+E2</f>
        <v>77497461.790000007</v>
      </c>
      <c r="G4" s="8" t="s">
        <v>24</v>
      </c>
      <c r="H4" s="12" t="e">
        <f>'Сравнение кварталов'!E7/'Сравнение кварталов'!B6</f>
        <v>#REF!</v>
      </c>
    </row>
    <row r="5" spans="1:8" s="4" customFormat="1" ht="30">
      <c r="A5" s="6" t="s">
        <v>10</v>
      </c>
      <c r="B5" s="1">
        <f>COUNT('Первый отчетный период'!F2:F798)</f>
        <v>421</v>
      </c>
      <c r="D5" s="7" t="s">
        <v>5</v>
      </c>
      <c r="E5" s="1" t="e">
        <f>E2-E7</f>
        <v>#REF!</v>
      </c>
      <c r="G5" s="8" t="s">
        <v>22</v>
      </c>
      <c r="H5" s="12">
        <f>'Сравнение кварталов'!E3/'Сравнение кварталов'!B2</f>
        <v>287007.44814814813</v>
      </c>
    </row>
    <row r="6" spans="1:8" s="4" customFormat="1">
      <c r="A6" s="6" t="s">
        <v>4</v>
      </c>
      <c r="B6" s="1" t="e">
        <f>B5-B3</f>
        <v>#REF!</v>
      </c>
      <c r="D6" s="8" t="s">
        <v>15</v>
      </c>
      <c r="E6" s="9" t="e">
        <f>E5/E2</f>
        <v>#REF!</v>
      </c>
      <c r="G6" s="8" t="s">
        <v>25</v>
      </c>
      <c r="H6" s="12" t="e">
        <f>'Сравнение кварталов'!E10/'Сравнение кварталов'!B3</f>
        <v>#REF!</v>
      </c>
    </row>
    <row r="7" spans="1:8" s="4" customFormat="1">
      <c r="A7" s="5" t="s">
        <v>1</v>
      </c>
      <c r="B7" s="18" t="e">
        <f>B6/B2</f>
        <v>#REF!</v>
      </c>
      <c r="D7" s="7" t="s">
        <v>6</v>
      </c>
      <c r="E7" s="1" t="e">
        <f>SUMIF('Первый отчетный период'!#REF!,"потерянный",'Первый отчетный период'!F2:F798)</f>
        <v>#REF!</v>
      </c>
      <c r="G7" s="8" t="s">
        <v>56</v>
      </c>
      <c r="H7" s="12" t="e">
        <f>'Сравнение кварталов'!E12/'Сравнение кварталов'!B4</f>
        <v>#REF!</v>
      </c>
    </row>
    <row r="8" spans="1:8" s="4" customFormat="1">
      <c r="A8" s="5" t="s">
        <v>2</v>
      </c>
      <c r="B8" s="18" t="e">
        <f>(B2-B4)/B5</f>
        <v>#REF!</v>
      </c>
      <c r="D8" s="8" t="s">
        <v>18</v>
      </c>
      <c r="E8" s="10" t="e">
        <f>E7/E4</f>
        <v>#REF!</v>
      </c>
    </row>
    <row r="9" spans="1:8" s="4" customFormat="1">
      <c r="D9" s="8" t="s">
        <v>19</v>
      </c>
      <c r="E9" s="9" t="e">
        <f>E7/E2</f>
        <v>#REF!</v>
      </c>
    </row>
    <row r="10" spans="1:8" s="4" customFormat="1">
      <c r="D10" s="7" t="s">
        <v>7</v>
      </c>
      <c r="E10" s="1" t="e">
        <f>E3-E12</f>
        <v>#REF!</v>
      </c>
    </row>
    <row r="11" spans="1:8">
      <c r="D11" s="8" t="s">
        <v>17</v>
      </c>
      <c r="E11" s="9" t="e">
        <f>E10/E3</f>
        <v>#REF!</v>
      </c>
    </row>
    <row r="12" spans="1:8">
      <c r="B12" s="11"/>
      <c r="D12" s="7" t="s">
        <v>8</v>
      </c>
      <c r="E12" s="1" t="e">
        <f>SUMIF('Второй отчетный период'!#REF!,"новый",'Второй отчетный период'!B2:B969)</f>
        <v>#REF!</v>
      </c>
    </row>
    <row r="13" spans="1:8" s="4" customFormat="1">
      <c r="B13" s="11"/>
      <c r="D13" s="7" t="s">
        <v>14</v>
      </c>
      <c r="E13" s="10" t="e">
        <f>E12/E4</f>
        <v>#REF!</v>
      </c>
    </row>
    <row r="14" spans="1:8" s="4" customFormat="1">
      <c r="B14" s="11"/>
      <c r="D14" s="8" t="s">
        <v>20</v>
      </c>
      <c r="E14" s="9" t="e">
        <f>E12/E3</f>
        <v>#REF!</v>
      </c>
    </row>
    <row r="15" spans="1:8" s="4" customFormat="1">
      <c r="B15" s="11"/>
    </row>
    <row r="16" spans="1:8" s="4" customFormat="1">
      <c r="B16" s="11"/>
    </row>
    <row r="17" spans="1:5" s="4" customFormat="1">
      <c r="A17" s="16" t="s">
        <v>41</v>
      </c>
      <c r="B17" s="11"/>
    </row>
    <row r="18" spans="1:5" s="15" customFormat="1">
      <c r="A18" s="17" t="s">
        <v>34</v>
      </c>
      <c r="B18" s="17">
        <v>1</v>
      </c>
      <c r="C18" s="17">
        <v>2</v>
      </c>
      <c r="D18" s="17" t="s">
        <v>27</v>
      </c>
      <c r="E18" s="17" t="s">
        <v>28</v>
      </c>
    </row>
    <row r="19" spans="1:5">
      <c r="A19" s="13" t="s">
        <v>16</v>
      </c>
      <c r="B19" s="1">
        <f>'Сравнение кварталов'!E2</f>
        <v>5450.79</v>
      </c>
      <c r="C19" s="1">
        <f>'Сравнение кварталов'!E3</f>
        <v>77492011</v>
      </c>
      <c r="D19" s="1">
        <f>C19-B19</f>
        <v>77486560.209999993</v>
      </c>
      <c r="E19" s="9">
        <f>(C19-B19)/B19</f>
        <v>14215.656851575643</v>
      </c>
    </row>
    <row r="20" spans="1:5">
      <c r="A20" s="13" t="s">
        <v>26</v>
      </c>
      <c r="B20" s="1" t="e">
        <f>'Сравнение кварталов'!E5</f>
        <v>#REF!</v>
      </c>
      <c r="C20" s="1" t="e">
        <f>'Сравнение кварталов'!E10</f>
        <v>#REF!</v>
      </c>
      <c r="D20" s="1" t="e">
        <f>C20-B20</f>
        <v>#REF!</v>
      </c>
      <c r="E20" s="9" t="e">
        <f>(C20-B20)/B20</f>
        <v>#REF!</v>
      </c>
    </row>
    <row r="21" spans="1:5">
      <c r="A21" s="11"/>
    </row>
    <row r="22" spans="1:5" ht="105">
      <c r="A22" s="2" t="s">
        <v>37</v>
      </c>
      <c r="B22" s="17" t="s">
        <v>33</v>
      </c>
      <c r="C22" s="17" t="s">
        <v>35</v>
      </c>
      <c r="D22" s="17" t="s">
        <v>36</v>
      </c>
      <c r="E22" s="17" t="s">
        <v>27</v>
      </c>
    </row>
    <row r="23" spans="1:5">
      <c r="A23" s="13" t="s">
        <v>34</v>
      </c>
      <c r="B23" s="1" t="e">
        <f>D20</f>
        <v>#REF!</v>
      </c>
      <c r="C23" s="1" t="e">
        <f>'Сравнение кварталов'!E12</f>
        <v>#REF!</v>
      </c>
      <c r="D23" s="1" t="e">
        <f>-'Сравнение кварталов'!E7</f>
        <v>#REF!</v>
      </c>
      <c r="E23" s="1" t="e">
        <f>C23+D23+B23</f>
        <v>#REF!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A21" sqref="A21"/>
    </sheetView>
  </sheetViews>
  <sheetFormatPr defaultColWidth="8.85546875" defaultRowHeight="15"/>
  <cols>
    <col min="1" max="1" width="41" customWidth="1"/>
    <col min="2" max="2" width="19.42578125" customWidth="1"/>
    <col min="3" max="3" width="13.42578125" customWidth="1"/>
    <col min="4" max="4" width="15.28515625" style="4" customWidth="1"/>
    <col min="5" max="6" width="8.85546875" style="4"/>
  </cols>
  <sheetData>
    <row r="1" spans="1:6" ht="30">
      <c r="A1" s="5" t="s">
        <v>38</v>
      </c>
      <c r="B1" s="23" t="s">
        <v>43</v>
      </c>
      <c r="C1" s="23" t="s">
        <v>44</v>
      </c>
      <c r="D1" s="23" t="s">
        <v>45</v>
      </c>
      <c r="E1" s="16"/>
      <c r="F1" s="16"/>
    </row>
    <row r="2" spans="1:6">
      <c r="A2" s="6" t="s">
        <v>30</v>
      </c>
      <c r="B2" s="1" t="e">
        <f>COUNTIF('Второй отчетный период'!#REF!,"&gt;0")</f>
        <v>#REF!</v>
      </c>
      <c r="C2" s="1" t="e">
        <f>COUNTIFS('Второй отчетный период'!#REF!,"&gt;0",'Второй отчетный период'!#REF!,"постоянный")</f>
        <v>#REF!</v>
      </c>
      <c r="D2" s="1" t="e">
        <f>COUNTIFS('Второй отчетный период'!#REF!,"&gt;0",'Второй отчетный период'!#REF!,"новый")</f>
        <v>#REF!</v>
      </c>
    </row>
    <row r="3" spans="1:6">
      <c r="A3" s="6" t="s">
        <v>31</v>
      </c>
      <c r="B3" s="1" t="e">
        <f>COUNTIF('Второй отчетный период'!#REF!,"&gt;0")</f>
        <v>#REF!</v>
      </c>
      <c r="C3" s="1" t="e">
        <f>COUNTIFS('Второй отчетный период'!#REF!,"&gt;0",'Второй отчетный период'!#REF!,"постоянный")</f>
        <v>#REF!</v>
      </c>
      <c r="D3" s="1" t="e">
        <f>COUNTIFS('Второй отчетный период'!#REF!,"&gt;0",'Второй отчетный период'!#REF!,"новый")</f>
        <v>#REF!</v>
      </c>
    </row>
    <row r="4" spans="1:6" s="4" customFormat="1">
      <c r="A4" s="6" t="s">
        <v>48</v>
      </c>
      <c r="B4" s="1" t="e">
        <f>B3-B2</f>
        <v>#REF!</v>
      </c>
      <c r="C4" s="1" t="e">
        <f t="shared" ref="C4:D4" si="0">C3-C2</f>
        <v>#REF!</v>
      </c>
      <c r="D4" s="1" t="e">
        <f t="shared" si="0"/>
        <v>#REF!</v>
      </c>
    </row>
    <row r="5" spans="1:6">
      <c r="A5" s="19"/>
      <c r="B5" s="20"/>
      <c r="C5" s="4"/>
    </row>
    <row r="6" spans="1:6" ht="30">
      <c r="A6" s="5" t="s">
        <v>47</v>
      </c>
      <c r="B6" s="23" t="s">
        <v>43</v>
      </c>
      <c r="C6" s="23" t="s">
        <v>44</v>
      </c>
      <c r="D6" s="23" t="s">
        <v>45</v>
      </c>
    </row>
    <row r="7" spans="1:6">
      <c r="A7" s="6" t="s">
        <v>30</v>
      </c>
      <c r="B7" s="1" t="e">
        <f>SUMIF('Второй отчетный период'!#REF!,"&gt;0")</f>
        <v>#REF!</v>
      </c>
      <c r="C7" s="1" t="e">
        <f>SUMIF('Второй отчетный период'!#REF!,"постоянный",'Второй отчетный период'!#REF!)</f>
        <v>#REF!</v>
      </c>
      <c r="D7" s="1" t="e">
        <f>SUMIF('Второй отчетный период'!#REF!,"новый",'Второй отчетный период'!#REF!)</f>
        <v>#REF!</v>
      </c>
    </row>
    <row r="8" spans="1:6">
      <c r="A8" s="6" t="s">
        <v>31</v>
      </c>
      <c r="B8" s="1" t="e">
        <f>SUMIF('Второй отчетный период'!#REF!,"&gt;0")</f>
        <v>#REF!</v>
      </c>
      <c r="C8" s="1" t="e">
        <f>SUMIF('Второй отчетный период'!#REF!,"постоянный",'Второй отчетный период'!#REF!)</f>
        <v>#REF!</v>
      </c>
      <c r="D8" s="1" t="e">
        <f>SUMIF('Второй отчетный период'!#REF!,"новый",'Второй отчетный период'!#REF!)</f>
        <v>#REF!</v>
      </c>
    </row>
    <row r="9" spans="1:6" s="4" customFormat="1">
      <c r="A9" s="6" t="s">
        <v>48</v>
      </c>
      <c r="B9" s="1" t="e">
        <f>B8-B7</f>
        <v>#REF!</v>
      </c>
      <c r="C9" s="1" t="e">
        <f t="shared" ref="C9" si="1">C8-C7</f>
        <v>#REF!</v>
      </c>
      <c r="D9" s="1" t="e">
        <f t="shared" ref="D9" si="2">D8-D7</f>
        <v>#REF!</v>
      </c>
    </row>
    <row r="10" spans="1:6">
      <c r="A10" s="21"/>
      <c r="B10" s="22"/>
      <c r="C10" s="4"/>
    </row>
    <row r="11" spans="1:6" ht="30">
      <c r="A11" s="5" t="s">
        <v>46</v>
      </c>
      <c r="B11" s="23" t="s">
        <v>43</v>
      </c>
      <c r="C11" s="23" t="s">
        <v>44</v>
      </c>
      <c r="D11" s="23" t="s">
        <v>45</v>
      </c>
    </row>
    <row r="12" spans="1:6">
      <c r="A12" s="6" t="s">
        <v>30</v>
      </c>
      <c r="B12" s="12" t="e">
        <f>B7/B2</f>
        <v>#REF!</v>
      </c>
      <c r="C12" s="12" t="e">
        <f t="shared" ref="C12:D12" si="3">C7/C2</f>
        <v>#REF!</v>
      </c>
      <c r="D12" s="12" t="e">
        <f t="shared" si="3"/>
        <v>#REF!</v>
      </c>
    </row>
    <row r="13" spans="1:6">
      <c r="A13" s="6" t="s">
        <v>31</v>
      </c>
      <c r="B13" s="12" t="e">
        <f t="shared" ref="B13:D13" si="4">B8/B3</f>
        <v>#REF!</v>
      </c>
      <c r="C13" s="12" t="e">
        <f t="shared" si="4"/>
        <v>#REF!</v>
      </c>
      <c r="D13" s="12" t="e">
        <f t="shared" si="4"/>
        <v>#REF!</v>
      </c>
    </row>
    <row r="14" spans="1:6">
      <c r="A14" s="6" t="s">
        <v>48</v>
      </c>
      <c r="B14" s="12" t="e">
        <f>B13-B12</f>
        <v>#REF!</v>
      </c>
      <c r="C14" s="12" t="e">
        <f t="shared" ref="C14" si="5">C13-C12</f>
        <v>#REF!</v>
      </c>
      <c r="D14" s="12" t="e">
        <f t="shared" ref="D14" si="6">D13-D12</f>
        <v>#REF!</v>
      </c>
    </row>
    <row r="15" spans="1:6">
      <c r="A15" s="4"/>
      <c r="B15" s="11"/>
      <c r="C15" s="4"/>
    </row>
    <row r="16" spans="1:6">
      <c r="A16" s="4"/>
      <c r="B16" s="11"/>
      <c r="C16" s="4"/>
    </row>
    <row r="17" spans="1:3">
      <c r="A17" s="4"/>
      <c r="B17" s="11"/>
      <c r="C17" s="4"/>
    </row>
    <row r="18" spans="1:3">
      <c r="A18" s="4"/>
      <c r="B18" s="11"/>
      <c r="C18" s="4"/>
    </row>
  </sheetData>
  <conditionalFormatting sqref="B14:D14 B9:D9 B4:D4">
    <cfRule type="cellIs" dxfId="9" priority="3" operator="lessThan">
      <formula>0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H26"/>
  <sheetViews>
    <sheetView topLeftCell="A10" zoomScale="85" zoomScaleNormal="85" workbookViewId="0">
      <selection activeCell="E5" sqref="E5"/>
    </sheetView>
  </sheetViews>
  <sheetFormatPr defaultRowHeight="15"/>
  <cols>
    <col min="1" max="1" width="25.42578125" customWidth="1"/>
    <col min="2" max="2" width="37.140625" customWidth="1"/>
    <col min="4" max="4" width="17.140625" style="15" customWidth="1"/>
    <col min="5" max="5" width="36.42578125" customWidth="1"/>
    <col min="7" max="7" width="21.140625" style="15" customWidth="1"/>
    <col min="8" max="8" width="17.5703125" customWidth="1"/>
  </cols>
  <sheetData>
    <row r="1" spans="1:8">
      <c r="B1" s="32" t="s">
        <v>52</v>
      </c>
    </row>
    <row r="4" spans="1:8">
      <c r="A4" s="16" t="s">
        <v>38</v>
      </c>
      <c r="B4" s="16"/>
      <c r="C4" s="16"/>
      <c r="D4" s="16" t="s">
        <v>39</v>
      </c>
      <c r="E4" s="16"/>
      <c r="F4" s="16"/>
      <c r="G4" s="16" t="s">
        <v>40</v>
      </c>
    </row>
    <row r="5" spans="1:8" ht="38.25" customHeight="1">
      <c r="A5" s="6" t="s">
        <v>11</v>
      </c>
      <c r="B5" s="1" t="e">
        <f>COUNTIF('Второй отчетный период'!#REF!,'1'!B1)</f>
        <v>#REF!</v>
      </c>
      <c r="C5" s="4"/>
      <c r="D5" s="6" t="s">
        <v>12</v>
      </c>
      <c r="E5" s="1">
        <f>SUMIFS('Первый отчетный период'!F2:F798,'Первый отчетный период'!B2:B798,'1'!B1)</f>
        <v>297.29000000000008</v>
      </c>
      <c r="F5" s="4"/>
      <c r="G5" s="6" t="s">
        <v>21</v>
      </c>
      <c r="H5" s="12">
        <f>E5/B8</f>
        <v>7.4322500000000016</v>
      </c>
    </row>
    <row r="6" spans="1:8" ht="43.5" customHeight="1">
      <c r="A6" s="6" t="s">
        <v>9</v>
      </c>
      <c r="B6" s="1" t="e">
        <f>COUNTIFS('Второй отчетный период'!#REF!,"постоянный",'Второй отчетный период'!#REF!,B1)</f>
        <v>#REF!</v>
      </c>
      <c r="C6" s="4"/>
      <c r="D6" s="33" t="s">
        <v>13</v>
      </c>
      <c r="E6" s="1" t="e">
        <f>SUMIFS('Второй отчетный период'!B2:B969,'Второй отчетный период'!#REF!,B1)</f>
        <v>#REF!</v>
      </c>
      <c r="F6" s="4"/>
      <c r="G6" s="6" t="s">
        <v>23</v>
      </c>
      <c r="H6" s="12" t="e">
        <f>E8/B6</f>
        <v>#REF!</v>
      </c>
    </row>
    <row r="7" spans="1:8" ht="60">
      <c r="A7" s="6" t="s">
        <v>3</v>
      </c>
      <c r="B7" s="1" t="e">
        <f>B5-B6</f>
        <v>#REF!</v>
      </c>
      <c r="C7" s="4"/>
      <c r="D7" s="6" t="s">
        <v>16</v>
      </c>
      <c r="E7" s="1" t="e">
        <f>E6+E5</f>
        <v>#REF!</v>
      </c>
      <c r="F7" s="4"/>
      <c r="G7" s="6" t="s">
        <v>24</v>
      </c>
      <c r="H7" s="12" t="e">
        <f>E10/B9</f>
        <v>#REF!</v>
      </c>
    </row>
    <row r="8" spans="1:8" ht="45">
      <c r="A8" s="6" t="s">
        <v>10</v>
      </c>
      <c r="B8" s="1">
        <f>COUNTIF('Первый отчетный период'!B2:B798,'1'!B1)</f>
        <v>40</v>
      </c>
      <c r="C8" s="4"/>
      <c r="D8" s="33" t="s">
        <v>5</v>
      </c>
      <c r="E8" s="1" t="e">
        <f>E5-E10</f>
        <v>#REF!</v>
      </c>
      <c r="F8" s="4"/>
      <c r="G8" s="6" t="s">
        <v>22</v>
      </c>
      <c r="H8" s="12" t="e">
        <f>E6/B5</f>
        <v>#REF!</v>
      </c>
    </row>
    <row r="9" spans="1:8" ht="60">
      <c r="A9" s="6" t="s">
        <v>4</v>
      </c>
      <c r="B9" s="1" t="e">
        <f>B8-B6</f>
        <v>#REF!</v>
      </c>
      <c r="C9" s="4"/>
      <c r="D9" s="6" t="s">
        <v>15</v>
      </c>
      <c r="E9" s="9" t="e">
        <f>E8/E5</f>
        <v>#REF!</v>
      </c>
      <c r="F9" s="4"/>
      <c r="G9" s="6" t="s">
        <v>25</v>
      </c>
      <c r="H9" s="12" t="e">
        <f>E13/B6</f>
        <v>#REF!</v>
      </c>
    </row>
    <row r="10" spans="1:8" ht="45">
      <c r="A10" s="5" t="s">
        <v>1</v>
      </c>
      <c r="B10" s="18" t="e">
        <f>B9/B5</f>
        <v>#REF!</v>
      </c>
      <c r="C10" s="4"/>
      <c r="D10" s="33" t="s">
        <v>6</v>
      </c>
      <c r="E10" s="1" t="e">
        <f>SUMIFS('Первый отчетный период'!F2:F798,'Первый отчетный период'!B2:B798,'1'!B1,'Первый отчетный период'!#REF!,"потерянный")</f>
        <v>#REF!</v>
      </c>
      <c r="F10" s="4"/>
      <c r="G10" s="6" t="s">
        <v>56</v>
      </c>
      <c r="H10" s="12" t="e">
        <f>E15/B7</f>
        <v>#REF!</v>
      </c>
    </row>
    <row r="11" spans="1:8" ht="60">
      <c r="A11" s="5" t="s">
        <v>2</v>
      </c>
      <c r="B11" s="18" t="e">
        <f>(B5-B7)/B8</f>
        <v>#REF!</v>
      </c>
      <c r="C11" s="4"/>
      <c r="D11" s="6" t="s">
        <v>18</v>
      </c>
      <c r="E11" s="10" t="e">
        <f>E10/E7</f>
        <v>#REF!</v>
      </c>
      <c r="F11" s="4"/>
      <c r="H11" s="4"/>
    </row>
    <row r="12" spans="1:8" ht="75">
      <c r="A12" s="4"/>
      <c r="B12" s="4"/>
      <c r="C12" s="4"/>
      <c r="D12" s="6" t="s">
        <v>19</v>
      </c>
      <c r="E12" s="9" t="e">
        <f>E10/E5</f>
        <v>#REF!</v>
      </c>
      <c r="F12" s="4"/>
      <c r="H12" s="4"/>
    </row>
    <row r="13" spans="1:8" ht="45">
      <c r="A13" s="4"/>
      <c r="B13" s="4"/>
      <c r="C13" s="4"/>
      <c r="D13" s="33" t="s">
        <v>7</v>
      </c>
      <c r="E13" s="1" t="e">
        <f>E6-E15</f>
        <v>#REF!</v>
      </c>
      <c r="F13" s="4"/>
      <c r="H13" s="4"/>
    </row>
    <row r="14" spans="1:8" ht="60">
      <c r="A14" s="4"/>
      <c r="B14" s="4"/>
      <c r="C14" s="4"/>
      <c r="D14" s="6" t="s">
        <v>17</v>
      </c>
      <c r="E14" s="9" t="e">
        <f>E13/E6</f>
        <v>#REF!</v>
      </c>
      <c r="F14" s="4"/>
      <c r="H14" s="4"/>
    </row>
    <row r="15" spans="1:8" ht="30">
      <c r="A15" s="4"/>
      <c r="B15" s="11"/>
      <c r="C15" s="4"/>
      <c r="D15" s="33" t="s">
        <v>8</v>
      </c>
      <c r="E15" s="1" t="e">
        <f>SUMIFS('Второй отчетный период'!B2:B969,'Второй отчетный период'!#REF!,'1'!B1,'Второй отчетный период'!#REF!,"новый")</f>
        <v>#REF!</v>
      </c>
      <c r="F15" s="4"/>
      <c r="H15" s="4"/>
    </row>
    <row r="16" spans="1:8" ht="45">
      <c r="A16" s="4"/>
      <c r="B16" s="11"/>
      <c r="C16" s="4"/>
      <c r="D16" s="33" t="s">
        <v>14</v>
      </c>
      <c r="E16" s="10" t="e">
        <f>E15/E7</f>
        <v>#REF!</v>
      </c>
      <c r="F16" s="4"/>
      <c r="H16" s="4"/>
    </row>
    <row r="17" spans="1:8" ht="60">
      <c r="A17" s="4"/>
      <c r="B17" s="11"/>
      <c r="C17" s="4"/>
      <c r="D17" s="6" t="s">
        <v>20</v>
      </c>
      <c r="E17" s="9" t="e">
        <f>E15/E6</f>
        <v>#REF!</v>
      </c>
      <c r="F17" s="4"/>
      <c r="H17" s="4"/>
    </row>
    <row r="20" spans="1:8">
      <c r="A20" s="16" t="s">
        <v>41</v>
      </c>
      <c r="B20" s="11"/>
      <c r="C20" s="4"/>
      <c r="D20" s="4"/>
      <c r="E20" s="4"/>
    </row>
    <row r="21" spans="1:8" ht="30">
      <c r="A21" s="17" t="s">
        <v>34</v>
      </c>
      <c r="B21" s="17">
        <v>1</v>
      </c>
      <c r="C21" s="17">
        <v>2</v>
      </c>
      <c r="D21" s="17" t="s">
        <v>27</v>
      </c>
      <c r="E21" s="17" t="s">
        <v>28</v>
      </c>
    </row>
    <row r="22" spans="1:8">
      <c r="A22" s="13" t="s">
        <v>16</v>
      </c>
      <c r="B22" s="1">
        <f>E5</f>
        <v>297.29000000000008</v>
      </c>
      <c r="C22" s="1" t="e">
        <f>E6</f>
        <v>#REF!</v>
      </c>
      <c r="D22" s="1" t="e">
        <f>C22-B22</f>
        <v>#REF!</v>
      </c>
      <c r="E22" s="9" t="e">
        <f>(C22-B22)/B22</f>
        <v>#REF!</v>
      </c>
    </row>
    <row r="23" spans="1:8">
      <c r="A23" s="13" t="s">
        <v>26</v>
      </c>
      <c r="B23" s="1" t="e">
        <f>E8</f>
        <v>#REF!</v>
      </c>
      <c r="C23" s="1" t="e">
        <f>E13</f>
        <v>#REF!</v>
      </c>
      <c r="D23" s="1" t="e">
        <f>C23-B23</f>
        <v>#REF!</v>
      </c>
      <c r="E23" s="9" t="e">
        <f>(C23-B23)/B23</f>
        <v>#REF!</v>
      </c>
    </row>
    <row r="24" spans="1:8">
      <c r="A24" s="11"/>
      <c r="B24" s="4"/>
      <c r="C24" s="4"/>
      <c r="D24" s="4"/>
      <c r="E24" s="4"/>
    </row>
    <row r="25" spans="1:8" ht="60">
      <c r="A25" s="2" t="s">
        <v>37</v>
      </c>
      <c r="B25" s="17" t="s">
        <v>33</v>
      </c>
      <c r="C25" s="17" t="s">
        <v>35</v>
      </c>
      <c r="D25" s="17" t="s">
        <v>36</v>
      </c>
      <c r="E25" s="17" t="s">
        <v>27</v>
      </c>
    </row>
    <row r="26" spans="1:8">
      <c r="A26" s="13" t="s">
        <v>34</v>
      </c>
      <c r="B26" s="1" t="e">
        <f>D23</f>
        <v>#REF!</v>
      </c>
      <c r="C26" s="1" t="e">
        <f>E15</f>
        <v>#REF!</v>
      </c>
      <c r="D26" s="1" t="e">
        <f>E10</f>
        <v>#REF!</v>
      </c>
      <c r="E26" s="1" t="e">
        <f>C26+D26+B26</f>
        <v>#REF!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6"/>
  <sheetViews>
    <sheetView topLeftCell="A10" workbookViewId="0">
      <selection sqref="A1:XFD1048576"/>
    </sheetView>
  </sheetViews>
  <sheetFormatPr defaultRowHeight="15"/>
  <cols>
    <col min="1" max="1" width="25.42578125" style="4" customWidth="1"/>
    <col min="2" max="2" width="37.140625" style="4" customWidth="1"/>
    <col min="3" max="3" width="9.140625" style="4"/>
    <col min="4" max="4" width="17.140625" style="15" customWidth="1"/>
    <col min="5" max="5" width="36.42578125" style="4" customWidth="1"/>
    <col min="6" max="6" width="9.140625" style="4"/>
    <col min="7" max="7" width="21.140625" style="15" customWidth="1"/>
    <col min="8" max="8" width="17.5703125" style="4" customWidth="1"/>
    <col min="9" max="16384" width="9.140625" style="4"/>
  </cols>
  <sheetData>
    <row r="1" spans="1:8">
      <c r="B1" s="32" t="s">
        <v>29</v>
      </c>
    </row>
    <row r="2" spans="1:8">
      <c r="B2" s="11"/>
    </row>
    <row r="4" spans="1:8">
      <c r="A4" s="16" t="s">
        <v>38</v>
      </c>
      <c r="B4" s="16"/>
      <c r="C4" s="16"/>
      <c r="D4" s="16" t="s">
        <v>39</v>
      </c>
      <c r="E4" s="16"/>
      <c r="F4" s="16"/>
      <c r="G4" s="16" t="s">
        <v>40</v>
      </c>
    </row>
    <row r="5" spans="1:8" ht="38.25" customHeight="1">
      <c r="A5" s="6" t="s">
        <v>11</v>
      </c>
      <c r="B5" s="1" t="e">
        <f>COUNTIF('Второй отчетный период'!#REF!,B1)</f>
        <v>#REF!</v>
      </c>
      <c r="D5" s="6" t="s">
        <v>12</v>
      </c>
      <c r="E5" s="1">
        <f>SUMIFS('Первый отчетный период'!F2:F798,'Первый отчетный период'!B2:B798,B1)</f>
        <v>2993.39</v>
      </c>
      <c r="G5" s="6" t="s">
        <v>21</v>
      </c>
      <c r="H5" s="12">
        <f>E5/B8</f>
        <v>213.81357142857141</v>
      </c>
    </row>
    <row r="6" spans="1:8" ht="43.5" customHeight="1">
      <c r="A6" s="6" t="s">
        <v>9</v>
      </c>
      <c r="B6" s="1" t="e">
        <f>COUNTIFS('Второй отчетный период'!#REF!,"постоянный",'Второй отчетный период'!#REF!,B1)</f>
        <v>#REF!</v>
      </c>
      <c r="D6" s="33" t="s">
        <v>13</v>
      </c>
      <c r="E6" s="1" t="e">
        <f>SUMIFS('Второй отчетный период'!B2:B969,'Второй отчетный период'!#REF!,B1)</f>
        <v>#REF!</v>
      </c>
      <c r="G6" s="6" t="s">
        <v>23</v>
      </c>
      <c r="H6" s="12" t="e">
        <f>E8/B6</f>
        <v>#REF!</v>
      </c>
    </row>
    <row r="7" spans="1:8" ht="60">
      <c r="A7" s="6" t="s">
        <v>3</v>
      </c>
      <c r="B7" s="1" t="e">
        <f>B5-B6</f>
        <v>#REF!</v>
      </c>
      <c r="D7" s="6" t="s">
        <v>16</v>
      </c>
      <c r="E7" s="1" t="e">
        <f>E6+E5</f>
        <v>#REF!</v>
      </c>
      <c r="G7" s="6" t="s">
        <v>24</v>
      </c>
      <c r="H7" s="12" t="e">
        <f>E10/B9</f>
        <v>#REF!</v>
      </c>
    </row>
    <row r="8" spans="1:8" ht="45">
      <c r="A8" s="6" t="s">
        <v>10</v>
      </c>
      <c r="B8" s="1">
        <f>COUNTIF('Первый отчетный период'!B2:B798,B1)</f>
        <v>14</v>
      </c>
      <c r="D8" s="33" t="s">
        <v>5</v>
      </c>
      <c r="E8" s="1" t="e">
        <f>E5-E10</f>
        <v>#REF!</v>
      </c>
      <c r="G8" s="6" t="s">
        <v>22</v>
      </c>
      <c r="H8" s="12" t="e">
        <f>E6/B5</f>
        <v>#REF!</v>
      </c>
    </row>
    <row r="9" spans="1:8" ht="60">
      <c r="A9" s="6" t="s">
        <v>4</v>
      </c>
      <c r="B9" s="1" t="e">
        <f>B8-B6</f>
        <v>#REF!</v>
      </c>
      <c r="D9" s="6" t="s">
        <v>15</v>
      </c>
      <c r="E9" s="9" t="e">
        <f>E8/E5</f>
        <v>#REF!</v>
      </c>
      <c r="G9" s="6" t="s">
        <v>25</v>
      </c>
      <c r="H9" s="12" t="e">
        <f>E13/B6</f>
        <v>#REF!</v>
      </c>
    </row>
    <row r="10" spans="1:8" ht="45">
      <c r="A10" s="5" t="s">
        <v>1</v>
      </c>
      <c r="B10" s="18" t="e">
        <f>B9/B5</f>
        <v>#REF!</v>
      </c>
      <c r="D10" s="33" t="s">
        <v>6</v>
      </c>
      <c r="E10" s="1" t="e">
        <f>SUMIFS('Первый отчетный период'!F2:F798,'Первый отчетный период'!B2:B798,B1,'Первый отчетный период'!#REF!,"потерянный")</f>
        <v>#REF!</v>
      </c>
      <c r="G10" s="6" t="s">
        <v>56</v>
      </c>
      <c r="H10" s="12" t="e">
        <f>E15/B7</f>
        <v>#REF!</v>
      </c>
    </row>
    <row r="11" spans="1:8" ht="60">
      <c r="A11" s="5" t="s">
        <v>2</v>
      </c>
      <c r="B11" s="18" t="e">
        <f>(B5-B7)/B8</f>
        <v>#REF!</v>
      </c>
      <c r="D11" s="6" t="s">
        <v>18</v>
      </c>
      <c r="E11" s="10" t="e">
        <f>E10/E7</f>
        <v>#REF!</v>
      </c>
    </row>
    <row r="12" spans="1:8" ht="75">
      <c r="D12" s="6" t="s">
        <v>19</v>
      </c>
      <c r="E12" s="9" t="e">
        <f>E10/E5</f>
        <v>#REF!</v>
      </c>
    </row>
    <row r="13" spans="1:8" ht="45">
      <c r="D13" s="33" t="s">
        <v>7</v>
      </c>
      <c r="E13" s="1" t="e">
        <f>E6-E15</f>
        <v>#REF!</v>
      </c>
    </row>
    <row r="14" spans="1:8" ht="60">
      <c r="D14" s="6" t="s">
        <v>17</v>
      </c>
      <c r="E14" s="9" t="e">
        <f>E13/E6</f>
        <v>#REF!</v>
      </c>
    </row>
    <row r="15" spans="1:8" ht="30">
      <c r="B15" s="11"/>
      <c r="D15" s="33" t="s">
        <v>8</v>
      </c>
      <c r="E15" s="1" t="e">
        <f>SUMIFS('Второй отчетный период'!B2:B969,'Второй отчетный период'!#REF!,B1,'Второй отчетный период'!#REF!,"новый")</f>
        <v>#REF!</v>
      </c>
    </row>
    <row r="16" spans="1:8" ht="45">
      <c r="B16" s="11"/>
      <c r="D16" s="33" t="s">
        <v>14</v>
      </c>
      <c r="E16" s="10" t="e">
        <f>E15/E7</f>
        <v>#REF!</v>
      </c>
    </row>
    <row r="17" spans="1:5" ht="60">
      <c r="B17" s="11"/>
      <c r="D17" s="6" t="s">
        <v>20</v>
      </c>
      <c r="E17" s="9" t="e">
        <f>E15/E6</f>
        <v>#REF!</v>
      </c>
    </row>
    <row r="20" spans="1:5">
      <c r="A20" s="16" t="s">
        <v>41</v>
      </c>
      <c r="B20" s="11"/>
      <c r="D20" s="4"/>
    </row>
    <row r="21" spans="1:5" ht="30">
      <c r="A21" s="17" t="s">
        <v>34</v>
      </c>
      <c r="B21" s="17">
        <v>1</v>
      </c>
      <c r="C21" s="17">
        <v>2</v>
      </c>
      <c r="D21" s="17" t="s">
        <v>27</v>
      </c>
      <c r="E21" s="17" t="s">
        <v>28</v>
      </c>
    </row>
    <row r="22" spans="1:5">
      <c r="A22" s="13" t="s">
        <v>16</v>
      </c>
      <c r="B22" s="1">
        <f>E5</f>
        <v>2993.39</v>
      </c>
      <c r="C22" s="1" t="e">
        <f>E6</f>
        <v>#REF!</v>
      </c>
      <c r="D22" s="1" t="e">
        <f>C22-B22</f>
        <v>#REF!</v>
      </c>
      <c r="E22" s="9" t="e">
        <f>(C22-B22)/B22</f>
        <v>#REF!</v>
      </c>
    </row>
    <row r="23" spans="1:5">
      <c r="A23" s="13" t="s">
        <v>26</v>
      </c>
      <c r="B23" s="1" t="e">
        <f>E8</f>
        <v>#REF!</v>
      </c>
      <c r="C23" s="1" t="e">
        <f>E13</f>
        <v>#REF!</v>
      </c>
      <c r="D23" s="1" t="e">
        <f>C23-B23</f>
        <v>#REF!</v>
      </c>
      <c r="E23" s="9" t="e">
        <f>(C23-B23)/B23</f>
        <v>#REF!</v>
      </c>
    </row>
    <row r="24" spans="1:5">
      <c r="A24" s="11"/>
      <c r="D24" s="4"/>
    </row>
    <row r="25" spans="1:5" ht="60">
      <c r="A25" s="2" t="s">
        <v>37</v>
      </c>
      <c r="B25" s="17" t="s">
        <v>33</v>
      </c>
      <c r="C25" s="17" t="s">
        <v>35</v>
      </c>
      <c r="D25" s="17" t="s">
        <v>36</v>
      </c>
      <c r="E25" s="17" t="s">
        <v>27</v>
      </c>
    </row>
    <row r="26" spans="1:5">
      <c r="A26" s="13" t="s">
        <v>34</v>
      </c>
      <c r="B26" s="1" t="e">
        <f>D23</f>
        <v>#REF!</v>
      </c>
      <c r="C26" s="1" t="e">
        <f>E15</f>
        <v>#REF!</v>
      </c>
      <c r="D26" s="1" t="e">
        <f>E10</f>
        <v>#REF!</v>
      </c>
      <c r="E26" s="1" t="e">
        <f>C26+D26+B26</f>
        <v>#REF!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6"/>
  <sheetViews>
    <sheetView topLeftCell="A10" workbookViewId="0">
      <selection sqref="A1:XFD1048576"/>
    </sheetView>
  </sheetViews>
  <sheetFormatPr defaultRowHeight="15"/>
  <cols>
    <col min="1" max="1" width="25.42578125" style="4" customWidth="1"/>
    <col min="2" max="2" width="37.140625" style="4" customWidth="1"/>
    <col min="3" max="3" width="9.140625" style="4"/>
    <col min="4" max="4" width="17.140625" style="15" customWidth="1"/>
    <col min="5" max="5" width="36.42578125" style="4" customWidth="1"/>
    <col min="6" max="6" width="9.140625" style="4"/>
    <col min="7" max="7" width="21.140625" style="15" customWidth="1"/>
    <col min="8" max="8" width="17.5703125" style="4" customWidth="1"/>
    <col min="9" max="16384" width="9.140625" style="4"/>
  </cols>
  <sheetData>
    <row r="1" spans="1:8">
      <c r="B1" s="32" t="s">
        <v>51</v>
      </c>
    </row>
    <row r="2" spans="1:8">
      <c r="B2" s="11"/>
    </row>
    <row r="4" spans="1:8">
      <c r="A4" s="16" t="s">
        <v>38</v>
      </c>
      <c r="B4" s="16"/>
      <c r="C4" s="16"/>
      <c r="D4" s="16" t="s">
        <v>39</v>
      </c>
      <c r="E4" s="16"/>
      <c r="F4" s="16"/>
      <c r="G4" s="16" t="s">
        <v>40</v>
      </c>
    </row>
    <row r="5" spans="1:8" ht="38.25" customHeight="1">
      <c r="A5" s="6" t="s">
        <v>11</v>
      </c>
      <c r="B5" s="1" t="e">
        <f>COUNTIF('Второй отчетный период'!#REF!,B1)</f>
        <v>#REF!</v>
      </c>
      <c r="D5" s="6" t="s">
        <v>12</v>
      </c>
      <c r="E5" s="1">
        <f>SUMIFS('Первый отчетный период'!F2:F798,'Первый отчетный период'!B2:B798,B1)</f>
        <v>537.36999999999989</v>
      </c>
      <c r="G5" s="6" t="s">
        <v>21</v>
      </c>
      <c r="H5" s="12">
        <f>E5/B8</f>
        <v>4.4780833333333323</v>
      </c>
    </row>
    <row r="6" spans="1:8" ht="43.5" customHeight="1">
      <c r="A6" s="6" t="s">
        <v>9</v>
      </c>
      <c r="B6" s="1" t="e">
        <f>COUNTIFS('Второй отчетный период'!#REF!,"постоянный",'Второй отчетный период'!#REF!,B1)</f>
        <v>#REF!</v>
      </c>
      <c r="D6" s="33" t="s">
        <v>13</v>
      </c>
      <c r="E6" s="1" t="e">
        <f>SUMIFS('Второй отчетный период'!B2:B969,'Второй отчетный период'!#REF!,B1)</f>
        <v>#REF!</v>
      </c>
      <c r="G6" s="6" t="s">
        <v>23</v>
      </c>
      <c r="H6" s="12" t="e">
        <f>E8/B6</f>
        <v>#REF!</v>
      </c>
    </row>
    <row r="7" spans="1:8" ht="60">
      <c r="A7" s="6" t="s">
        <v>3</v>
      </c>
      <c r="B7" s="1" t="e">
        <f>B5-B6</f>
        <v>#REF!</v>
      </c>
      <c r="D7" s="6" t="s">
        <v>16</v>
      </c>
      <c r="E7" s="1" t="e">
        <f>E6+E5</f>
        <v>#REF!</v>
      </c>
      <c r="G7" s="6" t="s">
        <v>24</v>
      </c>
      <c r="H7" s="12" t="e">
        <f>E10/B9</f>
        <v>#REF!</v>
      </c>
    </row>
    <row r="8" spans="1:8" ht="45">
      <c r="A8" s="6" t="s">
        <v>10</v>
      </c>
      <c r="B8" s="1">
        <f>COUNTIF('Первый отчетный период'!B2:B798,B1)</f>
        <v>120</v>
      </c>
      <c r="D8" s="33" t="s">
        <v>5</v>
      </c>
      <c r="E8" s="1" t="e">
        <f>E5-E10</f>
        <v>#REF!</v>
      </c>
      <c r="G8" s="6" t="s">
        <v>22</v>
      </c>
      <c r="H8" s="12" t="e">
        <f>E6/B5</f>
        <v>#REF!</v>
      </c>
    </row>
    <row r="9" spans="1:8" ht="60">
      <c r="A9" s="6" t="s">
        <v>4</v>
      </c>
      <c r="B9" s="1" t="e">
        <f>B8-B6</f>
        <v>#REF!</v>
      </c>
      <c r="D9" s="6" t="s">
        <v>15</v>
      </c>
      <c r="E9" s="9" t="e">
        <f>E8/E5</f>
        <v>#REF!</v>
      </c>
      <c r="G9" s="6" t="s">
        <v>25</v>
      </c>
      <c r="H9" s="12" t="e">
        <f>E13/B6</f>
        <v>#REF!</v>
      </c>
    </row>
    <row r="10" spans="1:8" ht="45">
      <c r="A10" s="5" t="s">
        <v>1</v>
      </c>
      <c r="B10" s="18" t="e">
        <f>B9/B5</f>
        <v>#REF!</v>
      </c>
      <c r="D10" s="33" t="s">
        <v>6</v>
      </c>
      <c r="E10" s="1" t="e">
        <f>SUMIFS('Первый отчетный период'!F2:F798,'Первый отчетный период'!B2:B798,B1,'Первый отчетный период'!#REF!,"потерянный")</f>
        <v>#REF!</v>
      </c>
      <c r="G10" s="6" t="s">
        <v>56</v>
      </c>
      <c r="H10" s="12" t="e">
        <f>E15/B7</f>
        <v>#REF!</v>
      </c>
    </row>
    <row r="11" spans="1:8" ht="60">
      <c r="A11" s="5" t="s">
        <v>2</v>
      </c>
      <c r="B11" s="18" t="e">
        <f>(B5-B7)/B8</f>
        <v>#REF!</v>
      </c>
      <c r="D11" s="6" t="s">
        <v>18</v>
      </c>
      <c r="E11" s="10" t="e">
        <f>E10/E7</f>
        <v>#REF!</v>
      </c>
    </row>
    <row r="12" spans="1:8" ht="75">
      <c r="D12" s="6" t="s">
        <v>19</v>
      </c>
      <c r="E12" s="9" t="e">
        <f>E10/E5</f>
        <v>#REF!</v>
      </c>
    </row>
    <row r="13" spans="1:8" ht="45">
      <c r="D13" s="33" t="s">
        <v>7</v>
      </c>
      <c r="E13" s="1" t="e">
        <f>E6-E15</f>
        <v>#REF!</v>
      </c>
    </row>
    <row r="14" spans="1:8" ht="60">
      <c r="D14" s="6" t="s">
        <v>17</v>
      </c>
      <c r="E14" s="9" t="e">
        <f>E13/E6</f>
        <v>#REF!</v>
      </c>
    </row>
    <row r="15" spans="1:8" ht="30">
      <c r="B15" s="11"/>
      <c r="D15" s="33" t="s">
        <v>8</v>
      </c>
      <c r="E15" s="1" t="e">
        <f>SUMIFS('Второй отчетный период'!B2:B969,'Второй отчетный период'!#REF!,B1,'Второй отчетный период'!#REF!,"новый")</f>
        <v>#REF!</v>
      </c>
    </row>
    <row r="16" spans="1:8" ht="45">
      <c r="B16" s="11"/>
      <c r="D16" s="33" t="s">
        <v>14</v>
      </c>
      <c r="E16" s="10" t="e">
        <f>E15/E7</f>
        <v>#REF!</v>
      </c>
    </row>
    <row r="17" spans="1:5" ht="60">
      <c r="B17" s="11"/>
      <c r="D17" s="6" t="s">
        <v>20</v>
      </c>
      <c r="E17" s="9" t="e">
        <f>E15/E6</f>
        <v>#REF!</v>
      </c>
    </row>
    <row r="20" spans="1:5">
      <c r="A20" s="16" t="s">
        <v>41</v>
      </c>
      <c r="B20" s="11"/>
      <c r="D20" s="4"/>
    </row>
    <row r="21" spans="1:5" ht="30">
      <c r="A21" s="17" t="s">
        <v>34</v>
      </c>
      <c r="B21" s="17">
        <v>1</v>
      </c>
      <c r="C21" s="17">
        <v>2</v>
      </c>
      <c r="D21" s="17" t="s">
        <v>27</v>
      </c>
      <c r="E21" s="17" t="s">
        <v>28</v>
      </c>
    </row>
    <row r="22" spans="1:5">
      <c r="A22" s="13" t="s">
        <v>16</v>
      </c>
      <c r="B22" s="1">
        <f>E5</f>
        <v>537.36999999999989</v>
      </c>
      <c r="C22" s="1" t="e">
        <f>E6</f>
        <v>#REF!</v>
      </c>
      <c r="D22" s="1" t="e">
        <f>C22-B22</f>
        <v>#REF!</v>
      </c>
      <c r="E22" s="9" t="e">
        <f>(C22-B22)/B22</f>
        <v>#REF!</v>
      </c>
    </row>
    <row r="23" spans="1:5">
      <c r="A23" s="13" t="s">
        <v>26</v>
      </c>
      <c r="B23" s="1" t="e">
        <f>E8</f>
        <v>#REF!</v>
      </c>
      <c r="C23" s="1" t="e">
        <f>E13</f>
        <v>#REF!</v>
      </c>
      <c r="D23" s="1" t="e">
        <f>C23-B23</f>
        <v>#REF!</v>
      </c>
      <c r="E23" s="9" t="e">
        <f>(C23-B23)/B23</f>
        <v>#REF!</v>
      </c>
    </row>
    <row r="24" spans="1:5">
      <c r="A24" s="11"/>
      <c r="D24" s="4"/>
    </row>
    <row r="25" spans="1:5" ht="60">
      <c r="A25" s="2" t="s">
        <v>37</v>
      </c>
      <c r="B25" s="17" t="s">
        <v>33</v>
      </c>
      <c r="C25" s="17" t="s">
        <v>35</v>
      </c>
      <c r="D25" s="17" t="s">
        <v>36</v>
      </c>
      <c r="E25" s="17" t="s">
        <v>27</v>
      </c>
    </row>
    <row r="26" spans="1:5">
      <c r="A26" s="13" t="s">
        <v>34</v>
      </c>
      <c r="B26" s="1" t="e">
        <f>D23</f>
        <v>#REF!</v>
      </c>
      <c r="C26" s="1" t="e">
        <f>E15</f>
        <v>#REF!</v>
      </c>
      <c r="D26" s="1" t="e">
        <f>E10</f>
        <v>#REF!</v>
      </c>
      <c r="E26" s="1" t="e">
        <f>C26+D26+B26</f>
        <v>#REF!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6"/>
  <sheetViews>
    <sheetView topLeftCell="A10" workbookViewId="0">
      <selection activeCell="B8" sqref="B8"/>
    </sheetView>
  </sheetViews>
  <sheetFormatPr defaultRowHeight="15"/>
  <cols>
    <col min="1" max="1" width="25.42578125" style="4" customWidth="1"/>
    <col min="2" max="2" width="37.140625" style="4" customWidth="1"/>
    <col min="3" max="3" width="9.140625" style="4"/>
    <col min="4" max="4" width="17.140625" style="15" customWidth="1"/>
    <col min="5" max="5" width="36.42578125" style="4" customWidth="1"/>
    <col min="6" max="6" width="9.140625" style="4"/>
    <col min="7" max="7" width="21.140625" style="15" customWidth="1"/>
    <col min="8" max="8" width="17.5703125" style="4" customWidth="1"/>
    <col min="9" max="16384" width="9.140625" style="4"/>
  </cols>
  <sheetData>
    <row r="1" spans="1:8">
      <c r="B1" s="32" t="s">
        <v>53</v>
      </c>
    </row>
    <row r="2" spans="1:8">
      <c r="B2" s="11"/>
    </row>
    <row r="4" spans="1:8">
      <c r="A4" s="16" t="s">
        <v>38</v>
      </c>
      <c r="B4" s="16"/>
      <c r="C4" s="16"/>
      <c r="D4" s="16" t="s">
        <v>39</v>
      </c>
      <c r="E4" s="16"/>
      <c r="F4" s="16"/>
      <c r="G4" s="16" t="s">
        <v>40</v>
      </c>
    </row>
    <row r="5" spans="1:8" ht="38.25" customHeight="1">
      <c r="A5" s="6" t="s">
        <v>11</v>
      </c>
      <c r="B5" s="1" t="e">
        <f>COUNTIF('Второй отчетный период'!#REF!,B1)</f>
        <v>#REF!</v>
      </c>
      <c r="D5" s="6" t="s">
        <v>12</v>
      </c>
      <c r="E5" s="1">
        <f>SUMIFS('Первый отчетный период'!F2:F798,'Первый отчетный период'!B2:B798,B1)</f>
        <v>562.94000000000005</v>
      </c>
      <c r="G5" s="6" t="s">
        <v>21</v>
      </c>
      <c r="H5" s="12">
        <f>E5/B8</f>
        <v>6.118913043478261</v>
      </c>
    </row>
    <row r="6" spans="1:8" ht="43.5" customHeight="1">
      <c r="A6" s="6" t="s">
        <v>9</v>
      </c>
      <c r="B6" s="1" t="e">
        <f>COUNTIFS('Второй отчетный период'!#REF!,"постоянный",'Второй отчетный период'!#REF!,B1)</f>
        <v>#REF!</v>
      </c>
      <c r="D6" s="33" t="s">
        <v>13</v>
      </c>
      <c r="E6" s="1" t="e">
        <f>SUMIFS('Второй отчетный период'!B2:B969,'Второй отчетный период'!#REF!,B1)</f>
        <v>#REF!</v>
      </c>
      <c r="G6" s="6" t="s">
        <v>23</v>
      </c>
      <c r="H6" s="12" t="e">
        <f>E8/B6</f>
        <v>#REF!</v>
      </c>
    </row>
    <row r="7" spans="1:8" ht="60">
      <c r="A7" s="6" t="s">
        <v>3</v>
      </c>
      <c r="B7" s="1" t="e">
        <f>B5-B6</f>
        <v>#REF!</v>
      </c>
      <c r="D7" s="6" t="s">
        <v>16</v>
      </c>
      <c r="E7" s="1" t="e">
        <f>E6+E5</f>
        <v>#REF!</v>
      </c>
      <c r="G7" s="6" t="s">
        <v>24</v>
      </c>
      <c r="H7" s="12" t="e">
        <f>E10/B9</f>
        <v>#REF!</v>
      </c>
    </row>
    <row r="8" spans="1:8" ht="45">
      <c r="A8" s="6" t="s">
        <v>10</v>
      </c>
      <c r="B8" s="1">
        <f>COUNTIF('Первый отчетный период'!B2:B798,B1)</f>
        <v>92</v>
      </c>
      <c r="D8" s="33" t="s">
        <v>5</v>
      </c>
      <c r="E8" s="1" t="e">
        <f>E5-E10</f>
        <v>#REF!</v>
      </c>
      <c r="G8" s="6" t="s">
        <v>22</v>
      </c>
      <c r="H8" s="12" t="e">
        <f>E6/B5</f>
        <v>#REF!</v>
      </c>
    </row>
    <row r="9" spans="1:8" ht="60">
      <c r="A9" s="6" t="s">
        <v>4</v>
      </c>
      <c r="B9" s="1" t="e">
        <f>B8-B6</f>
        <v>#REF!</v>
      </c>
      <c r="D9" s="6" t="s">
        <v>15</v>
      </c>
      <c r="E9" s="9" t="e">
        <f>E8/E5</f>
        <v>#REF!</v>
      </c>
      <c r="G9" s="6" t="s">
        <v>25</v>
      </c>
      <c r="H9" s="12" t="e">
        <f>E13/B6</f>
        <v>#REF!</v>
      </c>
    </row>
    <row r="10" spans="1:8" ht="45">
      <c r="A10" s="5" t="s">
        <v>1</v>
      </c>
      <c r="B10" s="18" t="e">
        <f>B9/B5</f>
        <v>#REF!</v>
      </c>
      <c r="D10" s="33" t="s">
        <v>6</v>
      </c>
      <c r="E10" s="1" t="e">
        <f>SUMIFS('Первый отчетный период'!F2:F798,'Первый отчетный период'!B2:B798,B1,'Первый отчетный период'!#REF!,"потерянный")</f>
        <v>#REF!</v>
      </c>
      <c r="G10" s="6" t="s">
        <v>56</v>
      </c>
      <c r="H10" s="12" t="e">
        <f>E15/B7</f>
        <v>#REF!</v>
      </c>
    </row>
    <row r="11" spans="1:8" ht="60">
      <c r="A11" s="5" t="s">
        <v>2</v>
      </c>
      <c r="B11" s="18" t="e">
        <f>(B5-B7)/B8</f>
        <v>#REF!</v>
      </c>
      <c r="D11" s="6" t="s">
        <v>18</v>
      </c>
      <c r="E11" s="10" t="e">
        <f>E10/E7</f>
        <v>#REF!</v>
      </c>
    </row>
    <row r="12" spans="1:8" ht="75">
      <c r="D12" s="6" t="s">
        <v>19</v>
      </c>
      <c r="E12" s="9" t="e">
        <f>E10/E5</f>
        <v>#REF!</v>
      </c>
    </row>
    <row r="13" spans="1:8" ht="45">
      <c r="D13" s="33" t="s">
        <v>7</v>
      </c>
      <c r="E13" s="1" t="e">
        <f>E6-E15</f>
        <v>#REF!</v>
      </c>
    </row>
    <row r="14" spans="1:8" ht="60">
      <c r="D14" s="6" t="s">
        <v>17</v>
      </c>
      <c r="E14" s="9" t="e">
        <f>E13/E6</f>
        <v>#REF!</v>
      </c>
    </row>
    <row r="15" spans="1:8" ht="30">
      <c r="B15" s="11"/>
      <c r="D15" s="33" t="s">
        <v>8</v>
      </c>
      <c r="E15" s="1" t="e">
        <f>SUMIFS('Второй отчетный период'!B2:B969,'Второй отчетный период'!#REF!,B1,'Второй отчетный период'!#REF!,"новый")</f>
        <v>#REF!</v>
      </c>
    </row>
    <row r="16" spans="1:8" ht="45">
      <c r="B16" s="11"/>
      <c r="D16" s="33" t="s">
        <v>14</v>
      </c>
      <c r="E16" s="10" t="e">
        <f>E15/E7</f>
        <v>#REF!</v>
      </c>
    </row>
    <row r="17" spans="1:5" ht="60">
      <c r="B17" s="11"/>
      <c r="D17" s="6" t="s">
        <v>20</v>
      </c>
      <c r="E17" s="9" t="e">
        <f>E15/E6</f>
        <v>#REF!</v>
      </c>
    </row>
    <row r="20" spans="1:5">
      <c r="A20" s="16" t="s">
        <v>41</v>
      </c>
      <c r="B20" s="11"/>
      <c r="D20" s="4"/>
    </row>
    <row r="21" spans="1:5" ht="30">
      <c r="A21" s="17" t="s">
        <v>34</v>
      </c>
      <c r="B21" s="17">
        <v>1</v>
      </c>
      <c r="C21" s="17">
        <v>2</v>
      </c>
      <c r="D21" s="17" t="s">
        <v>27</v>
      </c>
      <c r="E21" s="17" t="s">
        <v>28</v>
      </c>
    </row>
    <row r="22" spans="1:5">
      <c r="A22" s="13" t="s">
        <v>16</v>
      </c>
      <c r="B22" s="1">
        <f>E5</f>
        <v>562.94000000000005</v>
      </c>
      <c r="C22" s="1" t="e">
        <f>E6</f>
        <v>#REF!</v>
      </c>
      <c r="D22" s="1" t="e">
        <f>C22-B22</f>
        <v>#REF!</v>
      </c>
      <c r="E22" s="9" t="e">
        <f>(C22-B22)/B22</f>
        <v>#REF!</v>
      </c>
    </row>
    <row r="23" spans="1:5">
      <c r="A23" s="13" t="s">
        <v>26</v>
      </c>
      <c r="B23" s="1" t="e">
        <f>E8</f>
        <v>#REF!</v>
      </c>
      <c r="C23" s="1" t="e">
        <f>E13</f>
        <v>#REF!</v>
      </c>
      <c r="D23" s="1" t="e">
        <f>C23-B23</f>
        <v>#REF!</v>
      </c>
      <c r="E23" s="9" t="e">
        <f>(C23-B23)/B23</f>
        <v>#REF!</v>
      </c>
    </row>
    <row r="24" spans="1:5">
      <c r="A24" s="11"/>
      <c r="D24" s="4"/>
    </row>
    <row r="25" spans="1:5" ht="60">
      <c r="A25" s="2" t="s">
        <v>37</v>
      </c>
      <c r="B25" s="17" t="s">
        <v>33</v>
      </c>
      <c r="C25" s="17" t="s">
        <v>35</v>
      </c>
      <c r="D25" s="17" t="s">
        <v>36</v>
      </c>
      <c r="E25" s="17" t="s">
        <v>27</v>
      </c>
    </row>
    <row r="26" spans="1:5">
      <c r="A26" s="13" t="s">
        <v>34</v>
      </c>
      <c r="B26" s="1" t="e">
        <f>D23</f>
        <v>#REF!</v>
      </c>
      <c r="C26" s="1" t="e">
        <f>E15</f>
        <v>#REF!</v>
      </c>
      <c r="D26" s="1" t="e">
        <f>E10</f>
        <v>#REF!</v>
      </c>
      <c r="E26" s="1" t="e">
        <f>C26+D26+B26</f>
        <v>#REF!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6"/>
  <sheetViews>
    <sheetView topLeftCell="A10" workbookViewId="0">
      <selection activeCell="E8" sqref="E8"/>
    </sheetView>
  </sheetViews>
  <sheetFormatPr defaultRowHeight="15"/>
  <cols>
    <col min="1" max="1" width="25.42578125" style="4" customWidth="1"/>
    <col min="2" max="2" width="37.140625" style="4" customWidth="1"/>
    <col min="3" max="3" width="9.140625" style="4"/>
    <col min="4" max="4" width="17.140625" style="15" customWidth="1"/>
    <col min="5" max="5" width="36.42578125" style="4" customWidth="1"/>
    <col min="6" max="6" width="9.140625" style="4"/>
    <col min="7" max="7" width="21.140625" style="15" customWidth="1"/>
    <col min="8" max="8" width="17.5703125" style="4" customWidth="1"/>
    <col min="9" max="16384" width="9.140625" style="4"/>
  </cols>
  <sheetData>
    <row r="1" spans="1:8">
      <c r="B1" s="32" t="s">
        <v>54</v>
      </c>
    </row>
    <row r="2" spans="1:8">
      <c r="B2" s="11"/>
    </row>
    <row r="4" spans="1:8">
      <c r="A4" s="16" t="s">
        <v>38</v>
      </c>
      <c r="B4" s="16"/>
      <c r="C4" s="16"/>
      <c r="D4" s="16" t="s">
        <v>39</v>
      </c>
      <c r="E4" s="16"/>
      <c r="F4" s="16"/>
      <c r="G4" s="16" t="s">
        <v>40</v>
      </c>
    </row>
    <row r="5" spans="1:8" ht="38.25" customHeight="1">
      <c r="A5" s="6" t="s">
        <v>11</v>
      </c>
      <c r="B5" s="1" t="e">
        <f>COUNTIF('Второй отчетный период'!#REF!,B1)</f>
        <v>#REF!</v>
      </c>
      <c r="D5" s="6" t="s">
        <v>12</v>
      </c>
      <c r="E5" s="1">
        <f>SUMIFS('Первый отчетный период'!F2:F798,'Первый отчетный период'!B2:B798,B1)</f>
        <v>947.33</v>
      </c>
      <c r="G5" s="6" t="s">
        <v>21</v>
      </c>
      <c r="H5" s="12">
        <f>E5/B8</f>
        <v>19.333265306122449</v>
      </c>
    </row>
    <row r="6" spans="1:8" ht="43.5" customHeight="1">
      <c r="A6" s="6" t="s">
        <v>9</v>
      </c>
      <c r="B6" s="1" t="e">
        <f>COUNTIFS('Второй отчетный период'!#REF!,"постоянный",'Второй отчетный период'!#REF!,B1)</f>
        <v>#REF!</v>
      </c>
      <c r="D6" s="33" t="s">
        <v>13</v>
      </c>
      <c r="E6" s="1" t="e">
        <f>SUMIFS('Второй отчетный период'!B2:B969,'Второй отчетный период'!#REF!,B1)</f>
        <v>#REF!</v>
      </c>
      <c r="G6" s="6" t="s">
        <v>23</v>
      </c>
      <c r="H6" s="12" t="e">
        <f>E8/B6</f>
        <v>#REF!</v>
      </c>
    </row>
    <row r="7" spans="1:8" ht="60">
      <c r="A7" s="6" t="s">
        <v>3</v>
      </c>
      <c r="B7" s="1" t="e">
        <f>B5-B6</f>
        <v>#REF!</v>
      </c>
      <c r="D7" s="6" t="s">
        <v>16</v>
      </c>
      <c r="E7" s="1" t="e">
        <f>E6+E5</f>
        <v>#REF!</v>
      </c>
      <c r="G7" s="6" t="s">
        <v>24</v>
      </c>
      <c r="H7" s="12" t="e">
        <f>E10/B9</f>
        <v>#REF!</v>
      </c>
    </row>
    <row r="8" spans="1:8" ht="45">
      <c r="A8" s="6" t="s">
        <v>10</v>
      </c>
      <c r="B8" s="1">
        <f>COUNTIF('Первый отчетный период'!B2:B798,B1)</f>
        <v>49</v>
      </c>
      <c r="D8" s="33" t="s">
        <v>5</v>
      </c>
      <c r="E8" s="1" t="e">
        <f>E5-E10</f>
        <v>#REF!</v>
      </c>
      <c r="G8" s="6" t="s">
        <v>22</v>
      </c>
      <c r="H8" s="12" t="e">
        <f>E6/B5</f>
        <v>#REF!</v>
      </c>
    </row>
    <row r="9" spans="1:8" ht="60">
      <c r="A9" s="6" t="s">
        <v>4</v>
      </c>
      <c r="B9" s="1" t="e">
        <f>B8-B6</f>
        <v>#REF!</v>
      </c>
      <c r="D9" s="6" t="s">
        <v>15</v>
      </c>
      <c r="E9" s="9" t="e">
        <f>E8/E5</f>
        <v>#REF!</v>
      </c>
      <c r="G9" s="6" t="s">
        <v>25</v>
      </c>
      <c r="H9" s="12" t="e">
        <f>E13/B6</f>
        <v>#REF!</v>
      </c>
    </row>
    <row r="10" spans="1:8" ht="45">
      <c r="A10" s="5" t="s">
        <v>1</v>
      </c>
      <c r="B10" s="18" t="e">
        <f>B9/B5</f>
        <v>#REF!</v>
      </c>
      <c r="D10" s="33" t="s">
        <v>6</v>
      </c>
      <c r="E10" s="1" t="e">
        <f>SUMIFS('Первый отчетный период'!F2:F798,'Первый отчетный период'!B2:B798,B1,'Первый отчетный период'!#REF!,"потерянный")</f>
        <v>#REF!</v>
      </c>
      <c r="G10" s="6" t="s">
        <v>56</v>
      </c>
      <c r="H10" s="12" t="e">
        <f>E15/B7</f>
        <v>#REF!</v>
      </c>
    </row>
    <row r="11" spans="1:8" ht="60">
      <c r="A11" s="5" t="s">
        <v>2</v>
      </c>
      <c r="B11" s="18" t="e">
        <f>(B5-B7)/B8</f>
        <v>#REF!</v>
      </c>
      <c r="D11" s="6" t="s">
        <v>18</v>
      </c>
      <c r="E11" s="10" t="e">
        <f>E10/E7</f>
        <v>#REF!</v>
      </c>
    </row>
    <row r="12" spans="1:8" ht="75">
      <c r="D12" s="6" t="s">
        <v>19</v>
      </c>
      <c r="E12" s="9" t="e">
        <f>E10/E5</f>
        <v>#REF!</v>
      </c>
    </row>
    <row r="13" spans="1:8" ht="45">
      <c r="D13" s="33" t="s">
        <v>7</v>
      </c>
      <c r="E13" s="1" t="e">
        <f>E6-E15</f>
        <v>#REF!</v>
      </c>
    </row>
    <row r="14" spans="1:8" ht="60">
      <c r="D14" s="6" t="s">
        <v>17</v>
      </c>
      <c r="E14" s="9" t="e">
        <f>E13/E6</f>
        <v>#REF!</v>
      </c>
    </row>
    <row r="15" spans="1:8" ht="30">
      <c r="B15" s="11"/>
      <c r="D15" s="33" t="s">
        <v>8</v>
      </c>
      <c r="E15" s="1" t="e">
        <f>SUMIFS('Второй отчетный период'!B2:B969,'Второй отчетный период'!#REF!,B1,'Второй отчетный период'!#REF!,"новый")</f>
        <v>#REF!</v>
      </c>
    </row>
    <row r="16" spans="1:8" ht="45">
      <c r="B16" s="11"/>
      <c r="D16" s="33" t="s">
        <v>14</v>
      </c>
      <c r="E16" s="10" t="e">
        <f>E15/E7</f>
        <v>#REF!</v>
      </c>
    </row>
    <row r="17" spans="1:5" ht="60">
      <c r="B17" s="11"/>
      <c r="D17" s="6" t="s">
        <v>20</v>
      </c>
      <c r="E17" s="9" t="e">
        <f>E15/E6</f>
        <v>#REF!</v>
      </c>
    </row>
    <row r="20" spans="1:5">
      <c r="A20" s="16" t="s">
        <v>41</v>
      </c>
      <c r="B20" s="11"/>
      <c r="D20" s="4"/>
    </row>
    <row r="21" spans="1:5" ht="30">
      <c r="A21" s="17" t="s">
        <v>34</v>
      </c>
      <c r="B21" s="17">
        <v>1</v>
      </c>
      <c r="C21" s="17">
        <v>2</v>
      </c>
      <c r="D21" s="17" t="s">
        <v>27</v>
      </c>
      <c r="E21" s="17" t="s">
        <v>28</v>
      </c>
    </row>
    <row r="22" spans="1:5">
      <c r="A22" s="13" t="s">
        <v>16</v>
      </c>
      <c r="B22" s="1">
        <f>E5</f>
        <v>947.33</v>
      </c>
      <c r="C22" s="1" t="e">
        <f>E6</f>
        <v>#REF!</v>
      </c>
      <c r="D22" s="1" t="e">
        <f>C22-B22</f>
        <v>#REF!</v>
      </c>
      <c r="E22" s="9" t="e">
        <f>(C22-B22)/B22</f>
        <v>#REF!</v>
      </c>
    </row>
    <row r="23" spans="1:5">
      <c r="A23" s="13" t="s">
        <v>26</v>
      </c>
      <c r="B23" s="1" t="e">
        <f>E8</f>
        <v>#REF!</v>
      </c>
      <c r="C23" s="1" t="e">
        <f>E13</f>
        <v>#REF!</v>
      </c>
      <c r="D23" s="1" t="e">
        <f>C23-B23</f>
        <v>#REF!</v>
      </c>
      <c r="E23" s="9" t="e">
        <f>(C23-B23)/B23</f>
        <v>#REF!</v>
      </c>
    </row>
    <row r="24" spans="1:5">
      <c r="A24" s="11"/>
      <c r="D24" s="4"/>
    </row>
    <row r="25" spans="1:5" ht="60">
      <c r="A25" s="2" t="s">
        <v>37</v>
      </c>
      <c r="B25" s="17" t="s">
        <v>33</v>
      </c>
      <c r="C25" s="17" t="s">
        <v>35</v>
      </c>
      <c r="D25" s="17" t="s">
        <v>36</v>
      </c>
      <c r="E25" s="17" t="s">
        <v>27</v>
      </c>
    </row>
    <row r="26" spans="1:5">
      <c r="A26" s="13" t="s">
        <v>34</v>
      </c>
      <c r="B26" s="1" t="e">
        <f>D23</f>
        <v>#REF!</v>
      </c>
      <c r="C26" s="1" t="e">
        <f>E15</f>
        <v>#REF!</v>
      </c>
      <c r="D26" s="1" t="e">
        <f>E10</f>
        <v>#REF!</v>
      </c>
      <c r="E26" s="1" t="e">
        <f>C26+D26+B26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Первый отчетный период</vt:lpstr>
      <vt:lpstr>Второй отчетный период</vt:lpstr>
      <vt:lpstr>Сравнение кварталов</vt:lpstr>
      <vt:lpstr>Сравнение 2 последних месяцев</vt:lpstr>
      <vt:lpstr>1</vt:lpstr>
      <vt:lpstr>2</vt:lpstr>
      <vt:lpstr>3</vt:lpstr>
      <vt:lpstr>4</vt:lpstr>
      <vt:lpstr>5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1</cp:lastModifiedBy>
  <dcterms:created xsi:type="dcterms:W3CDTF">2017-01-30T14:21:14Z</dcterms:created>
  <dcterms:modified xsi:type="dcterms:W3CDTF">2018-03-24T09:12:05Z</dcterms:modified>
</cp:coreProperties>
</file>