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45" windowWidth="19170" windowHeight="4065" tabRatio="771" activeTab="1"/>
  </bookViews>
  <sheets>
    <sheet name="Верхняя площадка" sheetId="9" r:id="rId1"/>
    <sheet name="Нижняя площадка" sheetId="10" r:id="rId2"/>
  </sheets>
  <definedNames>
    <definedName name="_xlnm._FilterDatabase" localSheetId="0" hidden="1">'Верхняя площадка'!$A$6:$Q$7</definedName>
    <definedName name="ТБЛ">'Верхняя площадка'!#REF!</definedName>
  </definedNames>
  <calcPr calcId="145621"/>
</workbook>
</file>

<file path=xl/calcChain.xml><?xml version="1.0" encoding="utf-8"?>
<calcChain xmlns="http://schemas.openxmlformats.org/spreadsheetml/2006/main">
  <c r="I11" i="9" l="1"/>
  <c r="I10" i="9" l="1"/>
  <c r="X9" i="9" l="1"/>
  <c r="V129" i="9" l="1"/>
  <c r="Y9" i="9"/>
  <c r="W129" i="9"/>
  <c r="U129" i="9"/>
  <c r="L53" i="9"/>
  <c r="L79" i="9"/>
  <c r="L105" i="9"/>
  <c r="L23" i="9"/>
  <c r="S9" i="9"/>
  <c r="L26" i="9"/>
  <c r="L43" i="9"/>
  <c r="L34" i="9"/>
  <c r="L45" i="9"/>
  <c r="L116" i="9"/>
  <c r="L82" i="9"/>
  <c r="L60" i="9"/>
  <c r="I103" i="9"/>
  <c r="L41" i="9"/>
  <c r="L91" i="9"/>
  <c r="L80" i="9"/>
  <c r="I49" i="9"/>
  <c r="L31" i="9"/>
  <c r="L90" i="9"/>
  <c r="L48" i="9"/>
  <c r="L46" i="9"/>
  <c r="L66" i="9"/>
  <c r="L68" i="9"/>
  <c r="L108" i="9"/>
  <c r="L125" i="9"/>
  <c r="L65" i="9"/>
  <c r="I68" i="9"/>
  <c r="L21" i="9"/>
  <c r="L78" i="9"/>
  <c r="L92" i="9"/>
  <c r="L120" i="9"/>
  <c r="L56" i="9"/>
  <c r="L102" i="9"/>
  <c r="L17" i="9"/>
  <c r="L11" i="9"/>
  <c r="L86" i="9"/>
  <c r="L97" i="9"/>
  <c r="L57" i="9"/>
  <c r="I93" i="9"/>
  <c r="L39" i="9"/>
  <c r="L64" i="9"/>
  <c r="I106" i="9"/>
  <c r="L55" i="9"/>
  <c r="I31" i="9"/>
  <c r="L114" i="9"/>
  <c r="L14" i="9"/>
  <c r="L71" i="9"/>
  <c r="I25" i="9"/>
  <c r="L30" i="9"/>
  <c r="L44" i="9"/>
  <c r="L16" i="9"/>
  <c r="L40" i="9"/>
  <c r="L28" i="9"/>
  <c r="L9" i="9"/>
  <c r="L74" i="9"/>
  <c r="L32" i="9"/>
  <c r="L126" i="9"/>
  <c r="L19" i="9"/>
  <c r="L36" i="9"/>
  <c r="L58" i="9"/>
  <c r="L38" i="9"/>
  <c r="L84" i="9"/>
  <c r="L101" i="9"/>
  <c r="I119" i="9"/>
  <c r="L83" i="9"/>
  <c r="L118" i="9"/>
  <c r="L47" i="9"/>
  <c r="L107" i="9"/>
  <c r="L22" i="9"/>
  <c r="L87" i="9"/>
  <c r="L121" i="9"/>
  <c r="L13" i="9"/>
  <c r="L61" i="9"/>
  <c r="L59" i="9"/>
  <c r="L96" i="9"/>
  <c r="I61" i="9"/>
  <c r="L63" i="9"/>
  <c r="L127" i="9"/>
  <c r="L100" i="9"/>
  <c r="I118" i="9"/>
  <c r="L69" i="9"/>
  <c r="L12" i="9"/>
  <c r="L15" i="9"/>
  <c r="L99" i="9"/>
  <c r="L111" i="9"/>
  <c r="I16" i="9"/>
  <c r="L124" i="9"/>
  <c r="L115" i="9"/>
  <c r="L109" i="9"/>
  <c r="I36" i="9"/>
  <c r="L67" i="9"/>
  <c r="L51" i="9"/>
  <c r="L103" i="9"/>
  <c r="L117" i="9"/>
  <c r="L119" i="9"/>
  <c r="L54" i="9"/>
  <c r="I73" i="9"/>
  <c r="L33" i="9"/>
  <c r="L24" i="9"/>
  <c r="L104" i="9"/>
  <c r="L62" i="9"/>
  <c r="L42" i="9"/>
  <c r="L98" i="9"/>
  <c r="L81" i="9"/>
  <c r="I104" i="9"/>
  <c r="L35" i="9"/>
  <c r="L52" i="9"/>
  <c r="I66" i="9"/>
  <c r="L113" i="9"/>
  <c r="L93" i="9"/>
  <c r="L10" i="9"/>
  <c r="L106" i="9"/>
  <c r="L27" i="9"/>
  <c r="L73" i="9"/>
  <c r="L122" i="9"/>
  <c r="L112" i="9"/>
  <c r="I81" i="9"/>
  <c r="L123" i="9"/>
  <c r="I15" i="9"/>
  <c r="L89" i="9"/>
  <c r="L20" i="9"/>
  <c r="L18" i="9"/>
  <c r="L25" i="9"/>
  <c r="L70" i="9"/>
  <c r="L110" i="9"/>
  <c r="L49" i="9"/>
  <c r="I74" i="9"/>
  <c r="I9" i="9"/>
  <c r="L94" i="9"/>
  <c r="L72" i="9"/>
  <c r="I109" i="9"/>
  <c r="L88" i="9"/>
  <c r="L85" i="9"/>
  <c r="I65" i="9"/>
  <c r="L76" i="9"/>
  <c r="L75" i="9"/>
  <c r="L50" i="9"/>
  <c r="L29" i="9"/>
  <c r="L95" i="9"/>
  <c r="L77" i="9"/>
  <c r="L37" i="9"/>
  <c r="Q129" i="9" l="1"/>
  <c r="Y129" i="9"/>
  <c r="X129" i="9"/>
</calcChain>
</file>

<file path=xl/comments1.xml><?xml version="1.0" encoding="utf-8"?>
<comments xmlns="http://schemas.openxmlformats.org/spreadsheetml/2006/main">
  <authors>
    <author>Сергей</author>
    <author>Alex Sosedko</author>
    <author>ykazaeva</author>
    <author>Alex</author>
  </authors>
  <commentList>
    <comment ref="A8" author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смете&gt;</t>
        </r>
      </text>
    </comment>
    <comment ref="B8" authorId="0">
      <text>
        <r>
          <rPr>
            <sz val="8"/>
            <color indexed="81"/>
            <rFont val="Tahoma"/>
            <family val="2"/>
            <charset val="204"/>
          </rPr>
          <t xml:space="preserve"> &lt;Номер позиции по порядку (в актах выполненных работ)&gt;</t>
        </r>
      </text>
    </comment>
    <comment ref="C8" authorId="0">
      <text>
        <r>
          <rPr>
            <sz val="8"/>
            <color indexed="81"/>
            <rFont val="Tahoma"/>
            <family val="2"/>
            <charset val="204"/>
          </rPr>
          <t xml:space="preserve"> &lt;Обоснование (код) позиции&gt;</t>
        </r>
      </text>
    </comment>
    <comment ref="D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типа ресурса в затратной части&gt;</t>
        </r>
      </text>
    </comment>
    <comment ref="E8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&lt;Признак материала - позиции&gt;</t>
        </r>
      </text>
    </comment>
    <comment ref="F8" author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(текстовая часть) расценки&gt;</t>
        </r>
      </text>
    </comment>
    <comment ref="G8" authorId="0">
      <text>
        <r>
          <rPr>
            <sz val="8"/>
            <color indexed="81"/>
            <rFont val="Tahoma"/>
            <family val="2"/>
            <charset val="204"/>
          </rPr>
          <t xml:space="preserve"> &lt;Ед. измерения по расценке&gt;</t>
        </r>
      </text>
    </comment>
    <comment ref="H8" authorId="0">
      <text>
        <r>
          <rPr>
            <sz val="8"/>
            <color indexed="81"/>
            <rFont val="Tahoma"/>
            <family val="2"/>
            <charset val="204"/>
          </rPr>
          <t xml:space="preserve"> &lt;Выполнено за период&gt;</t>
        </r>
      </text>
    </comment>
    <comment ref="I8" authorId="0">
      <text>
        <r>
          <rPr>
            <sz val="8"/>
            <color indexed="81"/>
            <rFont val="Tahoma"/>
            <family val="2"/>
            <charset val="204"/>
          </rPr>
          <t xml:space="preserve"> =IF(INDIRECT(CONCATENATE("D", ROW()))="", TEXT(INDIRECT(CONCATENATE("H", ROW())), CONCATENATE("0", CHAR(44), "00#")), "")&lt;Пустой идентификатор&gt;</t>
        </r>
      </text>
    </comment>
    <comment ref="J8" authorId="0">
      <text>
        <r>
          <rPr>
            <sz val="8"/>
            <color indexed="81"/>
            <rFont val="Tahoma"/>
            <family val="2"/>
            <charset val="204"/>
          </rPr>
          <t xml:space="preserve"> &lt;Норма расхода на единицу&gt;</t>
        </r>
      </text>
    </comment>
    <comment ref="K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базисных ценах 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L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=IF(OR(NOT(INDIRECT(CONCATENATE("D", ROW()))=""), INDIRECT(CONCATENATE("E", ROW()))="М"), TEXT(INDIRECT(CONCATENATE("K", ROW())), CONCATENATE("0", CHAR(44), "00#")), "")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8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ЭМ&gt;</t>
        </r>
      </text>
    </comment>
    <comment ref="N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&lt;Индекс к позиции на МАТ&gt;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P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Q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R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&lt;ПЗ по позиции на единицу в текущих ценах&gt;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S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=IF(OR(NOT(INDIRECT(CONCATENATE("D", ROW()))=""), INDIRECT(CONCATENATE("E", ROW()))="М"), TEXT(INDIRECT(CONCATENATE("R", ROW())), CONCATENATE("0", CHAR(44), "00#")), "")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T8" authorId="0">
      <text>
        <r>
          <rPr>
            <sz val="8"/>
            <color indexed="81"/>
            <rFont val="Tahoma"/>
            <family val="2"/>
            <charset val="204"/>
          </rPr>
          <t xml:space="preserve"> &lt;ИТОГО ПЗ по позиции в текущих ценах&gt;</t>
        </r>
      </text>
    </comment>
    <comment ref="U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V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W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X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Y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Z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A8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&lt;Пустой идентификатор&gt;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135" authorId="2">
      <text>
        <r>
          <rPr>
            <sz val="8"/>
            <color indexed="81"/>
            <rFont val="Tahoma"/>
            <family val="2"/>
            <charset val="204"/>
          </rPr>
          <t xml:space="preserve"> &lt;Составил&gt;
</t>
        </r>
      </text>
    </comment>
    <comment ref="R135" authorId="2">
      <text>
        <r>
          <rPr>
            <sz val="8"/>
            <color indexed="81"/>
            <rFont val="Tahoma"/>
            <family val="2"/>
            <charset val="204"/>
          </rPr>
          <t xml:space="preserve"> &lt;Проверил&gt;
</t>
        </r>
      </text>
    </comment>
  </commentList>
</comments>
</file>

<file path=xl/comments2.xml><?xml version="1.0" encoding="utf-8"?>
<comments xmlns="http://schemas.openxmlformats.org/spreadsheetml/2006/main">
  <authors>
    <author>Сергей</author>
  </authors>
  <commentList>
    <comment ref="A10" authorId="0">
      <text>
        <r>
          <rPr>
            <sz val="8"/>
            <color indexed="81"/>
            <rFont val="Tahoma"/>
            <family val="2"/>
            <charset val="204"/>
          </rPr>
          <t xml:space="preserve"> &lt;Номер ресурса п.п.&gt;</t>
        </r>
      </text>
    </comment>
    <comment ref="B10" authorId="0">
      <text>
        <r>
          <rPr>
            <sz val="8"/>
            <color indexed="81"/>
            <rFont val="Tahoma"/>
            <family val="2"/>
            <charset val="204"/>
          </rPr>
          <t xml:space="preserve"> '&lt;Код ресурса&gt;</t>
        </r>
      </text>
    </comment>
    <comment ref="C10" authorId="0">
      <text>
        <r>
          <rPr>
            <sz val="8"/>
            <color indexed="81"/>
            <rFont val="Tahoma"/>
            <family val="2"/>
            <charset val="204"/>
          </rPr>
          <t xml:space="preserve"> &lt;Наименование ресурса &gt;</t>
        </r>
      </text>
    </comment>
    <comment ref="D10" authorId="0">
      <text>
        <r>
          <rPr>
            <sz val="8"/>
            <color indexed="81"/>
            <rFont val="Tahoma"/>
            <family val="2"/>
            <charset val="204"/>
          </rPr>
          <t xml:space="preserve"> &lt;Единица измерения ресурса&gt;</t>
        </r>
      </text>
    </comment>
    <comment ref="E10" authorId="0">
      <text>
        <r>
          <rPr>
            <sz val="8"/>
            <color indexed="81"/>
            <rFont val="Tahoma"/>
            <family val="2"/>
            <charset val="204"/>
          </rPr>
          <t xml:space="preserve"> &lt;Общее количество ресурса&gt;</t>
        </r>
      </text>
    </comment>
    <comment ref="F10" authorId="0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ед. измерения)&gt;</t>
        </r>
      </text>
    </comment>
    <comment ref="G10" authorId="0">
      <text>
        <r>
          <rPr>
            <sz val="8"/>
            <color indexed="81"/>
            <rFont val="Tahoma"/>
            <family val="2"/>
            <charset val="204"/>
          </rPr>
          <t xml:space="preserve"> &lt;Сметная текущая цена ресурса (на физ. объем)&gt;</t>
        </r>
      </text>
    </comment>
  </commentList>
</comments>
</file>

<file path=xl/sharedStrings.xml><?xml version="1.0" encoding="utf-8"?>
<sst xmlns="http://schemas.openxmlformats.org/spreadsheetml/2006/main" count="778" uniqueCount="200">
  <si>
    <t>Обоснование</t>
  </si>
  <si>
    <t>Наименование</t>
  </si>
  <si>
    <t>Составил</t>
  </si>
  <si>
    <t>Проверил</t>
  </si>
  <si>
    <t>№ поз. в акте</t>
  </si>
  <si>
    <t>Норма расхода на единицу измерения работы</t>
  </si>
  <si>
    <t>Сметная стоимость в базисных ценах на единицу измерения</t>
  </si>
  <si>
    <t>Индекс к базисной стоимости материалов и ЭМ</t>
  </si>
  <si>
    <t>по эксплуатации машин</t>
  </si>
  <si>
    <t>Фактическая стоимость на единицу измерения</t>
  </si>
  <si>
    <t>Израсходовано по фактическим ценам</t>
  </si>
  <si>
    <t>по материалам</t>
  </si>
  <si>
    <t>Разница</t>
  </si>
  <si>
    <t>Всего</t>
  </si>
  <si>
    <t/>
  </si>
  <si>
    <t xml:space="preserve"> </t>
  </si>
  <si>
    <t>100 м</t>
  </si>
  <si>
    <t>МАТ</t>
  </si>
  <si>
    <t>ФССЦ-02.3.01.02-0015</t>
  </si>
  <si>
    <t>М</t>
  </si>
  <si>
    <t>Песок природный для строительных: работ средний</t>
  </si>
  <si>
    <t>м3</t>
  </si>
  <si>
    <t>01.7.03.01-0001</t>
  </si>
  <si>
    <t>Вода</t>
  </si>
  <si>
    <t>01.7.19.02-0031</t>
  </si>
  <si>
    <t>Кольца резиновые для хризотилцементных: напорных муфт САМ</t>
  </si>
  <si>
    <t>кг</t>
  </si>
  <si>
    <t>04.3.01.09-0014</t>
  </si>
  <si>
    <t>Раствор готовый кладочный цементный марки: 100</t>
  </si>
  <si>
    <t>11.1.03.01-0079</t>
  </si>
  <si>
    <t>Бруски обрезные хвойных пород длиной: 4-6,5 м, шириной 75-150 мм, толщиной 40-75 мм, III сорта</t>
  </si>
  <si>
    <t>24.2.06.04-0020</t>
  </si>
  <si>
    <t>Муфты хризотилцементные: САМ 9, для напорных труб условным проходом 150 мм</t>
  </si>
  <si>
    <t>шт</t>
  </si>
  <si>
    <t>Прайс</t>
  </si>
  <si>
    <t>Трубы стальные электросварные прямошовные диаметром: 100-150 мм</t>
  </si>
  <si>
    <t>т</t>
  </si>
  <si>
    <t>Смесь песчано-гравийная</t>
  </si>
  <si>
    <t>100 шт</t>
  </si>
  <si>
    <t>Плиты дорожные: 2П35.28-10</t>
  </si>
  <si>
    <t>01.2.01.02-0054</t>
  </si>
  <si>
    <t>Битумы нефтяные строительные марки: БН-90/10</t>
  </si>
  <si>
    <t>01.2.03.03-0013</t>
  </si>
  <si>
    <t>Мастика битумная кровельная горячая</t>
  </si>
  <si>
    <t>01.3.01.03-0002</t>
  </si>
  <si>
    <t>Керосин для технических целей марок КТ-1, КТ-2</t>
  </si>
  <si>
    <t>01.7.20.08-0051</t>
  </si>
  <si>
    <t>Ветошь</t>
  </si>
  <si>
    <t>ФССЦ-02.2.05.04-0103</t>
  </si>
  <si>
    <t>Щебень из природного камня для строительных работ марка: 1000, фракция 20-40 мм</t>
  </si>
  <si>
    <t>ФССЦ-05.1.05.02-0011</t>
  </si>
  <si>
    <t>Блоки фундаментов из бетона класса В20, W6, F200 с расходом стали 23,66 кг/м3</t>
  </si>
  <si>
    <t>01.7.11.07-0032</t>
  </si>
  <si>
    <t>Электроды диаметром: 4 мм Э42</t>
  </si>
  <si>
    <t>Полуэтаж (огрунтованный)</t>
  </si>
  <si>
    <t>01.3.02.08-0001</t>
  </si>
  <si>
    <t>Кислород технический: газообразный</t>
  </si>
  <si>
    <t>01.3.02.09-0022</t>
  </si>
  <si>
    <t>Пропан-бутан, смесь техническая</t>
  </si>
  <si>
    <t>01.7.11.07-0035</t>
  </si>
  <si>
    <t>Электроды диаметром: 4 мм Э46</t>
  </si>
  <si>
    <t>01.7.15.06-0111</t>
  </si>
  <si>
    <t>Гвозди строительные</t>
  </si>
  <si>
    <t>01.7.20.08-0071</t>
  </si>
  <si>
    <t>Канаты пеньковые пропитанные</t>
  </si>
  <si>
    <t>07.2.07.12-0020</t>
  </si>
  <si>
    <t>Отдельные конструктивные элементы зданий и сооружений с преобладанием: горячекатаных профилей, средняя масса сборочной единицы от 0,1 до 0,5 т</t>
  </si>
  <si>
    <t>08.2.02.11-0007</t>
  </si>
  <si>
    <t>Канат двойной свивки типа ТК, конструкции 6х19(1+6+12)+1 о.с., оцинкованный из проволок марки В, маркировочная группа: 1770 н/мм2, диаметром 5,5 мм</t>
  </si>
  <si>
    <t>10 м</t>
  </si>
  <si>
    <t>08.3.03.06-0002</t>
  </si>
  <si>
    <t>Проволока горячекатаная в мотках, диаметром 6,3-6,5 мм</t>
  </si>
  <si>
    <t>08.3.11.01-0091</t>
  </si>
  <si>
    <t>Швеллеры № 40 из стали марки: Ст0</t>
  </si>
  <si>
    <t>11.1.03.01-0077</t>
  </si>
  <si>
    <t>Бруски обрезные хвойных пород длиной: 4-6,5 м, шириной 75-150 мм, толщиной 40-75 мм, I сорта</t>
  </si>
  <si>
    <t>14.4.01.01-0003</t>
  </si>
  <si>
    <t>Грунтовка: ГФ-021 красно-коричневая</t>
  </si>
  <si>
    <t>14.5.09.07-0029</t>
  </si>
  <si>
    <t>Растворитель марки: Р-4</t>
  </si>
  <si>
    <t>ФССЦ-01.7.15.03-0042</t>
  </si>
  <si>
    <t>Болты с гайками и шайбами строительные</t>
  </si>
  <si>
    <t>ФССЦ-14.2.01.05-0001</t>
  </si>
  <si>
    <t>Композиция "Алпол" (на основе термопластичных полимеров)</t>
  </si>
  <si>
    <t>01.7.15.03-0041</t>
  </si>
  <si>
    <t>ФССЦ-08.3.09.03-0001</t>
  </si>
  <si>
    <t>Профнастил оцинкованный с покрытием: гранит, пурал C8-1150-0,5</t>
  </si>
  <si>
    <t>м2</t>
  </si>
  <si>
    <t>08.3.09.05</t>
  </si>
  <si>
    <t>Стальной гнутый профиль (профилированный настил)</t>
  </si>
  <si>
    <t>ФССЦ-01.7.15.04-0047</t>
  </si>
  <si>
    <t>Винты самонарезающие: остроконечные 4,8х70мм</t>
  </si>
  <si>
    <t>08.3.03.05-0002</t>
  </si>
  <si>
    <t>Проволока канатная оцинкованная, диаметром: 3 мм</t>
  </si>
  <si>
    <t>ФССЦ-08.1.02.03-0071</t>
  </si>
  <si>
    <t>Нащельник стальной оцинкованный с покрытием «Полиэстер»</t>
  </si>
  <si>
    <t>п.м</t>
  </si>
  <si>
    <t>ФССЦ-01.7.15.14-0047</t>
  </si>
  <si>
    <t>Шуруп самонарезающий: (TN) 4,2/75 мм</t>
  </si>
  <si>
    <t>100 шт.</t>
  </si>
  <si>
    <t>ФССЦ-14.5.01.05-0001</t>
  </si>
  <si>
    <t>Герметик пенополиуретановый (пена монтажная) типа Makrofleks, Soudal в баллонах по 750 мл</t>
  </si>
  <si>
    <t>01.7.06.07-0001</t>
  </si>
  <si>
    <t>Лента К226</t>
  </si>
  <si>
    <t>08.3.07.01-0076</t>
  </si>
  <si>
    <t>Сталь полосовая, марка стали: Ст3сп шириной 50-200 мм толщиной 4-5 мм</t>
  </si>
  <si>
    <t>08.3.08.02-0052</t>
  </si>
  <si>
    <t>Сталь угловая равнополочная, марка стали: ВСт3кп2, размером 50x50x5 мм</t>
  </si>
  <si>
    <t>14.4.02.09-0001</t>
  </si>
  <si>
    <t>Краска</t>
  </si>
  <si>
    <t>14.4.03.03-0002</t>
  </si>
  <si>
    <t>Лак битумный: БТ-123</t>
  </si>
  <si>
    <t>10.3.02.03-0011</t>
  </si>
  <si>
    <t>Припои оловянно-свинцовые бессурьмянистые марки: ПОС30</t>
  </si>
  <si>
    <t>01.3.01.01-0001</t>
  </si>
  <si>
    <t>Бензин авиационный Б-70</t>
  </si>
  <si>
    <t>01.3.01.05-0009</t>
  </si>
  <si>
    <t>Парафины нефтяные твердые марки Т-1</t>
  </si>
  <si>
    <t>20.2.01.05-0014</t>
  </si>
  <si>
    <t>Гильза кабельная: медная ГМ 240</t>
  </si>
  <si>
    <t>Кабели силовые ЦАБл 3*240 6 кВ</t>
  </si>
  <si>
    <t>1000 м</t>
  </si>
  <si>
    <t>прайс</t>
  </si>
  <si>
    <t>Лента сигнальная ЛСЭ 600</t>
  </si>
  <si>
    <t>м</t>
  </si>
  <si>
    <t>ФССЦ-20.2.09.08-0027</t>
  </si>
  <si>
    <t>Муфта термоусаживаемая концевая внутренней установки для кабеля с пропитанной бумажной изоляцией на напряжение до 10 кВ, марки КВТп10-150/240 с болтовыми наконечниками и комплектом пайки для присоединения заземления</t>
  </si>
  <si>
    <t>компл.</t>
  </si>
  <si>
    <t>Муфта термоусаживаемая соединительная для кабеля с полиэтиленовой или бумажной изоляцией на напряжение до 10 кВ, марки 3СТп-10-(150-240) мм2</t>
  </si>
  <si>
    <t>01.7.11.07-0040</t>
  </si>
  <si>
    <t>Электроды диаметром: 4 мм Э50А</t>
  </si>
  <si>
    <t>07.2.07.13-0171</t>
  </si>
  <si>
    <t>Подкладки металлические</t>
  </si>
  <si>
    <t>08.1.02.11-0023</t>
  </si>
  <si>
    <t>Поковки простые строительные /скобы, закрепы, хомуты и т,п,/ массой до 1,6 кг</t>
  </si>
  <si>
    <t>25.1.01.04-0031</t>
  </si>
  <si>
    <t>Шпалы непропитанные для железных дорог: 1 тип</t>
  </si>
  <si>
    <t>01.7.15.10-0053</t>
  </si>
  <si>
    <t>Скобы: металлические</t>
  </si>
  <si>
    <t>11.1.02.04-0031</t>
  </si>
  <si>
    <t>Лесоматериалы круглые хвойных пород для строительства диаметром 14-24 см, длиной 3-6,5 м</t>
  </si>
  <si>
    <t>11.1.03.05-0085</t>
  </si>
  <si>
    <t>Доски необрезные хвойных пород длиной: 4-6,5 м, все ширины, толщиной 44 мм и более, III сорта</t>
  </si>
  <si>
    <t>25.1.01.04-0012</t>
  </si>
  <si>
    <t>Шпалы из древесины хвойных пород длиной: 1200 мм для колеи 600 мм непропитанные, тип 2</t>
  </si>
  <si>
    <t>01.3.02.02-0001</t>
  </si>
  <si>
    <t>Аргон газообразный, сорт: I</t>
  </si>
  <si>
    <t>01.7.15.03-0042</t>
  </si>
  <si>
    <t>01.7.15.11-0061</t>
  </si>
  <si>
    <t>Шайбы пружинные</t>
  </si>
  <si>
    <t>10.1.02.04-0009</t>
  </si>
  <si>
    <t>Прутки из алюминиевых сплавов марки АД1, круглого сечения, нормальной точности и прочности, немерной длины, диаметром: 135-200 мм</t>
  </si>
  <si>
    <t>10.2.02.10-0013</t>
  </si>
  <si>
    <t>Пруток круглый медный марки М3-Т, диаметром: 20 мм</t>
  </si>
  <si>
    <t>О</t>
  </si>
  <si>
    <t>2КТПН 1600/6/0,4 кВ (5 блоков)</t>
  </si>
  <si>
    <t>комплект</t>
  </si>
  <si>
    <t>01.7.11.07-0034</t>
  </si>
  <si>
    <t>Электроды диаметром: 4 мм Э42А</t>
  </si>
  <si>
    <t>14.4.02.09-0301</t>
  </si>
  <si>
    <t>Краска "Цинол"</t>
  </si>
  <si>
    <t>Сталь круглая  диаметром: 20 мм</t>
  </si>
  <si>
    <t>Сталь полосовая: 40х5 мм</t>
  </si>
  <si>
    <t>ИТОГО</t>
  </si>
  <si>
    <t>№ пп</t>
  </si>
  <si>
    <t>Ед. изм.</t>
  </si>
  <si>
    <t>Общее кол-во</t>
  </si>
  <si>
    <t>Стоимость, руб. в текущих ценах (без НДС)</t>
  </si>
  <si>
    <t>Цена (за ед.)</t>
  </si>
  <si>
    <t>Стоимость, руб. в текущих ценах (C НДС)</t>
  </si>
  <si>
    <t>Стоимость материалов</t>
  </si>
  <si>
    <t>Всего с учетом тендерного снижения без НДС</t>
  </si>
  <si>
    <t>Всего с учетом тендерного снижения с НДС</t>
  </si>
  <si>
    <t>Цена ед. с переходом к зоне 1,15</t>
  </si>
  <si>
    <t xml:space="preserve"> тендерное снижения 0,892709775358111</t>
  </si>
  <si>
    <t>№ п.п.</t>
  </si>
  <si>
    <t>Код ресурса</t>
  </si>
  <si>
    <t>Ед.изм.</t>
  </si>
  <si>
    <t>Кол-во</t>
  </si>
  <si>
    <t>Цена, руб. без НДС</t>
  </si>
  <si>
    <t>Стоимость, руб. без НДС</t>
  </si>
  <si>
    <t>Цена, руб. С НДС</t>
  </si>
  <si>
    <t>Стоимость, руб. С НДС</t>
  </si>
  <si>
    <t>Цена, с учетом тендерного снижения,  руб. без НДС</t>
  </si>
  <si>
    <t>Стоимость с  тендерого снижения, руб. без НДС</t>
  </si>
  <si>
    <t>2</t>
  </si>
  <si>
    <t>Ресурсы подрядчика</t>
  </si>
  <si>
    <t xml:space="preserve">          Материалы</t>
  </si>
  <si>
    <t>999-9950</t>
  </si>
  <si>
    <t>Вспомогательные ненормируемые ресурсы (2% от Оплаты труда рабочих)</t>
  </si>
  <si>
    <t>руб.</t>
  </si>
  <si>
    <t>Поставка заказчика</t>
  </si>
  <si>
    <t>Кабели силовые с числом жил - 3 и сечением 240 мм2</t>
  </si>
  <si>
    <t>...</t>
  </si>
  <si>
    <t xml:space="preserve">   - Полуэтаж (огрунтованный)</t>
  </si>
  <si>
    <t xml:space="preserve">   - Сталь круглая  диаметром: 20 мм</t>
  </si>
  <si>
    <t xml:space="preserve">   - Сталь полосовая: 40х5 мм</t>
  </si>
  <si>
    <t xml:space="preserve">   - Трубы стальные электросварные прямошовные диаметром: 100-150 мм</t>
  </si>
  <si>
    <t>на Строительно-монтажные работы. Нижняя площадка</t>
  </si>
  <si>
    <t>Строительно-монтажные работы. Верхняя площадка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</si>
</sst>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#\ #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00"/>
      <name val="Arial Cyr"/>
    </font>
    <font>
      <sz val="9"/>
      <name val="Verdana"/>
      <family val="2"/>
      <charset val="204"/>
    </font>
    <font>
      <sz val="10"/>
      <name val="Verdana"/>
      <family val="2"/>
      <charset val="204"/>
    </font>
    <font>
      <b/>
      <sz val="11"/>
      <name val="Verdana"/>
      <family val="2"/>
      <charset val="204"/>
    </font>
    <font>
      <i/>
      <sz val="11"/>
      <name val="Times New Roman"/>
      <family val="1"/>
      <charset val="204"/>
    </font>
    <font>
      <b/>
      <sz val="12"/>
      <name val="Verdana"/>
      <family val="2"/>
      <charset val="204"/>
    </font>
    <font>
      <b/>
      <sz val="10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0" fontId="5" fillId="0" borderId="1">
      <alignment horizontal="center"/>
    </xf>
    <xf numFmtId="0" fontId="1" fillId="0" borderId="0">
      <alignment vertical="top"/>
    </xf>
    <xf numFmtId="0" fontId="2" fillId="0" borderId="1">
      <alignment horizontal="center"/>
    </xf>
    <xf numFmtId="0" fontId="2" fillId="0" borderId="0">
      <alignment vertical="top"/>
    </xf>
    <xf numFmtId="0" fontId="5" fillId="0" borderId="0">
      <alignment horizontal="right" vertical="top" wrapText="1"/>
    </xf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1">
      <alignment horizontal="center" wrapText="1"/>
    </xf>
    <xf numFmtId="0" fontId="1" fillId="0" borderId="0">
      <alignment vertical="top"/>
    </xf>
    <xf numFmtId="0" fontId="2" fillId="0" borderId="0"/>
    <xf numFmtId="0" fontId="2" fillId="0" borderId="1">
      <alignment horizontal="center" wrapText="1"/>
    </xf>
    <xf numFmtId="0" fontId="2" fillId="0" borderId="1">
      <alignment horizontal="center"/>
    </xf>
    <xf numFmtId="0" fontId="2" fillId="0" borderId="1">
      <alignment horizontal="center" wrapText="1"/>
    </xf>
    <xf numFmtId="0" fontId="5" fillId="0" borderId="0">
      <alignment horizontal="left"/>
    </xf>
    <xf numFmtId="0" fontId="5" fillId="0" borderId="0">
      <alignment horizontal="left" vertical="top"/>
    </xf>
    <xf numFmtId="0" fontId="2" fillId="0" borderId="0"/>
    <xf numFmtId="164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5" fillId="0" borderId="0" xfId="0" applyFont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right" vertical="top"/>
    </xf>
    <xf numFmtId="49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right" vertical="top"/>
    </xf>
    <xf numFmtId="2" fontId="5" fillId="0" borderId="0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right" vertical="top"/>
    </xf>
    <xf numFmtId="49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right" vertical="top"/>
    </xf>
    <xf numFmtId="0" fontId="5" fillId="0" borderId="0" xfId="5" applyFont="1">
      <alignment horizontal="right" vertical="top" wrapText="1"/>
    </xf>
    <xf numFmtId="0" fontId="5" fillId="0" borderId="3" xfId="1" applyFont="1" applyBorder="1">
      <alignment horizontal="center"/>
    </xf>
    <xf numFmtId="0" fontId="5" fillId="2" borderId="3" xfId="1" applyFont="1" applyFill="1" applyBorder="1">
      <alignment horizontal="center"/>
    </xf>
    <xf numFmtId="165" fontId="5" fillId="0" borderId="1" xfId="0" applyNumberFormat="1" applyFont="1" applyBorder="1" applyAlignment="1">
      <alignment horizontal="right" vertical="top"/>
    </xf>
    <xf numFmtId="165" fontId="5" fillId="0" borderId="3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/>
    </xf>
    <xf numFmtId="49" fontId="6" fillId="0" borderId="0" xfId="0" applyNumberFormat="1" applyFont="1" applyBorder="1" applyAlignment="1">
      <alignment horizontal="left" vertical="top" wrapText="1"/>
    </xf>
    <xf numFmtId="49" fontId="6" fillId="0" borderId="0" xfId="0" applyNumberFormat="1" applyFont="1" applyBorder="1" applyAlignment="1">
      <alignment horizontal="right" vertical="top" wrapText="1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right" vertical="top"/>
    </xf>
    <xf numFmtId="165" fontId="6" fillId="0" borderId="0" xfId="0" applyNumberFormat="1" applyFont="1" applyBorder="1" applyAlignment="1">
      <alignment horizontal="right" vertical="top"/>
    </xf>
    <xf numFmtId="49" fontId="6" fillId="0" borderId="0" xfId="0" applyNumberFormat="1" applyFont="1" applyBorder="1" applyAlignment="1">
      <alignment horizontal="right" vertical="top"/>
    </xf>
    <xf numFmtId="2" fontId="6" fillId="0" borderId="0" xfId="0" applyNumberFormat="1" applyFont="1" applyBorder="1" applyAlignment="1">
      <alignment horizontal="right" vertical="top"/>
    </xf>
    <xf numFmtId="2" fontId="6" fillId="0" borderId="0" xfId="0" applyNumberFormat="1" applyFont="1" applyBorder="1" applyAlignment="1">
      <alignment horizontal="center" vertical="top"/>
    </xf>
    <xf numFmtId="0" fontId="5" fillId="0" borderId="8" xfId="1" applyFont="1" applyBorder="1">
      <alignment horizontal="center"/>
    </xf>
    <xf numFmtId="165" fontId="5" fillId="0" borderId="8" xfId="0" applyNumberFormat="1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1" xfId="1" applyFont="1" applyBorder="1">
      <alignment horizontal="center"/>
    </xf>
    <xf numFmtId="0" fontId="5" fillId="2" borderId="1" xfId="1" applyFont="1" applyFill="1" applyBorder="1">
      <alignment horizontal="center"/>
    </xf>
    <xf numFmtId="49" fontId="8" fillId="0" borderId="6" xfId="0" applyNumberFormat="1" applyFont="1" applyBorder="1" applyAlignment="1">
      <alignment horizontal="center" vertical="center" wrapText="1"/>
    </xf>
    <xf numFmtId="0" fontId="0" fillId="0" borderId="0" xfId="0"/>
    <xf numFmtId="0" fontId="10" fillId="0" borderId="0" xfId="0" applyFont="1" applyAlignment="1">
      <alignment horizontal="center" vertical="top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0" fillId="0" borderId="1" xfId="0" applyBorder="1"/>
    <xf numFmtId="43" fontId="0" fillId="0" borderId="1" xfId="2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17" applyFont="1" applyBorder="1">
      <alignment horizontal="left" vertical="top"/>
    </xf>
    <xf numFmtId="49" fontId="5" fillId="0" borderId="1" xfId="0" applyNumberFormat="1" applyFont="1" applyBorder="1" applyAlignment="1">
      <alignment horizontal="center" vertical="center" textRotation="90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6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textRotation="90" wrapText="1"/>
    </xf>
    <xf numFmtId="49" fontId="5" fillId="0" borderId="4" xfId="0" applyNumberFormat="1" applyFont="1" applyBorder="1" applyAlignment="1">
      <alignment horizontal="center" vertical="center" textRotation="90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9" fontId="13" fillId="0" borderId="1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3" applyBorder="1">
      <alignment horizontal="center"/>
    </xf>
    <xf numFmtId="0" fontId="12" fillId="0" borderId="1" xfId="0" applyFont="1" applyBorder="1" applyAlignment="1">
      <alignment horizont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49" fontId="12" fillId="0" borderId="1" xfId="0" quotePrefix="1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/>
    <xf numFmtId="49" fontId="5" fillId="3" borderId="1" xfId="0" applyNumberFormat="1" applyFont="1" applyFill="1" applyBorder="1" applyAlignment="1">
      <alignment horizontal="right" vertical="top" wrapText="1"/>
    </xf>
    <xf numFmtId="0" fontId="5" fillId="3" borderId="1" xfId="0" applyFont="1" applyFill="1" applyBorder="1" applyAlignment="1">
      <alignment horizontal="right" vertical="top" wrapText="1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16" applyFont="1" applyAlignment="1">
      <alignment horizontal="center" vertical="center" wrapText="1"/>
    </xf>
    <xf numFmtId="0" fontId="13" fillId="0" borderId="0" xfId="16" applyFont="1" applyAlignment="1">
      <alignment horizontal="center" vertical="center" wrapText="1"/>
    </xf>
    <xf numFmtId="0" fontId="13" fillId="0" borderId="0" xfId="16" applyFont="1" applyBorder="1" applyAlignment="1">
      <alignment horizontal="center" vertical="center" wrapText="1"/>
    </xf>
    <xf numFmtId="0" fontId="13" fillId="0" borderId="0" xfId="16" applyFont="1" applyBorder="1" applyAlignment="1">
      <alignment horizontal="center" vertical="center" wrapText="1"/>
    </xf>
    <xf numFmtId="0" fontId="13" fillId="0" borderId="0" xfId="16" applyFont="1" applyBorder="1" applyAlignment="1">
      <alignment horizontal="center" vertical="center"/>
    </xf>
    <xf numFmtId="0" fontId="13" fillId="0" borderId="0" xfId="16" applyFont="1" applyBorder="1" applyAlignment="1">
      <alignment horizontal="center" vertical="center"/>
    </xf>
    <xf numFmtId="49" fontId="17" fillId="0" borderId="0" xfId="16" applyNumberFormat="1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1" xfId="0" applyNumberFormat="1" applyFont="1" applyFill="1" applyBorder="1" applyAlignment="1">
      <alignment horizontal="right" vertical="top"/>
    </xf>
    <xf numFmtId="0" fontId="5" fillId="4" borderId="1" xfId="0" applyFont="1" applyFill="1" applyBorder="1" applyAlignment="1">
      <alignment horizontal="right" vertical="top"/>
    </xf>
    <xf numFmtId="49" fontId="5" fillId="4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right" vertical="top"/>
    </xf>
    <xf numFmtId="2" fontId="5" fillId="4" borderId="1" xfId="0" applyNumberFormat="1" applyFont="1" applyFill="1" applyBorder="1" applyAlignment="1">
      <alignment horizontal="center" vertical="top"/>
    </xf>
    <xf numFmtId="165" fontId="5" fillId="4" borderId="8" xfId="0" applyNumberFormat="1" applyFont="1" applyFill="1" applyBorder="1" applyAlignment="1">
      <alignment horizontal="right" vertical="top"/>
    </xf>
    <xf numFmtId="165" fontId="5" fillId="4" borderId="1" xfId="0" applyNumberFormat="1" applyFont="1" applyFill="1" applyBorder="1" applyAlignment="1">
      <alignment horizontal="right" vertical="top"/>
    </xf>
    <xf numFmtId="0" fontId="0" fillId="4" borderId="1" xfId="0" applyFill="1" applyBorder="1"/>
    <xf numFmtId="43" fontId="0" fillId="4" borderId="1" xfId="20" applyFont="1" applyFill="1" applyBorder="1"/>
    <xf numFmtId="49" fontId="5" fillId="4" borderId="1" xfId="0" applyNumberFormat="1" applyFont="1" applyFill="1" applyBorder="1" applyAlignment="1">
      <alignment horizontal="left" vertical="top" wrapText="1"/>
    </xf>
  </cellXfs>
  <cellStyles count="21">
    <cellStyle name="Акт" xfId="1"/>
    <cellStyle name="АктМТСН" xfId="2"/>
    <cellStyle name="ВедРесурсов" xfId="3"/>
    <cellStyle name="ВедРесурсовАкт" xfId="4"/>
    <cellStyle name="Итоги" xfId="5"/>
    <cellStyle name="ИтогоАктБазЦ" xfId="6"/>
    <cellStyle name="ИтогоАктТекЦ" xfId="7"/>
    <cellStyle name="ИтогоБазЦ" xfId="8"/>
    <cellStyle name="ИтогоТекЦ" xfId="9"/>
    <cellStyle name="ЛокСмета" xfId="10"/>
    <cellStyle name="ЛокСмМТСН" xfId="11"/>
    <cellStyle name="Обычный" xfId="0" builtinId="0"/>
    <cellStyle name="Параметр" xfId="12"/>
    <cellStyle name="ПеременныеСметы" xfId="13"/>
    <cellStyle name="РесСмета" xfId="14"/>
    <cellStyle name="СводкаСтоимРаб" xfId="15"/>
    <cellStyle name="Титул" xfId="16"/>
    <cellStyle name="Финансовый" xfId="20" builtinId="3"/>
    <cellStyle name="Финансовый 2" xfId="19"/>
    <cellStyle name="Хвост" xfId="17"/>
    <cellStyle name="Экспертиза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0</xdr:colOff>
          <xdr:row>0</xdr:row>
          <xdr:rowOff>123825</xdr:rowOff>
        </xdr:from>
        <xdr:to>
          <xdr:col>24</xdr:col>
          <xdr:colOff>590550</xdr:colOff>
          <xdr:row>2</xdr:row>
          <xdr:rowOff>47625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ru-RU" sz="1000" b="0" i="0" u="none" strike="noStrike" baseline="0">
                  <a:solidFill>
                    <a:srgbClr val="000000"/>
                  </a:solidFill>
                  <a:latin typeface="Arial Cyr"/>
                  <a:cs typeface="Arial Cyr"/>
                </a:rPr>
                <a:t>Расчет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E137"/>
  <sheetViews>
    <sheetView showGridLines="0" topLeftCell="A4" zoomScale="84" zoomScaleNormal="84" workbookViewId="0">
      <pane ySplit="4" topLeftCell="A8" activePane="bottomLeft" state="frozen"/>
      <selection activeCell="A4" sqref="A4"/>
      <selection pane="bottomLeft" activeCell="C5" sqref="C5"/>
    </sheetView>
  </sheetViews>
  <sheetFormatPr defaultRowHeight="12.75" x14ac:dyDescent="0.2"/>
  <cols>
    <col min="2" max="2" width="8.85546875" hidden="1" customWidth="1"/>
    <col min="3" max="3" width="20.85546875" customWidth="1"/>
    <col min="4" max="5" width="0" hidden="1" customWidth="1"/>
    <col min="6" max="6" width="37.7109375" customWidth="1"/>
    <col min="7" max="7" width="9.7109375" customWidth="1"/>
    <col min="8" max="8" width="9.140625" hidden="1" customWidth="1"/>
    <col min="9" max="9" width="10.5703125" customWidth="1"/>
    <col min="10" max="10" width="11.85546875" hidden="1" customWidth="1"/>
    <col min="11" max="11" width="9.140625" hidden="1" customWidth="1"/>
    <col min="12" max="12" width="12.5703125" hidden="1" customWidth="1"/>
    <col min="13" max="14" width="9.140625" hidden="1" customWidth="1"/>
    <col min="15" max="15" width="13" hidden="1" customWidth="1"/>
    <col min="16" max="16" width="16.28515625" customWidth="1"/>
    <col min="17" max="17" width="12.7109375" hidden="1" customWidth="1"/>
    <col min="18" max="18" width="9.140625" hidden="1" customWidth="1"/>
    <col min="19" max="19" width="11.85546875" hidden="1" customWidth="1"/>
    <col min="20" max="20" width="1.7109375" hidden="1" customWidth="1"/>
    <col min="21" max="21" width="11.7109375" hidden="1" customWidth="1"/>
    <col min="22" max="22" width="11.5703125" hidden="1" customWidth="1"/>
    <col min="23" max="23" width="11.140625" hidden="1" customWidth="1"/>
    <col min="24" max="24" width="10.85546875" hidden="1" customWidth="1"/>
    <col min="25" max="25" width="11.85546875" hidden="1" customWidth="1"/>
    <col min="26" max="26" width="14.28515625" customWidth="1"/>
    <col min="27" max="27" width="12.85546875" hidden="1" customWidth="1"/>
    <col min="28" max="28" width="12.85546875" style="55" customWidth="1"/>
    <col min="29" max="29" width="13.85546875" customWidth="1"/>
    <col min="30" max="30" width="14.7109375" customWidth="1"/>
    <col min="31" max="31" width="21.42578125" customWidth="1"/>
  </cols>
  <sheetData>
    <row r="1" spans="1:31" x14ac:dyDescent="0.2">
      <c r="A1" s="2"/>
      <c r="B1" s="33"/>
      <c r="C1" s="33"/>
      <c r="D1" s="33"/>
      <c r="E1" s="33"/>
      <c r="F1" s="5"/>
      <c r="G1" s="5"/>
      <c r="H1" s="5"/>
      <c r="I1" s="5"/>
      <c r="J1" s="6"/>
      <c r="K1" s="6"/>
      <c r="L1" s="6"/>
      <c r="M1" s="6"/>
      <c r="N1" s="6"/>
      <c r="O1" s="3"/>
      <c r="P1" s="2"/>
      <c r="Q1" s="2"/>
      <c r="R1" s="2"/>
      <c r="S1" s="2"/>
      <c r="T1" s="2"/>
      <c r="U1" s="2"/>
      <c r="V1" s="2"/>
      <c r="W1" s="2"/>
      <c r="X1" s="2"/>
      <c r="Y1" s="2"/>
    </row>
    <row r="2" spans="1:3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31" ht="18.75" customHeight="1" x14ac:dyDescent="0.2">
      <c r="A3" s="8"/>
      <c r="B3" s="8"/>
      <c r="C3" s="8"/>
      <c r="D3" s="8"/>
      <c r="E3" s="8"/>
      <c r="F3" s="55"/>
      <c r="G3" s="56" t="s">
        <v>170</v>
      </c>
      <c r="H3" s="55"/>
      <c r="I3" s="55"/>
      <c r="J3" s="55"/>
      <c r="K3" s="55"/>
      <c r="L3" s="55"/>
      <c r="M3" s="55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31" ht="36" customHeight="1" x14ac:dyDescent="0.2">
      <c r="A4" s="2"/>
      <c r="B4" s="1"/>
      <c r="C4" s="63" t="s">
        <v>199</v>
      </c>
      <c r="D4" s="63"/>
      <c r="E4" s="63"/>
      <c r="F4" s="63"/>
      <c r="G4" s="5"/>
      <c r="H4" s="5"/>
      <c r="I4" s="5"/>
      <c r="J4" s="6"/>
      <c r="K4" s="6"/>
      <c r="L4" s="6"/>
      <c r="M4" s="6"/>
      <c r="N4" s="6"/>
      <c r="O4" s="9"/>
      <c r="P4" s="2"/>
      <c r="Q4" s="2"/>
      <c r="R4" s="2"/>
      <c r="S4" s="2"/>
      <c r="T4" s="2"/>
      <c r="U4" s="2"/>
      <c r="V4" s="2"/>
      <c r="W4" s="2"/>
      <c r="X4" s="2"/>
      <c r="Y4" s="2"/>
    </row>
    <row r="5" spans="1:31" x14ac:dyDescent="0.2">
      <c r="A5" s="2"/>
      <c r="B5" s="1"/>
      <c r="C5" s="1"/>
      <c r="D5" s="1"/>
      <c r="E5" s="1"/>
      <c r="F5" s="5"/>
      <c r="G5" s="5"/>
      <c r="H5" s="5"/>
      <c r="I5" s="5"/>
      <c r="J5" s="6"/>
      <c r="K5" s="6"/>
      <c r="L5" s="6"/>
      <c r="M5" s="6"/>
      <c r="N5" s="6"/>
      <c r="O5" s="3"/>
      <c r="P5" s="2"/>
      <c r="Q5" s="2"/>
      <c r="R5" s="2"/>
      <c r="S5" s="2"/>
      <c r="T5" s="2"/>
      <c r="U5" s="2"/>
      <c r="V5" s="2"/>
      <c r="W5" s="2"/>
      <c r="X5" s="2"/>
      <c r="Y5" s="2"/>
    </row>
    <row r="6" spans="1:31" ht="12.75" customHeight="1" x14ac:dyDescent="0.2">
      <c r="A6" s="66" t="s">
        <v>164</v>
      </c>
      <c r="B6" s="68" t="s">
        <v>4</v>
      </c>
      <c r="C6" s="64" t="s">
        <v>0</v>
      </c>
      <c r="D6" s="7"/>
      <c r="E6" s="7"/>
      <c r="F6" s="64" t="s">
        <v>1</v>
      </c>
      <c r="G6" s="64" t="s">
        <v>165</v>
      </c>
      <c r="H6" s="7"/>
      <c r="I6" s="64" t="s">
        <v>166</v>
      </c>
      <c r="J6" s="70" t="s">
        <v>5</v>
      </c>
      <c r="K6" s="11"/>
      <c r="L6" s="64" t="s">
        <v>6</v>
      </c>
      <c r="M6" s="11"/>
      <c r="N6" s="11"/>
      <c r="O6" s="64" t="s">
        <v>7</v>
      </c>
      <c r="P6" s="71" t="s">
        <v>167</v>
      </c>
      <c r="Q6" s="72"/>
      <c r="R6" s="7"/>
      <c r="S6" s="73" t="s">
        <v>9</v>
      </c>
      <c r="T6" s="10"/>
      <c r="U6" s="75" t="s">
        <v>10</v>
      </c>
      <c r="V6" s="76"/>
      <c r="W6" s="75" t="s">
        <v>12</v>
      </c>
      <c r="X6" s="77"/>
      <c r="Y6" s="76"/>
      <c r="Z6" s="71" t="s">
        <v>169</v>
      </c>
      <c r="AA6" s="72"/>
      <c r="AB6" s="57"/>
      <c r="AC6" s="61" t="s">
        <v>174</v>
      </c>
      <c r="AD6" s="61" t="s">
        <v>171</v>
      </c>
      <c r="AE6" s="61" t="s">
        <v>172</v>
      </c>
    </row>
    <row r="7" spans="1:31" ht="42" x14ac:dyDescent="0.2">
      <c r="A7" s="67"/>
      <c r="B7" s="68"/>
      <c r="C7" s="65"/>
      <c r="D7" s="7"/>
      <c r="E7" s="7"/>
      <c r="F7" s="65"/>
      <c r="G7" s="65"/>
      <c r="H7" s="7"/>
      <c r="I7" s="65"/>
      <c r="J7" s="70"/>
      <c r="K7" s="11"/>
      <c r="L7" s="65"/>
      <c r="M7" s="11"/>
      <c r="N7" s="11"/>
      <c r="O7" s="65"/>
      <c r="P7" s="54" t="s">
        <v>168</v>
      </c>
      <c r="Q7" s="54" t="s">
        <v>13</v>
      </c>
      <c r="R7" s="7"/>
      <c r="S7" s="74"/>
      <c r="T7" s="7"/>
      <c r="U7" s="11" t="s">
        <v>8</v>
      </c>
      <c r="V7" s="11" t="s">
        <v>11</v>
      </c>
      <c r="W7" s="11" t="s">
        <v>8</v>
      </c>
      <c r="X7" s="11" t="s">
        <v>11</v>
      </c>
      <c r="Y7" s="11" t="s">
        <v>13</v>
      </c>
      <c r="Z7" s="54" t="s">
        <v>168</v>
      </c>
      <c r="AA7" s="54" t="s">
        <v>13</v>
      </c>
      <c r="AB7" s="58" t="s">
        <v>173</v>
      </c>
      <c r="AC7" s="62"/>
      <c r="AD7" s="62"/>
      <c r="AE7" s="62"/>
    </row>
    <row r="8" spans="1:31" x14ac:dyDescent="0.2">
      <c r="A8" s="52">
        <v>1</v>
      </c>
      <c r="B8" s="52">
        <v>2</v>
      </c>
      <c r="C8" s="52">
        <v>2</v>
      </c>
      <c r="D8" s="53"/>
      <c r="E8" s="53"/>
      <c r="F8" s="52">
        <v>3</v>
      </c>
      <c r="G8" s="52">
        <v>4</v>
      </c>
      <c r="H8" s="53"/>
      <c r="I8" s="52">
        <v>5</v>
      </c>
      <c r="J8" s="52">
        <v>7</v>
      </c>
      <c r="K8" s="53"/>
      <c r="L8" s="52">
        <v>6</v>
      </c>
      <c r="M8" s="53"/>
      <c r="N8" s="53"/>
      <c r="O8" s="52">
        <v>7</v>
      </c>
      <c r="P8" s="52">
        <v>10</v>
      </c>
      <c r="Q8" s="49">
        <v>8</v>
      </c>
      <c r="R8" s="35"/>
      <c r="S8" s="34">
        <v>12</v>
      </c>
      <c r="T8" s="35"/>
      <c r="U8" s="34">
        <v>13</v>
      </c>
      <c r="V8" s="34">
        <v>14</v>
      </c>
      <c r="W8" s="34">
        <v>15</v>
      </c>
      <c r="X8" s="34">
        <v>16</v>
      </c>
      <c r="Y8" s="34">
        <v>17</v>
      </c>
      <c r="Z8" s="52">
        <v>10</v>
      </c>
      <c r="AA8" s="49">
        <v>8</v>
      </c>
      <c r="AB8" s="49"/>
      <c r="AC8" s="59"/>
      <c r="AD8" s="59"/>
    </row>
    <row r="9" spans="1:31" ht="14.25" customHeight="1" x14ac:dyDescent="0.2">
      <c r="A9" s="22">
        <v>1</v>
      </c>
      <c r="B9" s="22">
        <v>51</v>
      </c>
      <c r="C9" s="23" t="s">
        <v>34</v>
      </c>
      <c r="D9" s="24" t="s">
        <v>14</v>
      </c>
      <c r="E9" s="25" t="s">
        <v>154</v>
      </c>
      <c r="F9" s="26" t="s">
        <v>155</v>
      </c>
      <c r="G9" s="27" t="s">
        <v>156</v>
      </c>
      <c r="H9" s="28">
        <v>1</v>
      </c>
      <c r="I9" s="22" t="str">
        <f ca="1">IF(INDIRECT(CONCATENATE("D", ROW()))="", TEXT(INDIRECT(CONCATENATE("H", ROW())), CONCATENATE("0", CHAR(44), "00#")), "")</f>
        <v>1,00</v>
      </c>
      <c r="J9" s="29" t="s">
        <v>14</v>
      </c>
      <c r="K9" s="22"/>
      <c r="L9" s="30" t="str">
        <f t="shared" ref="L9:L28" ca="1" si="0">IF(OR(NOT(INDIRECT(CONCATENATE("D", ROW()))=""), INDIRECT(CONCATENATE("E", ROW()))="М"), TEXT(INDIRECT(CONCATENATE("K", ROW())), CONCATENATE("0", CHAR(44), "00#")), "")</f>
        <v/>
      </c>
      <c r="M9" s="31"/>
      <c r="N9" s="31"/>
      <c r="O9" s="28" t="s">
        <v>15</v>
      </c>
      <c r="P9" s="30" t="s">
        <v>15</v>
      </c>
      <c r="Q9" s="51" t="s">
        <v>15</v>
      </c>
      <c r="R9" s="32"/>
      <c r="S9" s="32" t="str">
        <f t="shared" ref="S9:S28" ca="1" si="1">IF(OR(NOT(INDIRECT(CONCATENATE("D", ROW()))=""), INDIRECT(CONCATENATE("E", ROW()))="М"), TEXT(INDIRECT(CONCATENATE("R", ROW())), CONCATENATE("0", CHAR(44), "00#")), "")</f>
        <v/>
      </c>
      <c r="T9" s="32"/>
      <c r="U9" s="32" t="s">
        <v>15</v>
      </c>
      <c r="V9" s="32"/>
      <c r="W9" s="32" t="s">
        <v>15</v>
      </c>
      <c r="X9" s="37" t="e">
        <f>$V$9-$Q$9</f>
        <v>#VALUE!</v>
      </c>
      <c r="Y9" s="37" t="e">
        <f>$X$9</f>
        <v>#VALUE!</v>
      </c>
      <c r="Z9" s="30" t="s">
        <v>15</v>
      </c>
      <c r="AA9" s="51" t="s">
        <v>15</v>
      </c>
      <c r="AB9" s="51"/>
      <c r="AC9" s="59"/>
      <c r="AD9" s="60"/>
      <c r="AE9" s="60"/>
    </row>
    <row r="10" spans="1:31" ht="14.25" customHeight="1" x14ac:dyDescent="0.2">
      <c r="A10" s="22">
        <v>2</v>
      </c>
      <c r="B10" s="22"/>
      <c r="C10" s="23" t="s">
        <v>145</v>
      </c>
      <c r="D10" s="24" t="s">
        <v>17</v>
      </c>
      <c r="E10" s="25"/>
      <c r="F10" s="26" t="s">
        <v>146</v>
      </c>
      <c r="G10" s="27" t="s">
        <v>21</v>
      </c>
      <c r="H10" s="28">
        <v>1.74</v>
      </c>
      <c r="I10" s="22">
        <f>1.74+0.275</f>
        <v>2.0150000000000001</v>
      </c>
      <c r="J10" s="29">
        <v>1.74</v>
      </c>
      <c r="K10" s="22">
        <v>17.86</v>
      </c>
      <c r="L10" s="30" t="str">
        <f t="shared" ca="1" si="0"/>
        <v>17,86</v>
      </c>
      <c r="M10" s="31"/>
      <c r="N10" s="31">
        <v>7.45</v>
      </c>
      <c r="O10" s="28">
        <v>7.68</v>
      </c>
      <c r="P10" s="30"/>
      <c r="Q10" s="50"/>
      <c r="R10" s="32"/>
      <c r="S10" s="32"/>
      <c r="T10" s="32"/>
      <c r="U10" s="32"/>
      <c r="V10" s="32"/>
      <c r="W10" s="32"/>
      <c r="X10" s="37"/>
      <c r="Y10" s="37"/>
      <c r="Z10" s="30"/>
      <c r="AA10" s="50"/>
      <c r="AB10" s="50"/>
      <c r="AC10" s="59"/>
      <c r="AD10" s="60"/>
      <c r="AE10" s="60"/>
    </row>
    <row r="11" spans="1:31" x14ac:dyDescent="0.2">
      <c r="A11" s="22">
        <v>4</v>
      </c>
      <c r="B11" s="22"/>
      <c r="C11" s="23" t="s">
        <v>114</v>
      </c>
      <c r="D11" s="24" t="s">
        <v>17</v>
      </c>
      <c r="E11" s="25"/>
      <c r="F11" s="26" t="s">
        <v>115</v>
      </c>
      <c r="G11" s="27" t="s">
        <v>36</v>
      </c>
      <c r="H11" s="28">
        <v>1.6000000000000001E-3</v>
      </c>
      <c r="I11" s="22">
        <f>0.0016+0.0072+0.032</f>
        <v>4.0800000000000003E-2</v>
      </c>
      <c r="J11" s="29">
        <v>8.0000000000000004E-4</v>
      </c>
      <c r="K11" s="22">
        <v>4488.3999999999996</v>
      </c>
      <c r="L11" s="30" t="str">
        <f t="shared" ca="1" si="0"/>
        <v>4488,40</v>
      </c>
      <c r="M11" s="31"/>
      <c r="N11" s="31">
        <v>10.67</v>
      </c>
      <c r="O11" s="28">
        <v>10.67</v>
      </c>
      <c r="P11" s="30"/>
      <c r="Q11" s="50"/>
      <c r="R11" s="22"/>
      <c r="S11" s="22"/>
      <c r="T11" s="22"/>
      <c r="U11" s="22"/>
      <c r="V11" s="22"/>
      <c r="W11" s="22"/>
      <c r="X11" s="36"/>
      <c r="Y11" s="36"/>
      <c r="Z11" s="30"/>
      <c r="AA11" s="50"/>
      <c r="AB11" s="50"/>
      <c r="AC11" s="59"/>
      <c r="AD11" s="60"/>
      <c r="AE11" s="60"/>
    </row>
    <row r="12" spans="1:31" x14ac:dyDescent="0.2">
      <c r="A12" s="113">
        <v>5</v>
      </c>
      <c r="B12" s="113"/>
      <c r="C12" s="121" t="s">
        <v>114</v>
      </c>
      <c r="D12" s="95" t="s">
        <v>17</v>
      </c>
      <c r="E12" s="96"/>
      <c r="F12" s="110" t="s">
        <v>115</v>
      </c>
      <c r="G12" s="111" t="s">
        <v>36</v>
      </c>
      <c r="H12" s="112">
        <v>7.1999999999999998E-3</v>
      </c>
      <c r="I12" s="113">
        <v>7.1999999999999998E-3</v>
      </c>
      <c r="J12" s="114">
        <v>8.0000000000000004E-4</v>
      </c>
      <c r="K12" s="113">
        <v>4488.3999999999996</v>
      </c>
      <c r="L12" s="115" t="str">
        <f t="shared" ca="1" si="0"/>
        <v>4488,40</v>
      </c>
      <c r="M12" s="116"/>
      <c r="N12" s="116">
        <v>6.99</v>
      </c>
      <c r="O12" s="112">
        <v>10.67</v>
      </c>
      <c r="P12" s="115"/>
      <c r="Q12" s="117"/>
      <c r="R12" s="113"/>
      <c r="S12" s="113"/>
      <c r="T12" s="113"/>
      <c r="U12" s="113"/>
      <c r="V12" s="113"/>
      <c r="W12" s="113"/>
      <c r="X12" s="118"/>
      <c r="Y12" s="118"/>
      <c r="Z12" s="115"/>
      <c r="AA12" s="117"/>
      <c r="AB12" s="117"/>
      <c r="AC12" s="119"/>
      <c r="AD12" s="120"/>
      <c r="AE12" s="120"/>
    </row>
    <row r="13" spans="1:31" ht="24" x14ac:dyDescent="0.2">
      <c r="A13" s="22">
        <v>6</v>
      </c>
      <c r="B13" s="22"/>
      <c r="C13" s="23" t="s">
        <v>40</v>
      </c>
      <c r="D13" s="24" t="s">
        <v>17</v>
      </c>
      <c r="E13" s="25"/>
      <c r="F13" s="26" t="s">
        <v>41</v>
      </c>
      <c r="G13" s="27" t="s">
        <v>36</v>
      </c>
      <c r="H13" s="28">
        <v>1.1299999999999999E-2</v>
      </c>
      <c r="I13" s="22">
        <v>1.1295999999999999E-2</v>
      </c>
      <c r="J13" s="29">
        <v>1.6E-2</v>
      </c>
      <c r="K13" s="22">
        <v>1383.1</v>
      </c>
      <c r="L13" s="30" t="str">
        <f t="shared" ca="1" si="0"/>
        <v>1383,10</v>
      </c>
      <c r="M13" s="31"/>
      <c r="N13" s="31">
        <v>14.83</v>
      </c>
      <c r="O13" s="28">
        <v>14.83</v>
      </c>
      <c r="P13" s="30"/>
      <c r="Q13" s="50"/>
      <c r="R13" s="22"/>
      <c r="S13" s="22"/>
      <c r="T13" s="22"/>
      <c r="U13" s="22"/>
      <c r="V13" s="22"/>
      <c r="W13" s="22"/>
      <c r="X13" s="36"/>
      <c r="Y13" s="36"/>
      <c r="Z13" s="30"/>
      <c r="AA13" s="50"/>
      <c r="AB13" s="50"/>
      <c r="AC13" s="59"/>
      <c r="AD13" s="60"/>
      <c r="AE13" s="60"/>
    </row>
    <row r="14" spans="1:31" ht="24" x14ac:dyDescent="0.2">
      <c r="A14" s="22">
        <v>7</v>
      </c>
      <c r="B14" s="22"/>
      <c r="C14" s="23" t="s">
        <v>40</v>
      </c>
      <c r="D14" s="24" t="s">
        <v>17</v>
      </c>
      <c r="E14" s="25"/>
      <c r="F14" s="26" t="s">
        <v>41</v>
      </c>
      <c r="G14" s="27" t="s">
        <v>36</v>
      </c>
      <c r="H14" s="28">
        <v>1.6999999999999999E-3</v>
      </c>
      <c r="I14" s="22">
        <v>1.7279999999999999E-3</v>
      </c>
      <c r="J14" s="29">
        <v>1.6E-2</v>
      </c>
      <c r="K14" s="22">
        <v>1383.1</v>
      </c>
      <c r="L14" s="30" t="str">
        <f t="shared" ca="1" si="0"/>
        <v>1383,10</v>
      </c>
      <c r="M14" s="31"/>
      <c r="N14" s="31">
        <v>14.83</v>
      </c>
      <c r="O14" s="28">
        <v>14.83</v>
      </c>
      <c r="P14" s="30"/>
      <c r="Q14" s="50"/>
      <c r="R14" s="32"/>
      <c r="S14" s="32"/>
      <c r="T14" s="32"/>
      <c r="U14" s="32"/>
      <c r="V14" s="32"/>
      <c r="W14" s="32"/>
      <c r="X14" s="37"/>
      <c r="Y14" s="37"/>
      <c r="Z14" s="30"/>
      <c r="AA14" s="50"/>
      <c r="AB14" s="50"/>
      <c r="AC14" s="59"/>
      <c r="AD14" s="60"/>
      <c r="AE14" s="60"/>
    </row>
    <row r="15" spans="1:31" ht="24" x14ac:dyDescent="0.2">
      <c r="A15" s="22">
        <v>8</v>
      </c>
      <c r="B15" s="22">
        <v>20</v>
      </c>
      <c r="C15" s="23" t="s">
        <v>50</v>
      </c>
      <c r="D15" s="24" t="s">
        <v>14</v>
      </c>
      <c r="E15" s="25" t="s">
        <v>19</v>
      </c>
      <c r="F15" s="26" t="s">
        <v>51</v>
      </c>
      <c r="G15" s="27" t="s">
        <v>21</v>
      </c>
      <c r="H15" s="28">
        <v>3.0720000000000001</v>
      </c>
      <c r="I15" s="22" t="str">
        <f ca="1">IF(INDIRECT(CONCATENATE("D", ROW()))="", TEXT(INDIRECT(CONCATENATE("H", ROW())), CONCATENATE("0", CHAR(44), "00#")), "")</f>
        <v>3,072</v>
      </c>
      <c r="J15" s="29" t="s">
        <v>14</v>
      </c>
      <c r="K15" s="22">
        <v>1170.92</v>
      </c>
      <c r="L15" s="30" t="str">
        <f t="shared" ca="1" si="0"/>
        <v>1170,92</v>
      </c>
      <c r="M15" s="31"/>
      <c r="N15" s="31">
        <v>10.59</v>
      </c>
      <c r="O15" s="28">
        <v>10.59</v>
      </c>
      <c r="P15" s="30"/>
      <c r="Q15" s="50"/>
      <c r="R15" s="32"/>
      <c r="S15" s="32"/>
      <c r="T15" s="32"/>
      <c r="U15" s="32"/>
      <c r="V15" s="32"/>
      <c r="W15" s="32"/>
      <c r="X15" s="37"/>
      <c r="Y15" s="37"/>
      <c r="Z15" s="30"/>
      <c r="AA15" s="50"/>
      <c r="AB15" s="50"/>
      <c r="AC15" s="59"/>
      <c r="AD15" s="60"/>
      <c r="AE15" s="60"/>
    </row>
    <row r="16" spans="1:31" x14ac:dyDescent="0.2">
      <c r="A16" s="22">
        <v>9</v>
      </c>
      <c r="B16" s="22">
        <v>25</v>
      </c>
      <c r="C16" s="23" t="s">
        <v>80</v>
      </c>
      <c r="D16" s="24" t="s">
        <v>14</v>
      </c>
      <c r="E16" s="25" t="s">
        <v>19</v>
      </c>
      <c r="F16" s="26" t="s">
        <v>81</v>
      </c>
      <c r="G16" s="27" t="s">
        <v>26</v>
      </c>
      <c r="H16" s="28">
        <v>1.5</v>
      </c>
      <c r="I16" s="22" t="str">
        <f ca="1">IF(INDIRECT(CONCATENATE("D", ROW()))="", TEXT(INDIRECT(CONCATENATE("H", ROW())), CONCATENATE("0", CHAR(44), "00#")), "")</f>
        <v>1,50</v>
      </c>
      <c r="J16" s="29" t="s">
        <v>14</v>
      </c>
      <c r="K16" s="22">
        <v>9.0399999999999991</v>
      </c>
      <c r="L16" s="30" t="str">
        <f t="shared" ca="1" si="0"/>
        <v>9,04</v>
      </c>
      <c r="M16" s="31"/>
      <c r="N16" s="31">
        <v>11.13</v>
      </c>
      <c r="O16" s="28">
        <v>11.13</v>
      </c>
      <c r="P16" s="30"/>
      <c r="Q16" s="50"/>
      <c r="R16" s="32"/>
      <c r="S16" s="32"/>
      <c r="T16" s="32"/>
      <c r="U16" s="32"/>
      <c r="V16" s="32"/>
      <c r="W16" s="32"/>
      <c r="X16" s="37"/>
      <c r="Y16" s="37"/>
      <c r="Z16" s="30"/>
      <c r="AA16" s="50"/>
      <c r="AB16" s="50"/>
      <c r="AC16" s="59"/>
      <c r="AD16" s="60"/>
      <c r="AE16" s="60"/>
    </row>
    <row r="17" spans="1:31" x14ac:dyDescent="0.2">
      <c r="A17" s="22">
        <v>10</v>
      </c>
      <c r="B17" s="22"/>
      <c r="C17" s="23" t="s">
        <v>84</v>
      </c>
      <c r="D17" s="24" t="s">
        <v>17</v>
      </c>
      <c r="E17" s="25"/>
      <c r="F17" s="26" t="s">
        <v>81</v>
      </c>
      <c r="G17" s="27" t="s">
        <v>36</v>
      </c>
      <c r="H17" s="28">
        <v>2E-3</v>
      </c>
      <c r="I17" s="22">
        <v>1.9879999999999997E-3</v>
      </c>
      <c r="J17" s="29">
        <v>7.0000000000000001E-3</v>
      </c>
      <c r="K17" s="22">
        <v>9040.01</v>
      </c>
      <c r="L17" s="30" t="str">
        <f t="shared" ca="1" si="0"/>
        <v>9040,01</v>
      </c>
      <c r="M17" s="31"/>
      <c r="N17" s="31">
        <v>9.4499999999999993</v>
      </c>
      <c r="O17" s="28">
        <v>9.4499999999999993</v>
      </c>
      <c r="P17" s="30"/>
      <c r="Q17" s="50"/>
      <c r="R17" s="32"/>
      <c r="S17" s="32"/>
      <c r="T17" s="32"/>
      <c r="U17" s="32"/>
      <c r="V17" s="32"/>
      <c r="W17" s="32"/>
      <c r="X17" s="37"/>
      <c r="Y17" s="37"/>
      <c r="Z17" s="30"/>
      <c r="AA17" s="50"/>
      <c r="AB17" s="50"/>
      <c r="AC17" s="59"/>
      <c r="AD17" s="60"/>
      <c r="AE17" s="60"/>
    </row>
    <row r="18" spans="1:31" x14ac:dyDescent="0.2">
      <c r="A18" s="22">
        <v>11</v>
      </c>
      <c r="B18" s="22"/>
      <c r="C18" s="23" t="s">
        <v>147</v>
      </c>
      <c r="D18" s="24" t="s">
        <v>17</v>
      </c>
      <c r="E18" s="25"/>
      <c r="F18" s="26" t="s">
        <v>81</v>
      </c>
      <c r="G18" s="27" t="s">
        <v>26</v>
      </c>
      <c r="H18" s="28">
        <v>13.9</v>
      </c>
      <c r="I18" s="22">
        <v>13.9</v>
      </c>
      <c r="J18" s="29">
        <v>13.9</v>
      </c>
      <c r="K18" s="22">
        <v>9.0399999999999991</v>
      </c>
      <c r="L18" s="30" t="str">
        <f t="shared" ca="1" si="0"/>
        <v>9,04</v>
      </c>
      <c r="M18" s="31"/>
      <c r="N18" s="31">
        <v>7.45</v>
      </c>
      <c r="O18" s="28">
        <v>11.13</v>
      </c>
      <c r="P18" s="30"/>
      <c r="Q18" s="50"/>
      <c r="R18" s="32"/>
      <c r="S18" s="32"/>
      <c r="T18" s="32"/>
      <c r="U18" s="32"/>
      <c r="V18" s="32"/>
      <c r="W18" s="32"/>
      <c r="X18" s="37"/>
      <c r="Y18" s="37"/>
      <c r="Z18" s="30"/>
      <c r="AA18" s="50"/>
      <c r="AB18" s="50"/>
      <c r="AC18" s="59"/>
      <c r="AD18" s="60"/>
      <c r="AE18" s="60"/>
    </row>
    <row r="19" spans="1:31" x14ac:dyDescent="0.2">
      <c r="A19" s="22">
        <v>12</v>
      </c>
      <c r="B19" s="22"/>
      <c r="C19" s="23" t="s">
        <v>147</v>
      </c>
      <c r="D19" s="24" t="s">
        <v>17</v>
      </c>
      <c r="E19" s="25"/>
      <c r="F19" s="26" t="s">
        <v>81</v>
      </c>
      <c r="G19" s="27" t="s">
        <v>26</v>
      </c>
      <c r="H19" s="28">
        <v>3.605</v>
      </c>
      <c r="I19" s="22">
        <v>3.605</v>
      </c>
      <c r="J19" s="29">
        <v>7.21</v>
      </c>
      <c r="K19" s="22">
        <v>9.0399999999999991</v>
      </c>
      <c r="L19" s="30" t="str">
        <f t="shared" ca="1" si="0"/>
        <v>9,04</v>
      </c>
      <c r="M19" s="31"/>
      <c r="N19" s="31">
        <v>7.68</v>
      </c>
      <c r="O19" s="28">
        <v>11.13</v>
      </c>
      <c r="P19" s="30"/>
      <c r="Q19" s="50"/>
      <c r="R19" s="22"/>
      <c r="S19" s="22"/>
      <c r="T19" s="22"/>
      <c r="U19" s="22"/>
      <c r="V19" s="22"/>
      <c r="W19" s="22"/>
      <c r="X19" s="36"/>
      <c r="Y19" s="36"/>
      <c r="Z19" s="30"/>
      <c r="AA19" s="50"/>
      <c r="AB19" s="50"/>
      <c r="AC19" s="59"/>
      <c r="AD19" s="60"/>
      <c r="AE19" s="60"/>
    </row>
    <row r="20" spans="1:31" ht="36" x14ac:dyDescent="0.2">
      <c r="A20" s="22">
        <v>13</v>
      </c>
      <c r="B20" s="22"/>
      <c r="C20" s="23" t="s">
        <v>74</v>
      </c>
      <c r="D20" s="24" t="s">
        <v>17</v>
      </c>
      <c r="E20" s="25"/>
      <c r="F20" s="26" t="s">
        <v>75</v>
      </c>
      <c r="G20" s="27" t="s">
        <v>21</v>
      </c>
      <c r="H20" s="28">
        <v>2.0999999999999999E-3</v>
      </c>
      <c r="I20" s="22">
        <v>2.0600000000000002E-3</v>
      </c>
      <c r="J20" s="29">
        <v>1.0300000000000001E-3</v>
      </c>
      <c r="K20" s="22">
        <v>1700</v>
      </c>
      <c r="L20" s="30" t="str">
        <f t="shared" ca="1" si="0"/>
        <v>1700,00</v>
      </c>
      <c r="M20" s="31"/>
      <c r="N20" s="31">
        <v>7.23</v>
      </c>
      <c r="O20" s="28">
        <v>9.4499999999999993</v>
      </c>
      <c r="P20" s="30"/>
      <c r="Q20" s="50"/>
      <c r="R20" s="22"/>
      <c r="S20" s="22"/>
      <c r="T20" s="22"/>
      <c r="U20" s="22"/>
      <c r="V20" s="22"/>
      <c r="W20" s="22"/>
      <c r="X20" s="36"/>
      <c r="Y20" s="36"/>
      <c r="Z20" s="30"/>
      <c r="AA20" s="50"/>
      <c r="AB20" s="50"/>
      <c r="AC20" s="59"/>
      <c r="AD20" s="60"/>
      <c r="AE20" s="60"/>
    </row>
    <row r="21" spans="1:31" ht="36" x14ac:dyDescent="0.2">
      <c r="A21" s="22">
        <v>14</v>
      </c>
      <c r="B21" s="22"/>
      <c r="C21" s="23" t="s">
        <v>74</v>
      </c>
      <c r="D21" s="24" t="s">
        <v>17</v>
      </c>
      <c r="E21" s="25"/>
      <c r="F21" s="26" t="s">
        <v>75</v>
      </c>
      <c r="G21" s="27" t="s">
        <v>21</v>
      </c>
      <c r="H21" s="28">
        <v>4.0000000000000002E-4</v>
      </c>
      <c r="I21" s="22">
        <v>3.6919999999999998E-4</v>
      </c>
      <c r="J21" s="29">
        <v>1.2999999999999999E-3</v>
      </c>
      <c r="K21" s="22">
        <v>1700</v>
      </c>
      <c r="L21" s="30" t="str">
        <f t="shared" ca="1" si="0"/>
        <v>1700,00</v>
      </c>
      <c r="M21" s="31"/>
      <c r="N21" s="31">
        <v>9.4499999999999993</v>
      </c>
      <c r="O21" s="28">
        <v>9.4499999999999993</v>
      </c>
      <c r="P21" s="30"/>
      <c r="Q21" s="50"/>
      <c r="R21" s="22"/>
      <c r="S21" s="22"/>
      <c r="T21" s="22"/>
      <c r="U21" s="22"/>
      <c r="V21" s="22"/>
      <c r="W21" s="22"/>
      <c r="X21" s="36"/>
      <c r="Y21" s="36"/>
      <c r="Z21" s="30"/>
      <c r="AA21" s="50"/>
      <c r="AB21" s="50"/>
      <c r="AC21" s="59"/>
      <c r="AD21" s="60"/>
      <c r="AE21" s="60"/>
    </row>
    <row r="22" spans="1:31" ht="36" x14ac:dyDescent="0.2">
      <c r="A22" s="22">
        <v>15</v>
      </c>
      <c r="B22" s="22"/>
      <c r="C22" s="23" t="s">
        <v>29</v>
      </c>
      <c r="D22" s="24" t="s">
        <v>17</v>
      </c>
      <c r="E22" s="25"/>
      <c r="F22" s="26" t="s">
        <v>30</v>
      </c>
      <c r="G22" s="27" t="s">
        <v>21</v>
      </c>
      <c r="H22" s="28">
        <v>7.0000000000000001E-3</v>
      </c>
      <c r="I22" s="22">
        <v>7.000000000000001E-3</v>
      </c>
      <c r="J22" s="29">
        <v>7.0000000000000007E-2</v>
      </c>
      <c r="K22" s="22">
        <v>1287</v>
      </c>
      <c r="L22" s="30" t="str">
        <f t="shared" ca="1" si="0"/>
        <v>1287,00</v>
      </c>
      <c r="M22" s="31"/>
      <c r="N22" s="31">
        <v>10.32</v>
      </c>
      <c r="O22" s="28">
        <v>9.4499999999999993</v>
      </c>
      <c r="P22" s="30"/>
      <c r="Q22" s="50"/>
      <c r="R22" s="32"/>
      <c r="S22" s="32"/>
      <c r="T22" s="32"/>
      <c r="U22" s="32"/>
      <c r="V22" s="32"/>
      <c r="W22" s="32"/>
      <c r="X22" s="37"/>
      <c r="Y22" s="37"/>
      <c r="Z22" s="30"/>
      <c r="AA22" s="50"/>
      <c r="AB22" s="50"/>
      <c r="AC22" s="59"/>
      <c r="AD22" s="60"/>
      <c r="AE22" s="60"/>
    </row>
    <row r="23" spans="1:31" x14ac:dyDescent="0.2">
      <c r="A23" s="22">
        <v>16</v>
      </c>
      <c r="B23" s="22"/>
      <c r="C23" s="23" t="s">
        <v>46</v>
      </c>
      <c r="D23" s="24" t="s">
        <v>17</v>
      </c>
      <c r="E23" s="25"/>
      <c r="F23" s="26" t="s">
        <v>47</v>
      </c>
      <c r="G23" s="27" t="s">
        <v>26</v>
      </c>
      <c r="H23" s="28">
        <v>7.0599999999999996E-2</v>
      </c>
      <c r="I23" s="22">
        <v>7.0599999999999996E-2</v>
      </c>
      <c r="J23" s="29">
        <v>0.1</v>
      </c>
      <c r="K23" s="22">
        <v>1.82</v>
      </c>
      <c r="L23" s="30" t="str">
        <f t="shared" ca="1" si="0"/>
        <v>1,82</v>
      </c>
      <c r="M23" s="31"/>
      <c r="N23" s="31">
        <v>14.83</v>
      </c>
      <c r="O23" s="28">
        <v>14.83</v>
      </c>
      <c r="P23" s="30"/>
      <c r="Q23" s="50"/>
      <c r="R23" s="32"/>
      <c r="S23" s="32"/>
      <c r="T23" s="32"/>
      <c r="U23" s="32"/>
      <c r="V23" s="32"/>
      <c r="W23" s="32"/>
      <c r="X23" s="37"/>
      <c r="Y23" s="37"/>
      <c r="Z23" s="30"/>
      <c r="AA23" s="50"/>
      <c r="AB23" s="50"/>
      <c r="AC23" s="59"/>
      <c r="AD23" s="60"/>
      <c r="AE23" s="60"/>
    </row>
    <row r="24" spans="1:31" x14ac:dyDescent="0.2">
      <c r="A24" s="22">
        <v>17</v>
      </c>
      <c r="B24" s="22"/>
      <c r="C24" s="23" t="s">
        <v>46</v>
      </c>
      <c r="D24" s="24" t="s">
        <v>17</v>
      </c>
      <c r="E24" s="25"/>
      <c r="F24" s="26" t="s">
        <v>47</v>
      </c>
      <c r="G24" s="27" t="s">
        <v>26</v>
      </c>
      <c r="H24" s="28">
        <v>1.0800000000000001E-2</v>
      </c>
      <c r="I24" s="22">
        <v>1.0800000000000001E-2</v>
      </c>
      <c r="J24" s="29">
        <v>0.1</v>
      </c>
      <c r="K24" s="22">
        <v>1.82</v>
      </c>
      <c r="L24" s="30" t="str">
        <f t="shared" ca="1" si="0"/>
        <v>1,82</v>
      </c>
      <c r="M24" s="31"/>
      <c r="N24" s="31">
        <v>14.83</v>
      </c>
      <c r="O24" s="28">
        <v>14.83</v>
      </c>
      <c r="P24" s="30"/>
      <c r="Q24" s="50"/>
      <c r="R24" s="32"/>
      <c r="S24" s="32"/>
      <c r="T24" s="32"/>
      <c r="U24" s="32"/>
      <c r="V24" s="32"/>
      <c r="W24" s="32"/>
      <c r="X24" s="37"/>
      <c r="Y24" s="37"/>
      <c r="Z24" s="30"/>
      <c r="AA24" s="50"/>
      <c r="AB24" s="50"/>
      <c r="AC24" s="59"/>
      <c r="AD24" s="60"/>
      <c r="AE24" s="60"/>
    </row>
    <row r="25" spans="1:31" ht="24" x14ac:dyDescent="0.2">
      <c r="A25" s="22">
        <v>18</v>
      </c>
      <c r="B25" s="22">
        <v>29</v>
      </c>
      <c r="C25" s="23" t="s">
        <v>90</v>
      </c>
      <c r="D25" s="24" t="s">
        <v>14</v>
      </c>
      <c r="E25" s="25" t="s">
        <v>19</v>
      </c>
      <c r="F25" s="26" t="s">
        <v>91</v>
      </c>
      <c r="G25" s="27" t="s">
        <v>38</v>
      </c>
      <c r="H25" s="28">
        <v>1.4</v>
      </c>
      <c r="I25" s="22" t="str">
        <f ca="1">IF(INDIRECT(CONCATENATE("D", ROW()))="", TEXT(INDIRECT(CONCATENATE("H", ROW())), CONCATENATE("0", CHAR(44), "00#")), "")</f>
        <v>1,40</v>
      </c>
      <c r="J25" s="29" t="s">
        <v>14</v>
      </c>
      <c r="K25" s="22">
        <v>31.11</v>
      </c>
      <c r="L25" s="30" t="str">
        <f t="shared" ca="1" si="0"/>
        <v>31,11</v>
      </c>
      <c r="M25" s="31"/>
      <c r="N25" s="31">
        <v>2.17</v>
      </c>
      <c r="O25" s="28">
        <v>2.17</v>
      </c>
      <c r="P25" s="30"/>
      <c r="Q25" s="50"/>
      <c r="R25" s="32"/>
      <c r="S25" s="32"/>
      <c r="T25" s="32"/>
      <c r="U25" s="32"/>
      <c r="V25" s="32"/>
      <c r="W25" s="32"/>
      <c r="X25" s="37"/>
      <c r="Y25" s="37"/>
      <c r="Z25" s="30"/>
      <c r="AA25" s="50"/>
      <c r="AB25" s="50"/>
      <c r="AC25" s="59"/>
      <c r="AD25" s="60"/>
      <c r="AE25" s="60"/>
    </row>
    <row r="26" spans="1:31" x14ac:dyDescent="0.2">
      <c r="A26" s="22">
        <v>19</v>
      </c>
      <c r="B26" s="22"/>
      <c r="C26" s="23" t="s">
        <v>22</v>
      </c>
      <c r="D26" s="24" t="s">
        <v>17</v>
      </c>
      <c r="E26" s="25"/>
      <c r="F26" s="26" t="s">
        <v>23</v>
      </c>
      <c r="G26" s="27" t="s">
        <v>21</v>
      </c>
      <c r="H26" s="28">
        <v>3.6</v>
      </c>
      <c r="I26" s="22">
        <v>3.6</v>
      </c>
      <c r="J26" s="29">
        <v>36</v>
      </c>
      <c r="K26" s="22">
        <v>2.44</v>
      </c>
      <c r="L26" s="30" t="str">
        <f t="shared" ca="1" si="0"/>
        <v>2,44</v>
      </c>
      <c r="M26" s="31"/>
      <c r="N26" s="31">
        <v>10.32</v>
      </c>
      <c r="O26" s="28">
        <v>10.32</v>
      </c>
      <c r="P26" s="30"/>
      <c r="Q26" s="50"/>
      <c r="R26" s="22"/>
      <c r="S26" s="22"/>
      <c r="T26" s="22"/>
      <c r="U26" s="22"/>
      <c r="V26" s="22"/>
      <c r="W26" s="22"/>
      <c r="X26" s="36"/>
      <c r="Y26" s="36"/>
      <c r="Z26" s="30"/>
      <c r="AA26" s="50"/>
      <c r="AB26" s="50"/>
      <c r="AC26" s="59"/>
      <c r="AD26" s="60"/>
      <c r="AE26" s="60"/>
    </row>
    <row r="27" spans="1:31" x14ac:dyDescent="0.2">
      <c r="A27" s="22">
        <v>20</v>
      </c>
      <c r="B27" s="22"/>
      <c r="C27" s="23" t="s">
        <v>22</v>
      </c>
      <c r="D27" s="24" t="s">
        <v>17</v>
      </c>
      <c r="E27" s="25"/>
      <c r="F27" s="26" t="s">
        <v>23</v>
      </c>
      <c r="G27" s="27" t="s">
        <v>21</v>
      </c>
      <c r="H27" s="28">
        <v>5.25</v>
      </c>
      <c r="I27" s="22">
        <v>5.25</v>
      </c>
      <c r="J27" s="29">
        <v>0.15</v>
      </c>
      <c r="K27" s="22">
        <v>2.44</v>
      </c>
      <c r="L27" s="30" t="str">
        <f t="shared" ca="1" si="0"/>
        <v>2,44</v>
      </c>
      <c r="M27" s="31"/>
      <c r="N27" s="31">
        <v>13.38</v>
      </c>
      <c r="O27" s="28">
        <v>10.32</v>
      </c>
      <c r="P27" s="30"/>
      <c r="Q27" s="50"/>
      <c r="R27" s="22"/>
      <c r="S27" s="22"/>
      <c r="T27" s="22"/>
      <c r="U27" s="22"/>
      <c r="V27" s="22"/>
      <c r="W27" s="22"/>
      <c r="X27" s="36"/>
      <c r="Y27" s="36"/>
      <c r="Z27" s="30"/>
      <c r="AA27" s="50"/>
      <c r="AB27" s="50"/>
      <c r="AC27" s="59"/>
      <c r="AD27" s="60"/>
      <c r="AE27" s="60"/>
    </row>
    <row r="28" spans="1:31" x14ac:dyDescent="0.2">
      <c r="A28" s="22">
        <v>21</v>
      </c>
      <c r="B28" s="22"/>
      <c r="C28" s="23" t="s">
        <v>22</v>
      </c>
      <c r="D28" s="24" t="s">
        <v>17</v>
      </c>
      <c r="E28" s="25"/>
      <c r="F28" s="26" t="s">
        <v>23</v>
      </c>
      <c r="G28" s="27" t="s">
        <v>21</v>
      </c>
      <c r="H28" s="28">
        <v>0.03</v>
      </c>
      <c r="I28" s="22">
        <v>0.03</v>
      </c>
      <c r="J28" s="29">
        <v>0.15</v>
      </c>
      <c r="K28" s="22">
        <v>2.44</v>
      </c>
      <c r="L28" s="30" t="str">
        <f t="shared" ca="1" si="0"/>
        <v>2,44</v>
      </c>
      <c r="M28" s="31"/>
      <c r="N28" s="31">
        <v>13.38</v>
      </c>
      <c r="O28" s="28">
        <v>10.32</v>
      </c>
      <c r="P28" s="30"/>
      <c r="Q28" s="50"/>
      <c r="R28" s="22"/>
      <c r="S28" s="22"/>
      <c r="T28" s="22"/>
      <c r="U28" s="22"/>
      <c r="V28" s="22"/>
      <c r="W28" s="22"/>
      <c r="X28" s="36"/>
      <c r="Y28" s="36"/>
      <c r="Z28" s="30"/>
      <c r="AA28" s="50"/>
      <c r="AB28" s="50"/>
      <c r="AC28" s="59"/>
      <c r="AD28" s="60"/>
      <c r="AE28" s="60"/>
    </row>
    <row r="29" spans="1:31" x14ac:dyDescent="0.2">
      <c r="A29" s="22">
        <v>36</v>
      </c>
      <c r="B29" s="22"/>
      <c r="C29" s="23" t="s">
        <v>61</v>
      </c>
      <c r="D29" s="24" t="s">
        <v>17</v>
      </c>
      <c r="E29" s="25"/>
      <c r="F29" s="26" t="s">
        <v>62</v>
      </c>
      <c r="G29" s="27" t="s">
        <v>36</v>
      </c>
      <c r="H29" s="28"/>
      <c r="I29" s="22">
        <v>2.0000000000000002E-5</v>
      </c>
      <c r="J29" s="29">
        <v>1.0000000000000001E-5</v>
      </c>
      <c r="K29" s="22">
        <v>11978</v>
      </c>
      <c r="L29" s="30" t="str">
        <f t="shared" ref="L29:L57" ca="1" si="2">IF(OR(NOT(INDIRECT(CONCATENATE("D", ROW()))=""), INDIRECT(CONCATENATE("E", ROW()))="М"), TEXT(INDIRECT(CONCATENATE("K", ROW())), CONCATENATE("0", CHAR(44), "00#")), "")</f>
        <v>11978,00</v>
      </c>
      <c r="M29" s="31"/>
      <c r="N29" s="31">
        <v>7.23</v>
      </c>
      <c r="O29" s="28">
        <v>9.4499999999999993</v>
      </c>
      <c r="P29" s="30"/>
      <c r="Q29" s="50"/>
      <c r="R29" s="32"/>
      <c r="S29" s="32"/>
      <c r="T29" s="32"/>
      <c r="U29" s="32"/>
      <c r="V29" s="32"/>
      <c r="W29" s="32"/>
      <c r="X29" s="37"/>
      <c r="Y29" s="37"/>
      <c r="Z29" s="30"/>
      <c r="AA29" s="50"/>
      <c r="AB29" s="50"/>
      <c r="AC29" s="59"/>
      <c r="AD29" s="60"/>
      <c r="AE29" s="60"/>
    </row>
    <row r="30" spans="1:31" x14ac:dyDescent="0.2">
      <c r="A30" s="22">
        <v>37</v>
      </c>
      <c r="B30" s="22"/>
      <c r="C30" s="23" t="s">
        <v>61</v>
      </c>
      <c r="D30" s="24" t="s">
        <v>17</v>
      </c>
      <c r="E30" s="25"/>
      <c r="F30" s="26" t="s">
        <v>62</v>
      </c>
      <c r="G30" s="27" t="s">
        <v>36</v>
      </c>
      <c r="H30" s="28"/>
      <c r="I30" s="22">
        <v>5.6799999999999998E-6</v>
      </c>
      <c r="J30" s="29">
        <v>2.0000000000000002E-5</v>
      </c>
      <c r="K30" s="22">
        <v>11978</v>
      </c>
      <c r="L30" s="30" t="str">
        <f t="shared" ca="1" si="2"/>
        <v>11978,00</v>
      </c>
      <c r="M30" s="31"/>
      <c r="N30" s="31">
        <v>9.4499999999999993</v>
      </c>
      <c r="O30" s="28">
        <v>9.4499999999999993</v>
      </c>
      <c r="P30" s="30"/>
      <c r="Q30" s="50"/>
      <c r="R30" s="32"/>
      <c r="S30" s="32"/>
      <c r="T30" s="32"/>
      <c r="U30" s="32"/>
      <c r="V30" s="32"/>
      <c r="W30" s="32"/>
      <c r="X30" s="37"/>
      <c r="Y30" s="37"/>
      <c r="Z30" s="30"/>
      <c r="AA30" s="50"/>
      <c r="AB30" s="50"/>
      <c r="AC30" s="59"/>
      <c r="AD30" s="60"/>
      <c r="AE30" s="60"/>
    </row>
    <row r="31" spans="1:31" ht="36" x14ac:dyDescent="0.2">
      <c r="A31" s="22">
        <v>38</v>
      </c>
      <c r="B31" s="22">
        <v>35</v>
      </c>
      <c r="C31" s="23" t="s">
        <v>100</v>
      </c>
      <c r="D31" s="24" t="s">
        <v>14</v>
      </c>
      <c r="E31" s="25" t="s">
        <v>19</v>
      </c>
      <c r="F31" s="26" t="s">
        <v>101</v>
      </c>
      <c r="G31" s="27" t="s">
        <v>33</v>
      </c>
      <c r="H31" s="28">
        <v>5</v>
      </c>
      <c r="I31" s="22" t="str">
        <f ca="1">IF(INDIRECT(CONCATENATE("D", ROW()))="", TEXT(INDIRECT(CONCATENATE("H", ROW())), CONCATENATE("0", CHAR(44), "00#")), "")</f>
        <v>5,00</v>
      </c>
      <c r="J31" s="29" t="s">
        <v>14</v>
      </c>
      <c r="K31" s="22">
        <v>67</v>
      </c>
      <c r="L31" s="30" t="str">
        <f t="shared" ca="1" si="2"/>
        <v>67,00</v>
      </c>
      <c r="M31" s="31"/>
      <c r="N31" s="31">
        <v>4.68</v>
      </c>
      <c r="O31" s="28">
        <v>4.68</v>
      </c>
      <c r="P31" s="30"/>
      <c r="Q31" s="50"/>
      <c r="R31" s="32"/>
      <c r="S31" s="32"/>
      <c r="T31" s="32"/>
      <c r="U31" s="32"/>
      <c r="V31" s="32"/>
      <c r="W31" s="32"/>
      <c r="X31" s="37"/>
      <c r="Y31" s="37"/>
      <c r="Z31" s="30"/>
      <c r="AA31" s="50"/>
      <c r="AB31" s="50"/>
      <c r="AC31" s="59"/>
      <c r="AD31" s="60"/>
      <c r="AE31" s="60"/>
    </row>
    <row r="32" spans="1:31" x14ac:dyDescent="0.2">
      <c r="A32" s="22">
        <v>39</v>
      </c>
      <c r="B32" s="22"/>
      <c r="C32" s="23" t="s">
        <v>118</v>
      </c>
      <c r="D32" s="24" t="s">
        <v>17</v>
      </c>
      <c r="E32" s="25"/>
      <c r="F32" s="26" t="s">
        <v>119</v>
      </c>
      <c r="G32" s="27" t="s">
        <v>38</v>
      </c>
      <c r="H32" s="28">
        <v>0.27900000000000003</v>
      </c>
      <c r="I32" s="22">
        <v>0.27900000000000003</v>
      </c>
      <c r="J32" s="29">
        <v>3.1E-2</v>
      </c>
      <c r="K32" s="22">
        <v>3120</v>
      </c>
      <c r="L32" s="30" t="str">
        <f t="shared" ca="1" si="2"/>
        <v>3120,00</v>
      </c>
      <c r="M32" s="31"/>
      <c r="N32" s="31">
        <v>6.99</v>
      </c>
      <c r="O32" s="28">
        <v>6.99</v>
      </c>
      <c r="P32" s="30"/>
      <c r="Q32" s="50"/>
      <c r="R32" s="32"/>
      <c r="S32" s="32"/>
      <c r="T32" s="32"/>
      <c r="U32" s="32"/>
      <c r="V32" s="32"/>
      <c r="W32" s="32"/>
      <c r="X32" s="37"/>
      <c r="Y32" s="37"/>
      <c r="Z32" s="30"/>
      <c r="AA32" s="50"/>
      <c r="AB32" s="50"/>
      <c r="AC32" s="59"/>
      <c r="AD32" s="60"/>
      <c r="AE32" s="60"/>
    </row>
    <row r="33" spans="1:31" x14ac:dyDescent="0.2">
      <c r="A33" s="22">
        <v>40</v>
      </c>
      <c r="B33" s="22"/>
      <c r="C33" s="23" t="s">
        <v>76</v>
      </c>
      <c r="D33" s="24" t="s">
        <v>17</v>
      </c>
      <c r="E33" s="25"/>
      <c r="F33" s="26" t="s">
        <v>77</v>
      </c>
      <c r="G33" s="27" t="s">
        <v>36</v>
      </c>
      <c r="H33" s="28">
        <v>5.9999999999999995E-4</v>
      </c>
      <c r="I33" s="22">
        <v>6.2E-4</v>
      </c>
      <c r="J33" s="29">
        <v>3.1E-4</v>
      </c>
      <c r="K33" s="22">
        <v>15620</v>
      </c>
      <c r="L33" s="30" t="str">
        <f t="shared" ca="1" si="2"/>
        <v>15620,00</v>
      </c>
      <c r="M33" s="31"/>
      <c r="N33" s="31">
        <v>7.23</v>
      </c>
      <c r="O33" s="28">
        <v>9.4499999999999993</v>
      </c>
      <c r="P33" s="30"/>
      <c r="Q33" s="50"/>
      <c r="R33" s="22"/>
      <c r="S33" s="22"/>
      <c r="T33" s="22"/>
      <c r="U33" s="22"/>
      <c r="V33" s="22"/>
      <c r="W33" s="22"/>
      <c r="X33" s="36"/>
      <c r="Y33" s="36"/>
      <c r="Z33" s="30"/>
      <c r="AA33" s="50"/>
      <c r="AB33" s="50"/>
      <c r="AC33" s="59"/>
      <c r="AD33" s="60"/>
      <c r="AE33" s="60"/>
    </row>
    <row r="34" spans="1:31" x14ac:dyDescent="0.2">
      <c r="A34" s="22">
        <v>41</v>
      </c>
      <c r="B34" s="22"/>
      <c r="C34" s="23" t="s">
        <v>76</v>
      </c>
      <c r="D34" s="24" t="s">
        <v>17</v>
      </c>
      <c r="E34" s="25"/>
      <c r="F34" s="26" t="s">
        <v>77</v>
      </c>
      <c r="G34" s="27" t="s">
        <v>36</v>
      </c>
      <c r="H34" s="28">
        <v>1E-4</v>
      </c>
      <c r="I34" s="22">
        <v>1.3347999999999998E-4</v>
      </c>
      <c r="J34" s="29">
        <v>4.6999999999999999E-4</v>
      </c>
      <c r="K34" s="22">
        <v>15620</v>
      </c>
      <c r="L34" s="30" t="str">
        <f t="shared" ca="1" si="2"/>
        <v>15620,00</v>
      </c>
      <c r="M34" s="31"/>
      <c r="N34" s="31">
        <v>9.4499999999999993</v>
      </c>
      <c r="O34" s="28">
        <v>9.4499999999999993</v>
      </c>
      <c r="P34" s="30"/>
      <c r="Q34" s="50"/>
      <c r="R34" s="22"/>
      <c r="S34" s="22"/>
      <c r="T34" s="22"/>
      <c r="U34" s="22"/>
      <c r="V34" s="22"/>
      <c r="W34" s="22"/>
      <c r="X34" s="36"/>
      <c r="Y34" s="36"/>
      <c r="Z34" s="30"/>
      <c r="AA34" s="50"/>
      <c r="AB34" s="50"/>
      <c r="AC34" s="59"/>
      <c r="AD34" s="60"/>
      <c r="AE34" s="60"/>
    </row>
    <row r="35" spans="1:31" ht="36" x14ac:dyDescent="0.2">
      <c r="A35" s="22">
        <v>42</v>
      </c>
      <c r="B35" s="22"/>
      <c r="C35" s="23" t="s">
        <v>141</v>
      </c>
      <c r="D35" s="24" t="s">
        <v>17</v>
      </c>
      <c r="E35" s="25"/>
      <c r="F35" s="26" t="s">
        <v>142</v>
      </c>
      <c r="G35" s="27" t="s">
        <v>21</v>
      </c>
      <c r="H35" s="28">
        <v>0.04</v>
      </c>
      <c r="I35" s="22">
        <v>0.04</v>
      </c>
      <c r="J35" s="29">
        <v>0.02</v>
      </c>
      <c r="K35" s="22">
        <v>684</v>
      </c>
      <c r="L35" s="30" t="str">
        <f t="shared" ca="1" si="2"/>
        <v>684,00</v>
      </c>
      <c r="M35" s="31"/>
      <c r="N35" s="31">
        <v>9.65</v>
      </c>
      <c r="O35" s="28">
        <v>9.65</v>
      </c>
      <c r="P35" s="30"/>
      <c r="Q35" s="50"/>
      <c r="R35" s="22"/>
      <c r="S35" s="22"/>
      <c r="T35" s="22"/>
      <c r="U35" s="22"/>
      <c r="V35" s="22"/>
      <c r="W35" s="22"/>
      <c r="X35" s="36"/>
      <c r="Y35" s="36"/>
      <c r="Z35" s="30"/>
      <c r="AA35" s="50"/>
      <c r="AB35" s="50"/>
      <c r="AC35" s="59"/>
      <c r="AD35" s="60"/>
      <c r="AE35" s="60"/>
    </row>
    <row r="36" spans="1:31" x14ac:dyDescent="0.2">
      <c r="A36" s="22">
        <v>43</v>
      </c>
      <c r="B36" s="22">
        <v>41</v>
      </c>
      <c r="C36" s="23" t="s">
        <v>34</v>
      </c>
      <c r="D36" s="24" t="s">
        <v>14</v>
      </c>
      <c r="E36" s="25" t="s">
        <v>19</v>
      </c>
      <c r="F36" s="26" t="s">
        <v>120</v>
      </c>
      <c r="G36" s="27" t="s">
        <v>121</v>
      </c>
      <c r="H36" s="28">
        <v>3.2639999999999998</v>
      </c>
      <c r="I36" s="22" t="str">
        <f ca="1">IF(INDIRECT(CONCATENATE("D", ROW()))="", TEXT(INDIRECT(CONCATENATE("H", ROW())), CONCATENATE("0", CHAR(44), "00#")), "")</f>
        <v>3,264</v>
      </c>
      <c r="J36" s="29" t="s">
        <v>14</v>
      </c>
      <c r="K36" s="22">
        <v>759322.03</v>
      </c>
      <c r="L36" s="30" t="str">
        <f t="shared" ca="1" si="2"/>
        <v>759322,03</v>
      </c>
      <c r="M36" s="31"/>
      <c r="N36" s="31"/>
      <c r="O36" s="28">
        <v>1</v>
      </c>
      <c r="P36" s="30"/>
      <c r="Q36" s="50"/>
      <c r="R36" s="22"/>
      <c r="S36" s="22"/>
      <c r="T36" s="22"/>
      <c r="U36" s="22"/>
      <c r="V36" s="22"/>
      <c r="W36" s="22"/>
      <c r="X36" s="36"/>
      <c r="Y36" s="36"/>
      <c r="Z36" s="30"/>
      <c r="AA36" s="50"/>
      <c r="AB36" s="50"/>
      <c r="AC36" s="59"/>
      <c r="AD36" s="60"/>
      <c r="AE36" s="60"/>
    </row>
    <row r="37" spans="1:31" ht="48" x14ac:dyDescent="0.2">
      <c r="A37" s="22">
        <v>44</v>
      </c>
      <c r="B37" s="22"/>
      <c r="C37" s="23" t="s">
        <v>67</v>
      </c>
      <c r="D37" s="24" t="s">
        <v>17</v>
      </c>
      <c r="E37" s="25"/>
      <c r="F37" s="26" t="s">
        <v>68</v>
      </c>
      <c r="G37" s="27" t="s">
        <v>69</v>
      </c>
      <c r="H37" s="28">
        <v>3.7400000000000003E-2</v>
      </c>
      <c r="I37" s="22">
        <v>3.7400000000000003E-2</v>
      </c>
      <c r="J37" s="29">
        <v>1.8700000000000001E-2</v>
      </c>
      <c r="K37" s="22">
        <v>50.24</v>
      </c>
      <c r="L37" s="30" t="str">
        <f t="shared" ca="1" si="2"/>
        <v>50,24</v>
      </c>
      <c r="M37" s="31"/>
      <c r="N37" s="31">
        <v>7.23</v>
      </c>
      <c r="O37" s="28">
        <v>7.23</v>
      </c>
      <c r="P37" s="30"/>
      <c r="Q37" s="50"/>
      <c r="R37" s="22"/>
      <c r="S37" s="22"/>
      <c r="T37" s="22"/>
      <c r="U37" s="22"/>
      <c r="V37" s="22"/>
      <c r="W37" s="22"/>
      <c r="X37" s="36"/>
      <c r="Y37" s="36"/>
      <c r="Z37" s="30"/>
      <c r="AA37" s="50"/>
      <c r="AB37" s="50"/>
      <c r="AC37" s="59"/>
      <c r="AD37" s="60"/>
      <c r="AE37" s="60"/>
    </row>
    <row r="38" spans="1:31" ht="48" x14ac:dyDescent="0.2">
      <c r="A38" s="22">
        <v>45</v>
      </c>
      <c r="B38" s="22"/>
      <c r="C38" s="23" t="s">
        <v>67</v>
      </c>
      <c r="D38" s="24" t="s">
        <v>17</v>
      </c>
      <c r="E38" s="25"/>
      <c r="F38" s="26" t="s">
        <v>68</v>
      </c>
      <c r="G38" s="27" t="s">
        <v>69</v>
      </c>
      <c r="H38" s="28">
        <v>4.4999999999999997E-3</v>
      </c>
      <c r="I38" s="22">
        <v>4.5439999999999994E-3</v>
      </c>
      <c r="J38" s="29">
        <v>1.6E-2</v>
      </c>
      <c r="K38" s="22">
        <v>50.24</v>
      </c>
      <c r="L38" s="30" t="str">
        <f t="shared" ca="1" si="2"/>
        <v>50,24</v>
      </c>
      <c r="M38" s="31"/>
      <c r="N38" s="31">
        <v>9.4499999999999993</v>
      </c>
      <c r="O38" s="28">
        <v>7.23</v>
      </c>
      <c r="P38" s="30"/>
      <c r="Q38" s="50"/>
      <c r="R38" s="22"/>
      <c r="S38" s="22"/>
      <c r="T38" s="22"/>
      <c r="U38" s="22"/>
      <c r="V38" s="22"/>
      <c r="W38" s="22"/>
      <c r="X38" s="36"/>
      <c r="Y38" s="36"/>
      <c r="Z38" s="30"/>
      <c r="AA38" s="50"/>
      <c r="AB38" s="50"/>
      <c r="AC38" s="59"/>
      <c r="AD38" s="60"/>
      <c r="AE38" s="60"/>
    </row>
    <row r="39" spans="1:31" x14ac:dyDescent="0.2">
      <c r="A39" s="22">
        <v>46</v>
      </c>
      <c r="B39" s="22"/>
      <c r="C39" s="23" t="s">
        <v>63</v>
      </c>
      <c r="D39" s="24" t="s">
        <v>17</v>
      </c>
      <c r="E39" s="25"/>
      <c r="F39" s="26" t="s">
        <v>64</v>
      </c>
      <c r="G39" s="27" t="s">
        <v>36</v>
      </c>
      <c r="H39" s="28">
        <v>2.0000000000000001E-4</v>
      </c>
      <c r="I39" s="22">
        <v>2.0000000000000001E-4</v>
      </c>
      <c r="J39" s="29">
        <v>1E-4</v>
      </c>
      <c r="K39" s="22">
        <v>37900</v>
      </c>
      <c r="L39" s="30" t="str">
        <f t="shared" ca="1" si="2"/>
        <v>37900,00</v>
      </c>
      <c r="M39" s="31"/>
      <c r="N39" s="31">
        <v>7.23</v>
      </c>
      <c r="O39" s="28">
        <v>7.23</v>
      </c>
      <c r="P39" s="30"/>
      <c r="Q39" s="50"/>
      <c r="R39" s="22"/>
      <c r="S39" s="22"/>
      <c r="T39" s="22"/>
      <c r="U39" s="22"/>
      <c r="V39" s="22"/>
      <c r="W39" s="22"/>
      <c r="X39" s="36"/>
      <c r="Y39" s="36"/>
      <c r="Z39" s="30"/>
      <c r="AA39" s="50"/>
      <c r="AB39" s="50"/>
      <c r="AC39" s="59"/>
      <c r="AD39" s="60"/>
      <c r="AE39" s="60"/>
    </row>
    <row r="40" spans="1:31" x14ac:dyDescent="0.2">
      <c r="A40" s="22">
        <v>47</v>
      </c>
      <c r="B40" s="22"/>
      <c r="C40" s="23" t="s">
        <v>63</v>
      </c>
      <c r="D40" s="24" t="s">
        <v>17</v>
      </c>
      <c r="E40" s="25"/>
      <c r="F40" s="26" t="s">
        <v>64</v>
      </c>
      <c r="G40" s="27" t="s">
        <v>36</v>
      </c>
      <c r="H40" s="28"/>
      <c r="I40" s="22">
        <v>4.2599999999999992E-5</v>
      </c>
      <c r="J40" s="29">
        <v>1.4999999999999999E-4</v>
      </c>
      <c r="K40" s="22">
        <v>37900</v>
      </c>
      <c r="L40" s="30" t="str">
        <f t="shared" ca="1" si="2"/>
        <v>37900,00</v>
      </c>
      <c r="M40" s="31"/>
      <c r="N40" s="31">
        <v>9.4499999999999993</v>
      </c>
      <c r="O40" s="28">
        <v>7.23</v>
      </c>
      <c r="P40" s="30"/>
      <c r="Q40" s="50"/>
      <c r="R40" s="22"/>
      <c r="S40" s="22"/>
      <c r="T40" s="22"/>
      <c r="U40" s="22"/>
      <c r="V40" s="22"/>
      <c r="W40" s="22"/>
      <c r="X40" s="36"/>
      <c r="Y40" s="36"/>
      <c r="Z40" s="30"/>
      <c r="AA40" s="50"/>
      <c r="AB40" s="50"/>
      <c r="AC40" s="59"/>
      <c r="AD40" s="60"/>
      <c r="AE40" s="60"/>
    </row>
    <row r="41" spans="1:31" ht="24" x14ac:dyDescent="0.2">
      <c r="A41" s="22">
        <v>48</v>
      </c>
      <c r="B41" s="22"/>
      <c r="C41" s="23" t="s">
        <v>44</v>
      </c>
      <c r="D41" s="24" t="s">
        <v>17</v>
      </c>
      <c r="E41" s="25"/>
      <c r="F41" s="26" t="s">
        <v>45</v>
      </c>
      <c r="G41" s="27" t="s">
        <v>36</v>
      </c>
      <c r="H41" s="28">
        <v>1.6899999999999998E-2</v>
      </c>
      <c r="I41" s="22">
        <v>1.6944000000000001E-2</v>
      </c>
      <c r="J41" s="29">
        <v>2.4E-2</v>
      </c>
      <c r="K41" s="22">
        <v>2606.9</v>
      </c>
      <c r="L41" s="30" t="str">
        <f t="shared" ca="1" si="2"/>
        <v>2606,90</v>
      </c>
      <c r="M41" s="31"/>
      <c r="N41" s="31">
        <v>14.83</v>
      </c>
      <c r="O41" s="28">
        <v>14.83</v>
      </c>
      <c r="P41" s="30"/>
      <c r="Q41" s="50"/>
      <c r="R41" s="22"/>
      <c r="S41" s="22"/>
      <c r="T41" s="22"/>
      <c r="U41" s="22"/>
      <c r="V41" s="22"/>
      <c r="W41" s="22"/>
      <c r="X41" s="36"/>
      <c r="Y41" s="36"/>
      <c r="Z41" s="30"/>
      <c r="AA41" s="50"/>
      <c r="AB41" s="50"/>
      <c r="AC41" s="59"/>
      <c r="AD41" s="60"/>
      <c r="AE41" s="60"/>
    </row>
    <row r="42" spans="1:31" ht="24" x14ac:dyDescent="0.2">
      <c r="A42" s="22">
        <v>49</v>
      </c>
      <c r="B42" s="22"/>
      <c r="C42" s="23" t="s">
        <v>44</v>
      </c>
      <c r="D42" s="24" t="s">
        <v>17</v>
      </c>
      <c r="E42" s="25"/>
      <c r="F42" s="26" t="s">
        <v>45</v>
      </c>
      <c r="G42" s="27" t="s">
        <v>36</v>
      </c>
      <c r="H42" s="28">
        <v>2.5999999999999999E-3</v>
      </c>
      <c r="I42" s="22">
        <v>2.5920000000000001E-3</v>
      </c>
      <c r="J42" s="29">
        <v>2.4E-2</v>
      </c>
      <c r="K42" s="22">
        <v>2606.9</v>
      </c>
      <c r="L42" s="30" t="str">
        <f t="shared" ca="1" si="2"/>
        <v>2606,90</v>
      </c>
      <c r="M42" s="31"/>
      <c r="N42" s="31">
        <v>14.83</v>
      </c>
      <c r="O42" s="28">
        <v>14.83</v>
      </c>
      <c r="P42" s="30"/>
      <c r="Q42" s="50"/>
      <c r="R42" s="22"/>
      <c r="S42" s="22"/>
      <c r="T42" s="22"/>
      <c r="U42" s="22"/>
      <c r="V42" s="22"/>
      <c r="W42" s="22"/>
      <c r="X42" s="36"/>
      <c r="Y42" s="36"/>
      <c r="Z42" s="30"/>
      <c r="AA42" s="50"/>
      <c r="AB42" s="50"/>
      <c r="AC42" s="59"/>
      <c r="AD42" s="60"/>
      <c r="AE42" s="60"/>
    </row>
    <row r="43" spans="1:31" x14ac:dyDescent="0.2">
      <c r="A43" s="22">
        <v>50</v>
      </c>
      <c r="B43" s="22"/>
      <c r="C43" s="23" t="s">
        <v>55</v>
      </c>
      <c r="D43" s="24" t="s">
        <v>17</v>
      </c>
      <c r="E43" s="25"/>
      <c r="F43" s="26" t="s">
        <v>56</v>
      </c>
      <c r="G43" s="27" t="s">
        <v>21</v>
      </c>
      <c r="H43" s="28">
        <v>2.74</v>
      </c>
      <c r="I43" s="22">
        <v>2.74</v>
      </c>
      <c r="J43" s="29">
        <v>1.37</v>
      </c>
      <c r="K43" s="22">
        <v>6.22</v>
      </c>
      <c r="L43" s="30" t="str">
        <f t="shared" ca="1" si="2"/>
        <v>6,22</v>
      </c>
      <c r="M43" s="31"/>
      <c r="N43" s="31">
        <v>7.23</v>
      </c>
      <c r="O43" s="28">
        <v>9.4499999999999993</v>
      </c>
      <c r="P43" s="30"/>
      <c r="Q43" s="50"/>
      <c r="R43" s="22"/>
      <c r="S43" s="22"/>
      <c r="T43" s="22"/>
      <c r="U43" s="22"/>
      <c r="V43" s="22"/>
      <c r="W43" s="22"/>
      <c r="X43" s="36"/>
      <c r="Y43" s="36"/>
      <c r="Z43" s="30"/>
      <c r="AA43" s="50"/>
      <c r="AB43" s="50"/>
      <c r="AC43" s="59"/>
      <c r="AD43" s="60"/>
      <c r="AE43" s="60"/>
    </row>
    <row r="44" spans="1:31" x14ac:dyDescent="0.2">
      <c r="A44" s="22">
        <v>51</v>
      </c>
      <c r="B44" s="22"/>
      <c r="C44" s="23" t="s">
        <v>55</v>
      </c>
      <c r="D44" s="24" t="s">
        <v>17</v>
      </c>
      <c r="E44" s="25"/>
      <c r="F44" s="26" t="s">
        <v>56</v>
      </c>
      <c r="G44" s="27" t="s">
        <v>21</v>
      </c>
      <c r="H44" s="28">
        <v>0.84630000000000005</v>
      </c>
      <c r="I44" s="22">
        <v>0.84631999999999996</v>
      </c>
      <c r="J44" s="29">
        <v>2.98</v>
      </c>
      <c r="K44" s="22">
        <v>6.22</v>
      </c>
      <c r="L44" s="30" t="str">
        <f t="shared" ca="1" si="2"/>
        <v>6,22</v>
      </c>
      <c r="M44" s="31"/>
      <c r="N44" s="31">
        <v>9.4499999999999993</v>
      </c>
      <c r="O44" s="28">
        <v>9.4499999999999993</v>
      </c>
      <c r="P44" s="30"/>
      <c r="Q44" s="50"/>
      <c r="R44" s="22"/>
      <c r="S44" s="22"/>
      <c r="T44" s="22"/>
      <c r="U44" s="22"/>
      <c r="V44" s="22"/>
      <c r="W44" s="22"/>
      <c r="X44" s="36"/>
      <c r="Y44" s="36"/>
      <c r="Z44" s="30"/>
      <c r="AA44" s="50"/>
      <c r="AB44" s="50"/>
      <c r="AC44" s="59"/>
      <c r="AD44" s="60"/>
      <c r="AE44" s="60"/>
    </row>
    <row r="45" spans="1:31" x14ac:dyDescent="0.2">
      <c r="A45" s="22">
        <v>52</v>
      </c>
      <c r="B45" s="22"/>
      <c r="C45" s="23" t="s">
        <v>55</v>
      </c>
      <c r="D45" s="24" t="s">
        <v>17</v>
      </c>
      <c r="E45" s="25"/>
      <c r="F45" s="26" t="s">
        <v>56</v>
      </c>
      <c r="G45" s="27" t="s">
        <v>21</v>
      </c>
      <c r="H45" s="28">
        <v>5.3</v>
      </c>
      <c r="I45" s="22">
        <v>5.3</v>
      </c>
      <c r="J45" s="29">
        <v>5.3</v>
      </c>
      <c r="K45" s="22">
        <v>6.22</v>
      </c>
      <c r="L45" s="30" t="str">
        <f t="shared" ca="1" si="2"/>
        <v>6,22</v>
      </c>
      <c r="M45" s="31"/>
      <c r="N45" s="31">
        <v>4.45</v>
      </c>
      <c r="O45" s="28">
        <v>9.4499999999999993</v>
      </c>
      <c r="P45" s="30"/>
      <c r="Q45" s="50"/>
      <c r="R45" s="22"/>
      <c r="S45" s="22"/>
      <c r="T45" s="22"/>
      <c r="U45" s="22"/>
      <c r="V45" s="22"/>
      <c r="W45" s="22"/>
      <c r="X45" s="36"/>
      <c r="Y45" s="36"/>
      <c r="Z45" s="30"/>
      <c r="AA45" s="50"/>
      <c r="AB45" s="50"/>
      <c r="AC45" s="59"/>
      <c r="AD45" s="60"/>
      <c r="AE45" s="60"/>
    </row>
    <row r="46" spans="1:31" x14ac:dyDescent="0.2">
      <c r="A46" s="22">
        <v>53</v>
      </c>
      <c r="B46" s="22"/>
      <c r="C46" s="23" t="s">
        <v>55</v>
      </c>
      <c r="D46" s="24" t="s">
        <v>17</v>
      </c>
      <c r="E46" s="25"/>
      <c r="F46" s="26" t="s">
        <v>56</v>
      </c>
      <c r="G46" s="27" t="s">
        <v>21</v>
      </c>
      <c r="H46" s="28">
        <v>10.07</v>
      </c>
      <c r="I46" s="22">
        <v>10.07</v>
      </c>
      <c r="J46" s="29">
        <v>5.0350000000000001</v>
      </c>
      <c r="K46" s="22">
        <v>6.22</v>
      </c>
      <c r="L46" s="30" t="str">
        <f t="shared" ca="1" si="2"/>
        <v>6,22</v>
      </c>
      <c r="M46" s="31"/>
      <c r="N46" s="31">
        <v>4.51</v>
      </c>
      <c r="O46" s="28">
        <v>9.4499999999999993</v>
      </c>
      <c r="P46" s="30"/>
      <c r="Q46" s="50"/>
      <c r="R46" s="22"/>
      <c r="S46" s="22"/>
      <c r="T46" s="22"/>
      <c r="U46" s="22"/>
      <c r="V46" s="22"/>
      <c r="W46" s="22"/>
      <c r="X46" s="36"/>
      <c r="Y46" s="36"/>
      <c r="Z46" s="30"/>
      <c r="AA46" s="50"/>
      <c r="AB46" s="50"/>
      <c r="AC46" s="59"/>
      <c r="AD46" s="60"/>
      <c r="AE46" s="60"/>
    </row>
    <row r="47" spans="1:31" x14ac:dyDescent="0.2">
      <c r="A47" s="22">
        <v>54</v>
      </c>
      <c r="B47" s="22"/>
      <c r="C47" s="23" t="s">
        <v>55</v>
      </c>
      <c r="D47" s="24" t="s">
        <v>17</v>
      </c>
      <c r="E47" s="25"/>
      <c r="F47" s="26" t="s">
        <v>56</v>
      </c>
      <c r="G47" s="27" t="s">
        <v>21</v>
      </c>
      <c r="H47" s="28">
        <v>9.5399999999999991</v>
      </c>
      <c r="I47" s="22">
        <v>9.5399999999999991</v>
      </c>
      <c r="J47" s="29">
        <v>4.7699999999999996</v>
      </c>
      <c r="K47" s="22">
        <v>6.22</v>
      </c>
      <c r="L47" s="30" t="str">
        <f t="shared" ca="1" si="2"/>
        <v>6,22</v>
      </c>
      <c r="M47" s="31"/>
      <c r="N47" s="31">
        <v>4.3899999999999997</v>
      </c>
      <c r="O47" s="28">
        <v>9.4499999999999993</v>
      </c>
      <c r="P47" s="30"/>
      <c r="Q47" s="50"/>
      <c r="R47" s="32"/>
      <c r="S47" s="32"/>
      <c r="T47" s="32"/>
      <c r="U47" s="32"/>
      <c r="V47" s="32"/>
      <c r="W47" s="32"/>
      <c r="X47" s="37"/>
      <c r="Y47" s="37"/>
      <c r="Z47" s="30"/>
      <c r="AA47" s="50"/>
      <c r="AB47" s="50"/>
      <c r="AC47" s="59"/>
      <c r="AD47" s="60"/>
      <c r="AE47" s="60"/>
    </row>
    <row r="48" spans="1:31" ht="24" x14ac:dyDescent="0.2">
      <c r="A48" s="22">
        <v>55</v>
      </c>
      <c r="B48" s="22"/>
      <c r="C48" s="23" t="s">
        <v>24</v>
      </c>
      <c r="D48" s="24" t="s">
        <v>17</v>
      </c>
      <c r="E48" s="25"/>
      <c r="F48" s="26" t="s">
        <v>25</v>
      </c>
      <c r="G48" s="27" t="s">
        <v>26</v>
      </c>
      <c r="H48" s="28">
        <v>8.1999999999999993</v>
      </c>
      <c r="I48" s="22">
        <v>8.2000000000000011</v>
      </c>
      <c r="J48" s="29">
        <v>82</v>
      </c>
      <c r="K48" s="22">
        <v>28.33</v>
      </c>
      <c r="L48" s="30" t="str">
        <f t="shared" ca="1" si="2"/>
        <v>28,33</v>
      </c>
      <c r="M48" s="31"/>
      <c r="N48" s="31">
        <v>10.32</v>
      </c>
      <c r="O48" s="28">
        <v>10.32</v>
      </c>
      <c r="P48" s="30"/>
      <c r="Q48" s="50"/>
      <c r="R48" s="32"/>
      <c r="S48" s="32"/>
      <c r="T48" s="32"/>
      <c r="U48" s="32"/>
      <c r="V48" s="32"/>
      <c r="W48" s="32"/>
      <c r="X48" s="37"/>
      <c r="Y48" s="37"/>
      <c r="Z48" s="30"/>
      <c r="AA48" s="50"/>
      <c r="AB48" s="50"/>
      <c r="AC48" s="59"/>
      <c r="AD48" s="60"/>
      <c r="AE48" s="60"/>
    </row>
    <row r="49" spans="1:31" ht="24" x14ac:dyDescent="0.2">
      <c r="A49" s="22">
        <v>56</v>
      </c>
      <c r="B49" s="22">
        <v>27</v>
      </c>
      <c r="C49" s="23" t="s">
        <v>82</v>
      </c>
      <c r="D49" s="24" t="s">
        <v>14</v>
      </c>
      <c r="E49" s="25" t="s">
        <v>19</v>
      </c>
      <c r="F49" s="26" t="s">
        <v>83</v>
      </c>
      <c r="G49" s="27" t="s">
        <v>26</v>
      </c>
      <c r="H49" s="28">
        <v>30.4</v>
      </c>
      <c r="I49" s="22" t="str">
        <f ca="1">IF(INDIRECT(CONCATENATE("D", ROW()))="", TEXT(INDIRECT(CONCATENATE("H", ROW())), CONCATENATE("0", CHAR(44), "00#")), "")</f>
        <v>30,40</v>
      </c>
      <c r="J49" s="29" t="s">
        <v>14</v>
      </c>
      <c r="K49" s="22">
        <v>54.99</v>
      </c>
      <c r="L49" s="30" t="str">
        <f t="shared" ca="1" si="2"/>
        <v>54,99</v>
      </c>
      <c r="M49" s="31"/>
      <c r="N49" s="31">
        <v>7.09</v>
      </c>
      <c r="O49" s="28">
        <v>7.09</v>
      </c>
      <c r="P49" s="30"/>
      <c r="Q49" s="50"/>
      <c r="R49" s="32"/>
      <c r="S49" s="32"/>
      <c r="T49" s="32"/>
      <c r="U49" s="32"/>
      <c r="V49" s="32"/>
      <c r="W49" s="32"/>
      <c r="X49" s="37"/>
      <c r="Y49" s="37"/>
      <c r="Z49" s="30"/>
      <c r="AA49" s="50"/>
      <c r="AB49" s="50"/>
      <c r="AC49" s="59"/>
      <c r="AD49" s="60"/>
      <c r="AE49" s="60"/>
    </row>
    <row r="50" spans="1:31" x14ac:dyDescent="0.2">
      <c r="A50" s="22">
        <v>57</v>
      </c>
      <c r="B50" s="22"/>
      <c r="C50" s="23" t="s">
        <v>108</v>
      </c>
      <c r="D50" s="24" t="s">
        <v>17</v>
      </c>
      <c r="E50" s="25"/>
      <c r="F50" s="26" t="s">
        <v>109</v>
      </c>
      <c r="G50" s="27" t="s">
        <v>26</v>
      </c>
      <c r="H50" s="28">
        <v>7.75</v>
      </c>
      <c r="I50" s="22">
        <v>7.75</v>
      </c>
      <c r="J50" s="29">
        <v>0.25</v>
      </c>
      <c r="K50" s="22">
        <v>28.6</v>
      </c>
      <c r="L50" s="30" t="str">
        <f t="shared" ca="1" si="2"/>
        <v>28,60</v>
      </c>
      <c r="M50" s="31"/>
      <c r="N50" s="31">
        <v>7.19</v>
      </c>
      <c r="O50" s="28">
        <v>7.19</v>
      </c>
      <c r="P50" s="30"/>
      <c r="Q50" s="50"/>
      <c r="R50" s="32"/>
      <c r="S50" s="32"/>
      <c r="T50" s="32"/>
      <c r="U50" s="32"/>
      <c r="V50" s="32"/>
      <c r="W50" s="32"/>
      <c r="X50" s="37"/>
      <c r="Y50" s="37"/>
      <c r="Z50" s="30"/>
      <c r="AA50" s="50"/>
      <c r="AB50" s="50"/>
      <c r="AC50" s="59"/>
      <c r="AD50" s="60"/>
      <c r="AE50" s="60"/>
    </row>
    <row r="51" spans="1:31" x14ac:dyDescent="0.2">
      <c r="A51" s="22">
        <v>58</v>
      </c>
      <c r="B51" s="22"/>
      <c r="C51" s="23" t="s">
        <v>108</v>
      </c>
      <c r="D51" s="24" t="s">
        <v>17</v>
      </c>
      <c r="E51" s="25"/>
      <c r="F51" s="26" t="s">
        <v>109</v>
      </c>
      <c r="G51" s="27" t="s">
        <v>26</v>
      </c>
      <c r="H51" s="28">
        <v>4.8</v>
      </c>
      <c r="I51" s="22">
        <v>4.8</v>
      </c>
      <c r="J51" s="29">
        <v>4.8</v>
      </c>
      <c r="K51" s="22">
        <v>28.6</v>
      </c>
      <c r="L51" s="30" t="str">
        <f t="shared" ca="1" si="2"/>
        <v>28,60</v>
      </c>
      <c r="M51" s="31"/>
      <c r="N51" s="31">
        <v>7.45</v>
      </c>
      <c r="O51" s="28">
        <v>7.19</v>
      </c>
      <c r="P51" s="30"/>
      <c r="Q51" s="50"/>
      <c r="R51" s="32"/>
      <c r="S51" s="32"/>
      <c r="T51" s="32"/>
      <c r="U51" s="32"/>
      <c r="V51" s="32"/>
      <c r="W51" s="32"/>
      <c r="X51" s="37"/>
      <c r="Y51" s="37"/>
      <c r="Z51" s="30"/>
      <c r="AA51" s="50"/>
      <c r="AB51" s="50"/>
      <c r="AC51" s="59"/>
      <c r="AD51" s="60"/>
      <c r="AE51" s="60"/>
    </row>
    <row r="52" spans="1:31" x14ac:dyDescent="0.2">
      <c r="A52" s="22">
        <v>59</v>
      </c>
      <c r="B52" s="22"/>
      <c r="C52" s="23" t="s">
        <v>108</v>
      </c>
      <c r="D52" s="24" t="s">
        <v>17</v>
      </c>
      <c r="E52" s="25"/>
      <c r="F52" s="26" t="s">
        <v>109</v>
      </c>
      <c r="G52" s="27" t="s">
        <v>26</v>
      </c>
      <c r="H52" s="28">
        <v>1.0449999999999999</v>
      </c>
      <c r="I52" s="22">
        <v>1.0449999999999999</v>
      </c>
      <c r="J52" s="29">
        <v>2.09</v>
      </c>
      <c r="K52" s="22">
        <v>28.6</v>
      </c>
      <c r="L52" s="30" t="str">
        <f t="shared" ca="1" si="2"/>
        <v>28,60</v>
      </c>
      <c r="M52" s="31"/>
      <c r="N52" s="31">
        <v>7.68</v>
      </c>
      <c r="O52" s="28">
        <v>7.19</v>
      </c>
      <c r="P52" s="30"/>
      <c r="Q52" s="50"/>
      <c r="R52" s="32"/>
      <c r="S52" s="32"/>
      <c r="T52" s="32"/>
      <c r="U52" s="32"/>
      <c r="V52" s="32"/>
      <c r="W52" s="32"/>
      <c r="X52" s="37"/>
      <c r="Y52" s="37"/>
      <c r="Z52" s="30"/>
      <c r="AA52" s="50"/>
      <c r="AB52" s="50"/>
      <c r="AC52" s="59"/>
      <c r="AD52" s="60"/>
      <c r="AE52" s="60"/>
    </row>
    <row r="53" spans="1:31" x14ac:dyDescent="0.2">
      <c r="A53" s="22">
        <v>60</v>
      </c>
      <c r="B53" s="22"/>
      <c r="C53" s="23" t="s">
        <v>159</v>
      </c>
      <c r="D53" s="24" t="s">
        <v>17</v>
      </c>
      <c r="E53" s="25"/>
      <c r="F53" s="26" t="s">
        <v>160</v>
      </c>
      <c r="G53" s="27" t="s">
        <v>26</v>
      </c>
      <c r="H53" s="28">
        <v>3.6</v>
      </c>
      <c r="I53" s="22">
        <v>3.6</v>
      </c>
      <c r="J53" s="29">
        <v>2</v>
      </c>
      <c r="K53" s="22">
        <v>238.48</v>
      </c>
      <c r="L53" s="30" t="str">
        <f t="shared" ca="1" si="2"/>
        <v>238,48</v>
      </c>
      <c r="M53" s="31"/>
      <c r="N53" s="31">
        <v>1.7</v>
      </c>
      <c r="O53" s="28">
        <v>1.7</v>
      </c>
      <c r="P53" s="30"/>
      <c r="Q53" s="50"/>
      <c r="R53" s="32"/>
      <c r="S53" s="32"/>
      <c r="T53" s="32"/>
      <c r="U53" s="32"/>
      <c r="V53" s="32"/>
      <c r="W53" s="32"/>
      <c r="X53" s="37"/>
      <c r="Y53" s="37"/>
      <c r="Z53" s="30"/>
      <c r="AA53" s="50"/>
      <c r="AB53" s="50"/>
      <c r="AC53" s="59"/>
      <c r="AD53" s="60"/>
      <c r="AE53" s="60"/>
    </row>
    <row r="54" spans="1:31" x14ac:dyDescent="0.2">
      <c r="A54" s="22">
        <v>61</v>
      </c>
      <c r="B54" s="22"/>
      <c r="C54" s="23" t="s">
        <v>159</v>
      </c>
      <c r="D54" s="24" t="s">
        <v>17</v>
      </c>
      <c r="E54" s="25"/>
      <c r="F54" s="26" t="s">
        <v>160</v>
      </c>
      <c r="G54" s="27" t="s">
        <v>26</v>
      </c>
      <c r="H54" s="28">
        <v>1.9610000000000001</v>
      </c>
      <c r="I54" s="22">
        <v>1.9610000000000003</v>
      </c>
      <c r="J54" s="29">
        <v>3.7</v>
      </c>
      <c r="K54" s="22">
        <v>238.48</v>
      </c>
      <c r="L54" s="30" t="str">
        <f t="shared" ca="1" si="2"/>
        <v>238,48</v>
      </c>
      <c r="M54" s="31"/>
      <c r="N54" s="31">
        <v>1.67</v>
      </c>
      <c r="O54" s="28">
        <v>1.7</v>
      </c>
      <c r="P54" s="30"/>
      <c r="Q54" s="50"/>
      <c r="R54" s="22"/>
      <c r="S54" s="22"/>
      <c r="T54" s="22"/>
      <c r="U54" s="22"/>
      <c r="V54" s="22"/>
      <c r="W54" s="22"/>
      <c r="X54" s="36"/>
      <c r="Y54" s="36"/>
      <c r="Z54" s="30"/>
      <c r="AA54" s="50"/>
      <c r="AB54" s="50"/>
      <c r="AC54" s="59"/>
      <c r="AD54" s="60"/>
      <c r="AE54" s="60"/>
    </row>
    <row r="55" spans="1:31" x14ac:dyDescent="0.2">
      <c r="A55" s="22">
        <v>62</v>
      </c>
      <c r="B55" s="22"/>
      <c r="C55" s="23" t="s">
        <v>110</v>
      </c>
      <c r="D55" s="24" t="s">
        <v>17</v>
      </c>
      <c r="E55" s="25"/>
      <c r="F55" s="26" t="s">
        <v>111</v>
      </c>
      <c r="G55" s="27" t="s">
        <v>36</v>
      </c>
      <c r="H55" s="28">
        <v>1.9E-3</v>
      </c>
      <c r="I55" s="22">
        <v>1.8600000000000001E-3</v>
      </c>
      <c r="J55" s="29">
        <v>6.0000000000000002E-5</v>
      </c>
      <c r="K55" s="22">
        <v>7826.9</v>
      </c>
      <c r="L55" s="30" t="str">
        <f t="shared" ca="1" si="2"/>
        <v>7826,90</v>
      </c>
      <c r="M55" s="31"/>
      <c r="N55" s="31">
        <v>7.19</v>
      </c>
      <c r="O55" s="28">
        <v>7.19</v>
      </c>
      <c r="P55" s="30"/>
      <c r="Q55" s="50"/>
      <c r="R55" s="22"/>
      <c r="S55" s="22"/>
      <c r="T55" s="22"/>
      <c r="U55" s="22"/>
      <c r="V55" s="22"/>
      <c r="W55" s="22"/>
      <c r="X55" s="36"/>
      <c r="Y55" s="36"/>
      <c r="Z55" s="30"/>
      <c r="AA55" s="50"/>
      <c r="AB55" s="50"/>
      <c r="AC55" s="59"/>
      <c r="AD55" s="60"/>
      <c r="AE55" s="60"/>
    </row>
    <row r="56" spans="1:31" x14ac:dyDescent="0.2">
      <c r="A56" s="22">
        <v>63</v>
      </c>
      <c r="B56" s="22"/>
      <c r="C56" s="23" t="s">
        <v>110</v>
      </c>
      <c r="D56" s="24" t="s">
        <v>17</v>
      </c>
      <c r="E56" s="25"/>
      <c r="F56" s="26" t="s">
        <v>111</v>
      </c>
      <c r="G56" s="27" t="s">
        <v>36</v>
      </c>
      <c r="H56" s="28">
        <v>1E-4</v>
      </c>
      <c r="I56" s="22">
        <v>6.0000000000000002E-5</v>
      </c>
      <c r="J56" s="29">
        <v>6.0000000000000002E-5</v>
      </c>
      <c r="K56" s="22">
        <v>7826.9</v>
      </c>
      <c r="L56" s="30" t="str">
        <f t="shared" ca="1" si="2"/>
        <v>7826,90</v>
      </c>
      <c r="M56" s="31"/>
      <c r="N56" s="31">
        <v>14.35</v>
      </c>
      <c r="O56" s="28">
        <v>7.19</v>
      </c>
      <c r="P56" s="30"/>
      <c r="Q56" s="50"/>
      <c r="R56" s="22"/>
      <c r="S56" s="22"/>
      <c r="T56" s="22"/>
      <c r="U56" s="22"/>
      <c r="V56" s="22"/>
      <c r="W56" s="22"/>
      <c r="X56" s="36"/>
      <c r="Y56" s="36"/>
      <c r="Z56" s="30"/>
      <c r="AA56" s="50"/>
      <c r="AB56" s="50"/>
      <c r="AC56" s="59"/>
      <c r="AD56" s="60"/>
      <c r="AE56" s="60"/>
    </row>
    <row r="57" spans="1:31" x14ac:dyDescent="0.2">
      <c r="A57" s="22">
        <v>64</v>
      </c>
      <c r="B57" s="22"/>
      <c r="C57" s="23" t="s">
        <v>102</v>
      </c>
      <c r="D57" s="24" t="s">
        <v>17</v>
      </c>
      <c r="E57" s="25"/>
      <c r="F57" s="26" t="s">
        <v>103</v>
      </c>
      <c r="G57" s="27" t="s">
        <v>16</v>
      </c>
      <c r="H57" s="28">
        <v>0.29759999999999998</v>
      </c>
      <c r="I57" s="22">
        <v>0.29759999999999998</v>
      </c>
      <c r="J57" s="29">
        <v>9.5999999999999992E-3</v>
      </c>
      <c r="K57" s="22">
        <v>120</v>
      </c>
      <c r="L57" s="30" t="str">
        <f t="shared" ca="1" si="2"/>
        <v>120,00</v>
      </c>
      <c r="M57" s="31"/>
      <c r="N57" s="31">
        <v>7.19</v>
      </c>
      <c r="O57" s="28">
        <v>10.67</v>
      </c>
      <c r="P57" s="30"/>
      <c r="Q57" s="50"/>
      <c r="R57" s="22"/>
      <c r="S57" s="22"/>
      <c r="T57" s="22"/>
      <c r="U57" s="22"/>
      <c r="V57" s="22"/>
      <c r="W57" s="22"/>
      <c r="X57" s="36"/>
      <c r="Y57" s="36"/>
      <c r="Z57" s="30"/>
      <c r="AA57" s="50"/>
      <c r="AB57" s="50"/>
      <c r="AC57" s="59"/>
      <c r="AD57" s="60"/>
      <c r="AE57" s="60"/>
    </row>
    <row r="58" spans="1:31" x14ac:dyDescent="0.2">
      <c r="A58" s="22">
        <v>65</v>
      </c>
      <c r="B58" s="22"/>
      <c r="C58" s="23" t="s">
        <v>102</v>
      </c>
      <c r="D58" s="24" t="s">
        <v>17</v>
      </c>
      <c r="E58" s="25"/>
      <c r="F58" s="26" t="s">
        <v>103</v>
      </c>
      <c r="G58" s="27" t="s">
        <v>16</v>
      </c>
      <c r="H58" s="28">
        <v>9.5999999999999992E-3</v>
      </c>
      <c r="I58" s="22">
        <v>9.5999999999999992E-3</v>
      </c>
      <c r="J58" s="29">
        <v>9.5999999999999992E-3</v>
      </c>
      <c r="K58" s="22">
        <v>120</v>
      </c>
      <c r="L58" s="30" t="str">
        <f t="shared" ref="L58:L89" ca="1" si="3">IF(OR(NOT(INDIRECT(CONCATENATE("D", ROW()))=""), INDIRECT(CONCATENATE("E", ROW()))="М"), TEXT(INDIRECT(CONCATENATE("K", ROW())), CONCATENATE("0", CHAR(44), "00#")), "")</f>
        <v>120,00</v>
      </c>
      <c r="M58" s="31"/>
      <c r="N58" s="31">
        <v>14.35</v>
      </c>
      <c r="O58" s="28">
        <v>10.67</v>
      </c>
      <c r="P58" s="30"/>
      <c r="Q58" s="50"/>
      <c r="R58" s="22"/>
      <c r="S58" s="22"/>
      <c r="T58" s="22"/>
      <c r="U58" s="22"/>
      <c r="V58" s="22"/>
      <c r="W58" s="22"/>
      <c r="X58" s="36"/>
      <c r="Y58" s="36"/>
      <c r="Z58" s="30"/>
      <c r="AA58" s="50"/>
      <c r="AB58" s="50"/>
      <c r="AC58" s="59"/>
      <c r="AD58" s="60"/>
      <c r="AE58" s="60"/>
    </row>
    <row r="59" spans="1:31" x14ac:dyDescent="0.2">
      <c r="A59" s="22">
        <v>66</v>
      </c>
      <c r="B59" s="22"/>
      <c r="C59" s="23" t="s">
        <v>102</v>
      </c>
      <c r="D59" s="24" t="s">
        <v>17</v>
      </c>
      <c r="E59" s="25"/>
      <c r="F59" s="26" t="s">
        <v>103</v>
      </c>
      <c r="G59" s="27" t="s">
        <v>16</v>
      </c>
      <c r="H59" s="28">
        <v>4.7999999999999996E-3</v>
      </c>
      <c r="I59" s="22">
        <v>4.7999999999999996E-3</v>
      </c>
      <c r="J59" s="29">
        <v>2.3999999999999998E-3</v>
      </c>
      <c r="K59" s="22">
        <v>120</v>
      </c>
      <c r="L59" s="30" t="str">
        <f t="shared" ca="1" si="3"/>
        <v>120,00</v>
      </c>
      <c r="M59" s="31"/>
      <c r="N59" s="31">
        <v>10.67</v>
      </c>
      <c r="O59" s="28">
        <v>10.67</v>
      </c>
      <c r="P59" s="30"/>
      <c r="Q59" s="50"/>
      <c r="R59" s="32"/>
      <c r="S59" s="32"/>
      <c r="T59" s="32"/>
      <c r="U59" s="32"/>
      <c r="V59" s="32"/>
      <c r="W59" s="32"/>
      <c r="X59" s="37"/>
      <c r="Y59" s="37"/>
      <c r="Z59" s="30"/>
      <c r="AA59" s="50"/>
      <c r="AB59" s="50"/>
      <c r="AC59" s="59"/>
      <c r="AD59" s="60"/>
      <c r="AE59" s="60"/>
    </row>
    <row r="60" spans="1:31" x14ac:dyDescent="0.2">
      <c r="A60" s="22">
        <v>67</v>
      </c>
      <c r="B60" s="22"/>
      <c r="C60" s="23" t="s">
        <v>102</v>
      </c>
      <c r="D60" s="24" t="s">
        <v>17</v>
      </c>
      <c r="E60" s="25"/>
      <c r="F60" s="26" t="s">
        <v>103</v>
      </c>
      <c r="G60" s="27" t="s">
        <v>16</v>
      </c>
      <c r="H60" s="28">
        <v>2.1600000000000001E-2</v>
      </c>
      <c r="I60" s="22">
        <v>2.1599999999999998E-2</v>
      </c>
      <c r="J60" s="29">
        <v>2.3999999999999998E-3</v>
      </c>
      <c r="K60" s="22">
        <v>120</v>
      </c>
      <c r="L60" s="30" t="str">
        <f t="shared" ca="1" si="3"/>
        <v>120,00</v>
      </c>
      <c r="M60" s="31"/>
      <c r="N60" s="31">
        <v>6.99</v>
      </c>
      <c r="O60" s="28">
        <v>10.67</v>
      </c>
      <c r="P60" s="30"/>
      <c r="Q60" s="50"/>
      <c r="R60" s="22"/>
      <c r="S60" s="22"/>
      <c r="T60" s="22"/>
      <c r="U60" s="22"/>
      <c r="V60" s="22"/>
      <c r="W60" s="22"/>
      <c r="X60" s="36"/>
      <c r="Y60" s="36"/>
      <c r="Z60" s="30"/>
      <c r="AA60" s="50"/>
      <c r="AB60" s="50"/>
      <c r="AC60" s="59"/>
      <c r="AD60" s="60"/>
      <c r="AE60" s="60"/>
    </row>
    <row r="61" spans="1:31" x14ac:dyDescent="0.2">
      <c r="A61" s="22">
        <v>68</v>
      </c>
      <c r="B61" s="22">
        <v>42</v>
      </c>
      <c r="C61" s="23" t="s">
        <v>122</v>
      </c>
      <c r="D61" s="24" t="s">
        <v>14</v>
      </c>
      <c r="E61" s="25" t="s">
        <v>19</v>
      </c>
      <c r="F61" s="26" t="s">
        <v>123</v>
      </c>
      <c r="G61" s="27" t="s">
        <v>124</v>
      </c>
      <c r="H61" s="28">
        <v>3.2639999999999998</v>
      </c>
      <c r="I61" s="22" t="str">
        <f ca="1">IF(INDIRECT(CONCATENATE("D", ROW()))="", TEXT(INDIRECT(CONCATENATE("H", ROW())), CONCATENATE("0", CHAR(44), "00#")), "")</f>
        <v>3,264</v>
      </c>
      <c r="J61" s="29" t="s">
        <v>14</v>
      </c>
      <c r="K61" s="22"/>
      <c r="L61" s="30" t="str">
        <f t="shared" ca="1" si="3"/>
        <v>0,00</v>
      </c>
      <c r="M61" s="31"/>
      <c r="N61" s="31"/>
      <c r="O61" s="28">
        <v>1</v>
      </c>
      <c r="P61" s="30"/>
      <c r="Q61" s="50"/>
      <c r="R61" s="22"/>
      <c r="S61" s="22"/>
      <c r="T61" s="22"/>
      <c r="U61" s="22"/>
      <c r="V61" s="22"/>
      <c r="W61" s="22"/>
      <c r="X61" s="36"/>
      <c r="Y61" s="36"/>
      <c r="Z61" s="30"/>
      <c r="AA61" s="50"/>
      <c r="AB61" s="50"/>
      <c r="AC61" s="59"/>
      <c r="AD61" s="60"/>
      <c r="AE61" s="60"/>
    </row>
    <row r="62" spans="1:31" ht="36" x14ac:dyDescent="0.2">
      <c r="A62" s="22">
        <v>69</v>
      </c>
      <c r="B62" s="22"/>
      <c r="C62" s="23" t="s">
        <v>139</v>
      </c>
      <c r="D62" s="24" t="s">
        <v>17</v>
      </c>
      <c r="E62" s="25"/>
      <c r="F62" s="26" t="s">
        <v>140</v>
      </c>
      <c r="G62" s="27" t="s">
        <v>21</v>
      </c>
      <c r="H62" s="28">
        <v>0.12</v>
      </c>
      <c r="I62" s="22">
        <v>0.12</v>
      </c>
      <c r="J62" s="29">
        <v>0.06</v>
      </c>
      <c r="K62" s="22">
        <v>558.33000000000004</v>
      </c>
      <c r="L62" s="30" t="str">
        <f t="shared" ca="1" si="3"/>
        <v>558,33</v>
      </c>
      <c r="M62" s="31"/>
      <c r="N62" s="31">
        <v>9.65</v>
      </c>
      <c r="O62" s="28">
        <v>9.65</v>
      </c>
      <c r="P62" s="30"/>
      <c r="Q62" s="50"/>
      <c r="R62" s="22"/>
      <c r="S62" s="22"/>
      <c r="T62" s="22"/>
      <c r="U62" s="22"/>
      <c r="V62" s="22"/>
      <c r="W62" s="22"/>
      <c r="X62" s="36"/>
      <c r="Y62" s="36"/>
      <c r="Z62" s="30"/>
      <c r="AA62" s="50"/>
      <c r="AB62" s="50"/>
      <c r="AC62" s="59"/>
      <c r="AD62" s="60"/>
      <c r="AE62" s="60"/>
    </row>
    <row r="63" spans="1:31" x14ac:dyDescent="0.2">
      <c r="A63" s="22">
        <v>70</v>
      </c>
      <c r="B63" s="22"/>
      <c r="C63" s="23" t="s">
        <v>42</v>
      </c>
      <c r="D63" s="24" t="s">
        <v>17</v>
      </c>
      <c r="E63" s="25"/>
      <c r="F63" s="26" t="s">
        <v>43</v>
      </c>
      <c r="G63" s="27" t="s">
        <v>36</v>
      </c>
      <c r="H63" s="28">
        <v>0.16930000000000001</v>
      </c>
      <c r="I63" s="22">
        <v>0.16943999999999998</v>
      </c>
      <c r="J63" s="29">
        <v>0.24</v>
      </c>
      <c r="K63" s="22">
        <v>3390</v>
      </c>
      <c r="L63" s="30" t="str">
        <f t="shared" ca="1" si="3"/>
        <v>3390,00</v>
      </c>
      <c r="M63" s="31"/>
      <c r="N63" s="31">
        <v>14.83</v>
      </c>
      <c r="O63" s="28">
        <v>14.83</v>
      </c>
      <c r="P63" s="30"/>
      <c r="Q63" s="50"/>
      <c r="R63" s="32"/>
      <c r="S63" s="32"/>
      <c r="T63" s="32"/>
      <c r="U63" s="32"/>
      <c r="V63" s="32"/>
      <c r="W63" s="32"/>
      <c r="X63" s="37"/>
      <c r="Y63" s="37"/>
      <c r="Z63" s="30"/>
      <c r="AA63" s="50"/>
      <c r="AB63" s="50"/>
      <c r="AC63" s="59"/>
      <c r="AD63" s="60"/>
      <c r="AE63" s="60"/>
    </row>
    <row r="64" spans="1:31" x14ac:dyDescent="0.2">
      <c r="A64" s="22">
        <v>71</v>
      </c>
      <c r="B64" s="22"/>
      <c r="C64" s="23" t="s">
        <v>42</v>
      </c>
      <c r="D64" s="24" t="s">
        <v>17</v>
      </c>
      <c r="E64" s="25"/>
      <c r="F64" s="26" t="s">
        <v>43</v>
      </c>
      <c r="G64" s="27" t="s">
        <v>36</v>
      </c>
      <c r="H64" s="28">
        <v>2.5899999999999999E-2</v>
      </c>
      <c r="I64" s="22">
        <v>2.5919999999999999E-2</v>
      </c>
      <c r="J64" s="29">
        <v>0.24</v>
      </c>
      <c r="K64" s="22">
        <v>3390</v>
      </c>
      <c r="L64" s="30" t="str">
        <f t="shared" ca="1" si="3"/>
        <v>3390,00</v>
      </c>
      <c r="M64" s="31"/>
      <c r="N64" s="31">
        <v>14.83</v>
      </c>
      <c r="O64" s="28">
        <v>14.83</v>
      </c>
      <c r="P64" s="30"/>
      <c r="Q64" s="50"/>
      <c r="R64" s="32"/>
      <c r="S64" s="32"/>
      <c r="T64" s="32"/>
      <c r="U64" s="32"/>
      <c r="V64" s="32"/>
      <c r="W64" s="32"/>
      <c r="X64" s="37"/>
      <c r="Y64" s="37"/>
      <c r="Z64" s="30"/>
      <c r="AA64" s="50"/>
      <c r="AB64" s="50"/>
      <c r="AC64" s="59"/>
      <c r="AD64" s="60"/>
      <c r="AE64" s="60"/>
    </row>
    <row r="65" spans="1:31" ht="84" x14ac:dyDescent="0.2">
      <c r="A65" s="22">
        <v>72</v>
      </c>
      <c r="B65" s="22">
        <v>43</v>
      </c>
      <c r="C65" s="23" t="s">
        <v>125</v>
      </c>
      <c r="D65" s="24" t="s">
        <v>14</v>
      </c>
      <c r="E65" s="25" t="s">
        <v>19</v>
      </c>
      <c r="F65" s="26" t="s">
        <v>126</v>
      </c>
      <c r="G65" s="27" t="s">
        <v>127</v>
      </c>
      <c r="H65" s="28">
        <v>2</v>
      </c>
      <c r="I65" s="22" t="str">
        <f ca="1">IF(INDIRECT(CONCATENATE("D", ROW()))="", TEXT(INDIRECT(CONCATENATE("H", ROW())), CONCATENATE("0", CHAR(44), "00#")), "")</f>
        <v>2,00</v>
      </c>
      <c r="J65" s="29" t="s">
        <v>14</v>
      </c>
      <c r="K65" s="22">
        <v>461.71</v>
      </c>
      <c r="L65" s="30" t="str">
        <f t="shared" ca="1" si="3"/>
        <v>461,71</v>
      </c>
      <c r="M65" s="31"/>
      <c r="N65" s="31">
        <v>6.83</v>
      </c>
      <c r="O65" s="28">
        <v>6.83</v>
      </c>
      <c r="P65" s="30"/>
      <c r="Q65" s="50"/>
      <c r="R65" s="22"/>
      <c r="S65" s="22"/>
      <c r="T65" s="22"/>
      <c r="U65" s="22"/>
      <c r="V65" s="22"/>
      <c r="W65" s="22"/>
      <c r="X65" s="36"/>
      <c r="Y65" s="36"/>
      <c r="Z65" s="30"/>
      <c r="AA65" s="50"/>
      <c r="AB65" s="50"/>
      <c r="AC65" s="59"/>
      <c r="AD65" s="60"/>
      <c r="AE65" s="60"/>
    </row>
    <row r="66" spans="1:31" ht="48" x14ac:dyDescent="0.2">
      <c r="A66" s="22">
        <v>73</v>
      </c>
      <c r="B66" s="22">
        <v>44</v>
      </c>
      <c r="C66" s="23" t="s">
        <v>34</v>
      </c>
      <c r="D66" s="24" t="s">
        <v>14</v>
      </c>
      <c r="E66" s="25" t="s">
        <v>19</v>
      </c>
      <c r="F66" s="26" t="s">
        <v>128</v>
      </c>
      <c r="G66" s="27"/>
      <c r="H66" s="28">
        <v>9</v>
      </c>
      <c r="I66" s="22" t="str">
        <f ca="1">IF(INDIRECT(CONCATENATE("D", ROW()))="", TEXT(INDIRECT(CONCATENATE("H", ROW())), CONCATENATE("0", CHAR(44), "00#")), "")</f>
        <v>9,00</v>
      </c>
      <c r="J66" s="29" t="s">
        <v>14</v>
      </c>
      <c r="K66" s="22">
        <v>4622.03</v>
      </c>
      <c r="L66" s="30" t="str">
        <f t="shared" ca="1" si="3"/>
        <v>4622,03</v>
      </c>
      <c r="M66" s="31"/>
      <c r="N66" s="31"/>
      <c r="O66" s="28">
        <v>1</v>
      </c>
      <c r="P66" s="30"/>
      <c r="Q66" s="50"/>
      <c r="R66" s="22"/>
      <c r="S66" s="22"/>
      <c r="T66" s="22"/>
      <c r="U66" s="22"/>
      <c r="V66" s="22"/>
      <c r="W66" s="22"/>
      <c r="X66" s="36"/>
      <c r="Y66" s="36"/>
      <c r="Z66" s="30"/>
      <c r="AA66" s="50"/>
      <c r="AB66" s="50"/>
      <c r="AC66" s="59"/>
      <c r="AD66" s="60"/>
      <c r="AE66" s="60"/>
    </row>
    <row r="67" spans="1:31" ht="24" x14ac:dyDescent="0.2">
      <c r="A67" s="22">
        <v>74</v>
      </c>
      <c r="B67" s="22"/>
      <c r="C67" s="23" t="s">
        <v>31</v>
      </c>
      <c r="D67" s="24" t="s">
        <v>17</v>
      </c>
      <c r="E67" s="25"/>
      <c r="F67" s="26" t="s">
        <v>32</v>
      </c>
      <c r="G67" s="27" t="s">
        <v>33</v>
      </c>
      <c r="H67" s="28">
        <v>25.2</v>
      </c>
      <c r="I67" s="22">
        <v>25.200000000000003</v>
      </c>
      <c r="J67" s="29">
        <v>252</v>
      </c>
      <c r="K67" s="22">
        <v>11.6</v>
      </c>
      <c r="L67" s="30" t="str">
        <f t="shared" ca="1" si="3"/>
        <v>11,60</v>
      </c>
      <c r="M67" s="31"/>
      <c r="N67" s="31">
        <v>10.32</v>
      </c>
      <c r="O67" s="28">
        <v>10.32</v>
      </c>
      <c r="P67" s="30"/>
      <c r="Q67" s="50"/>
      <c r="R67" s="22"/>
      <c r="S67" s="22"/>
      <c r="T67" s="22"/>
      <c r="U67" s="22"/>
      <c r="V67" s="22"/>
      <c r="W67" s="22"/>
      <c r="X67" s="36"/>
      <c r="Y67" s="36"/>
      <c r="Z67" s="30"/>
      <c r="AA67" s="50"/>
      <c r="AB67" s="50"/>
      <c r="AC67" s="59"/>
      <c r="AD67" s="60"/>
      <c r="AE67" s="60"/>
    </row>
    <row r="68" spans="1:31" ht="24" x14ac:dyDescent="0.2">
      <c r="A68" s="22">
        <v>75</v>
      </c>
      <c r="B68" s="22">
        <v>32</v>
      </c>
      <c r="C68" s="23" t="s">
        <v>94</v>
      </c>
      <c r="D68" s="24" t="s">
        <v>14</v>
      </c>
      <c r="E68" s="25" t="s">
        <v>19</v>
      </c>
      <c r="F68" s="26" t="s">
        <v>95</v>
      </c>
      <c r="G68" s="27" t="s">
        <v>96</v>
      </c>
      <c r="H68" s="28">
        <v>75</v>
      </c>
      <c r="I68" s="22" t="str">
        <f ca="1">IF(INDIRECT(CONCATENATE("D", ROW()))="", TEXT(INDIRECT(CONCATENATE("H", ROW())), CONCATENATE("0", CHAR(44), "00#")), "")</f>
        <v>75,00</v>
      </c>
      <c r="J68" s="29" t="s">
        <v>14</v>
      </c>
      <c r="K68" s="22">
        <v>64.47</v>
      </c>
      <c r="L68" s="30" t="str">
        <f t="shared" ca="1" si="3"/>
        <v>64,47</v>
      </c>
      <c r="M68" s="31"/>
      <c r="N68" s="31">
        <v>2.42</v>
      </c>
      <c r="O68" s="28">
        <v>2.42</v>
      </c>
      <c r="P68" s="30"/>
      <c r="Q68" s="50"/>
      <c r="R68" s="22"/>
      <c r="S68" s="22"/>
      <c r="T68" s="22"/>
      <c r="U68" s="22"/>
      <c r="V68" s="22"/>
      <c r="W68" s="22"/>
      <c r="X68" s="36"/>
      <c r="Y68" s="36"/>
      <c r="Z68" s="30"/>
      <c r="AA68" s="50"/>
      <c r="AB68" s="50"/>
      <c r="AC68" s="59"/>
      <c r="AD68" s="60"/>
      <c r="AE68" s="60"/>
    </row>
    <row r="69" spans="1:31" ht="48" x14ac:dyDescent="0.2">
      <c r="A69" s="22">
        <v>76</v>
      </c>
      <c r="B69" s="22"/>
      <c r="C69" s="23" t="s">
        <v>65</v>
      </c>
      <c r="D69" s="24" t="s">
        <v>17</v>
      </c>
      <c r="E69" s="25"/>
      <c r="F69" s="26" t="s">
        <v>66</v>
      </c>
      <c r="G69" s="27" t="s">
        <v>36</v>
      </c>
      <c r="H69" s="28">
        <v>2E-3</v>
      </c>
      <c r="I69" s="22">
        <v>2E-3</v>
      </c>
      <c r="J69" s="29">
        <v>1E-3</v>
      </c>
      <c r="K69" s="22">
        <v>7712</v>
      </c>
      <c r="L69" s="30" t="str">
        <f t="shared" ca="1" si="3"/>
        <v>7712,00</v>
      </c>
      <c r="M69" s="31"/>
      <c r="N69" s="31">
        <v>7.23</v>
      </c>
      <c r="O69" s="28">
        <v>7.23</v>
      </c>
      <c r="P69" s="30"/>
      <c r="Q69" s="50"/>
      <c r="R69" s="32"/>
      <c r="S69" s="32"/>
      <c r="T69" s="32"/>
      <c r="U69" s="32"/>
      <c r="V69" s="32"/>
      <c r="W69" s="32"/>
      <c r="X69" s="37"/>
      <c r="Y69" s="37"/>
      <c r="Z69" s="30"/>
      <c r="AA69" s="50"/>
      <c r="AB69" s="50"/>
      <c r="AC69" s="59"/>
      <c r="AD69" s="60"/>
      <c r="AE69" s="60"/>
    </row>
    <row r="70" spans="1:31" ht="48" x14ac:dyDescent="0.2">
      <c r="A70" s="22">
        <v>77</v>
      </c>
      <c r="B70" s="22"/>
      <c r="C70" s="23" t="s">
        <v>65</v>
      </c>
      <c r="D70" s="24" t="s">
        <v>17</v>
      </c>
      <c r="E70" s="25"/>
      <c r="F70" s="26" t="s">
        <v>66</v>
      </c>
      <c r="G70" s="27" t="s">
        <v>36</v>
      </c>
      <c r="H70" s="28">
        <v>5.4000000000000003E-3</v>
      </c>
      <c r="I70" s="22">
        <v>5.3959999999999998E-3</v>
      </c>
      <c r="J70" s="29">
        <v>1.9E-2</v>
      </c>
      <c r="K70" s="22">
        <v>7712</v>
      </c>
      <c r="L70" s="30" t="str">
        <f t="shared" ca="1" si="3"/>
        <v>7712,00</v>
      </c>
      <c r="M70" s="31"/>
      <c r="N70" s="31">
        <v>9.4499999999999993</v>
      </c>
      <c r="O70" s="28">
        <v>7.23</v>
      </c>
      <c r="P70" s="30"/>
      <c r="Q70" s="50"/>
      <c r="R70" s="22"/>
      <c r="S70" s="22"/>
      <c r="T70" s="22"/>
      <c r="U70" s="22"/>
      <c r="V70" s="22"/>
      <c r="W70" s="22"/>
      <c r="X70" s="36"/>
      <c r="Y70" s="36"/>
      <c r="Z70" s="30"/>
      <c r="AA70" s="50"/>
      <c r="AB70" s="50"/>
      <c r="AC70" s="59"/>
      <c r="AD70" s="60"/>
      <c r="AE70" s="60"/>
    </row>
    <row r="71" spans="1:31" x14ac:dyDescent="0.2">
      <c r="A71" s="22">
        <v>78</v>
      </c>
      <c r="B71" s="22"/>
      <c r="C71" s="23" t="s">
        <v>116</v>
      </c>
      <c r="D71" s="24" t="s">
        <v>17</v>
      </c>
      <c r="E71" s="25"/>
      <c r="F71" s="26" t="s">
        <v>117</v>
      </c>
      <c r="G71" s="27" t="s">
        <v>36</v>
      </c>
      <c r="H71" s="28"/>
      <c r="I71" s="22">
        <v>2.0000000000000002E-5</v>
      </c>
      <c r="J71" s="29">
        <v>1.0000000000000001E-5</v>
      </c>
      <c r="K71" s="22">
        <v>8105.71</v>
      </c>
      <c r="L71" s="30" t="str">
        <f t="shared" ca="1" si="3"/>
        <v>8105,71</v>
      </c>
      <c r="M71" s="31"/>
      <c r="N71" s="31">
        <v>10.67</v>
      </c>
      <c r="O71" s="28">
        <v>6.99</v>
      </c>
      <c r="P71" s="30"/>
      <c r="Q71" s="50"/>
      <c r="R71" s="22"/>
      <c r="S71" s="22"/>
      <c r="T71" s="22"/>
      <c r="U71" s="22"/>
      <c r="V71" s="22"/>
      <c r="W71" s="22"/>
      <c r="X71" s="36"/>
      <c r="Y71" s="36"/>
      <c r="Z71" s="30"/>
      <c r="AA71" s="50"/>
      <c r="AB71" s="50"/>
      <c r="AC71" s="59"/>
      <c r="AD71" s="60"/>
      <c r="AE71" s="60"/>
    </row>
    <row r="72" spans="1:31" x14ac:dyDescent="0.2">
      <c r="A72" s="22">
        <v>79</v>
      </c>
      <c r="B72" s="22"/>
      <c r="C72" s="23" t="s">
        <v>116</v>
      </c>
      <c r="D72" s="24" t="s">
        <v>17</v>
      </c>
      <c r="E72" s="25"/>
      <c r="F72" s="26" t="s">
        <v>117</v>
      </c>
      <c r="G72" s="27" t="s">
        <v>36</v>
      </c>
      <c r="H72" s="28">
        <v>2.0000000000000001E-4</v>
      </c>
      <c r="I72" s="22">
        <v>1.8000000000000001E-4</v>
      </c>
      <c r="J72" s="29">
        <v>2.0000000000000002E-5</v>
      </c>
      <c r="K72" s="22">
        <v>8105.71</v>
      </c>
      <c r="L72" s="30" t="str">
        <f t="shared" ca="1" si="3"/>
        <v>8105,71</v>
      </c>
      <c r="M72" s="31"/>
      <c r="N72" s="31">
        <v>6.99</v>
      </c>
      <c r="O72" s="28">
        <v>6.99</v>
      </c>
      <c r="P72" s="30"/>
      <c r="Q72" s="50"/>
      <c r="R72" s="22"/>
      <c r="S72" s="22"/>
      <c r="T72" s="22"/>
      <c r="U72" s="22"/>
      <c r="V72" s="22"/>
      <c r="W72" s="22"/>
      <c r="X72" s="36"/>
      <c r="Y72" s="36"/>
      <c r="Z72" s="30"/>
      <c r="AA72" s="50"/>
      <c r="AB72" s="50"/>
      <c r="AC72" s="59"/>
      <c r="AD72" s="60"/>
      <c r="AE72" s="60"/>
    </row>
    <row r="73" spans="1:31" ht="24" x14ac:dyDescent="0.2">
      <c r="A73" s="22">
        <v>80</v>
      </c>
      <c r="B73" s="22">
        <v>4</v>
      </c>
      <c r="C73" s="23" t="s">
        <v>18</v>
      </c>
      <c r="D73" s="24" t="s">
        <v>14</v>
      </c>
      <c r="E73" s="25" t="s">
        <v>19</v>
      </c>
      <c r="F73" s="26" t="s">
        <v>20</v>
      </c>
      <c r="G73" s="27" t="s">
        <v>21</v>
      </c>
      <c r="H73" s="28">
        <v>528</v>
      </c>
      <c r="I73" s="22" t="str">
        <f ca="1">IF(INDIRECT(CONCATENATE("D", ROW()))="", TEXT(INDIRECT(CONCATENATE("H", ROW())), CONCATENATE("0", CHAR(44), "00#")), "")</f>
        <v>528,00</v>
      </c>
      <c r="J73" s="29" t="s">
        <v>14</v>
      </c>
      <c r="K73" s="22">
        <v>55.26</v>
      </c>
      <c r="L73" s="30" t="str">
        <f t="shared" ca="1" si="3"/>
        <v>55,26</v>
      </c>
      <c r="M73" s="31"/>
      <c r="N73" s="31">
        <v>10.119999999999999</v>
      </c>
      <c r="O73" s="28">
        <v>10.119999999999999</v>
      </c>
      <c r="P73" s="30"/>
      <c r="Q73" s="50"/>
      <c r="R73" s="22"/>
      <c r="S73" s="22"/>
      <c r="T73" s="22"/>
      <c r="U73" s="22"/>
      <c r="V73" s="22"/>
      <c r="W73" s="22"/>
      <c r="X73" s="36"/>
      <c r="Y73" s="36"/>
      <c r="Z73" s="30"/>
      <c r="AA73" s="50"/>
      <c r="AB73" s="50"/>
      <c r="AC73" s="59"/>
      <c r="AD73" s="60"/>
      <c r="AE73" s="60"/>
    </row>
    <row r="74" spans="1:31" x14ac:dyDescent="0.2">
      <c r="A74" s="22">
        <v>81</v>
      </c>
      <c r="B74" s="22">
        <v>14</v>
      </c>
      <c r="C74" s="23" t="s">
        <v>34</v>
      </c>
      <c r="D74" s="24" t="s">
        <v>14</v>
      </c>
      <c r="E74" s="25" t="s">
        <v>19</v>
      </c>
      <c r="F74" s="26" t="s">
        <v>39</v>
      </c>
      <c r="G74" s="27" t="s">
        <v>33</v>
      </c>
      <c r="H74" s="28">
        <v>6</v>
      </c>
      <c r="I74" s="22" t="str">
        <f ca="1">IF(INDIRECT(CONCATENATE("D", ROW()))="", TEXT(INDIRECT(CONCATENATE("H", ROW())), CONCATENATE("0", CHAR(44), "00#")), "")</f>
        <v>6,00</v>
      </c>
      <c r="J74" s="29" t="s">
        <v>14</v>
      </c>
      <c r="K74" s="22">
        <v>34169.49</v>
      </c>
      <c r="L74" s="30" t="str">
        <f t="shared" ca="1" si="3"/>
        <v>34169,49</v>
      </c>
      <c r="M74" s="31"/>
      <c r="N74" s="31"/>
      <c r="O74" s="28">
        <v>1</v>
      </c>
      <c r="P74" s="30"/>
      <c r="Q74" s="50"/>
      <c r="R74" s="32"/>
      <c r="S74" s="32"/>
      <c r="T74" s="32"/>
      <c r="U74" s="32"/>
      <c r="V74" s="32"/>
      <c r="W74" s="32"/>
      <c r="X74" s="37"/>
      <c r="Y74" s="37"/>
      <c r="Z74" s="30"/>
      <c r="AA74" s="50"/>
      <c r="AB74" s="50"/>
      <c r="AC74" s="59"/>
      <c r="AD74" s="60"/>
      <c r="AE74" s="60"/>
    </row>
    <row r="75" spans="1:31" x14ac:dyDescent="0.2">
      <c r="A75" s="22">
        <v>82</v>
      </c>
      <c r="B75" s="22"/>
      <c r="C75" s="23" t="s">
        <v>131</v>
      </c>
      <c r="D75" s="24" t="s">
        <v>17</v>
      </c>
      <c r="E75" s="25"/>
      <c r="F75" s="26" t="s">
        <v>132</v>
      </c>
      <c r="G75" s="27" t="s">
        <v>26</v>
      </c>
      <c r="H75" s="28">
        <v>30.5</v>
      </c>
      <c r="I75" s="22">
        <v>30.5</v>
      </c>
      <c r="J75" s="29">
        <v>30.5</v>
      </c>
      <c r="K75" s="22">
        <v>12.6</v>
      </c>
      <c r="L75" s="30" t="str">
        <f t="shared" ca="1" si="3"/>
        <v>12,60</v>
      </c>
      <c r="M75" s="31"/>
      <c r="N75" s="31">
        <v>4.45</v>
      </c>
      <c r="O75" s="28">
        <v>4.51</v>
      </c>
      <c r="P75" s="30"/>
      <c r="Q75" s="50"/>
      <c r="R75" s="32"/>
      <c r="S75" s="32"/>
      <c r="T75" s="32"/>
      <c r="U75" s="32"/>
      <c r="V75" s="32"/>
      <c r="W75" s="32"/>
      <c r="X75" s="37"/>
      <c r="Y75" s="37"/>
      <c r="Z75" s="30"/>
      <c r="AA75" s="50"/>
      <c r="AB75" s="50"/>
      <c r="AC75" s="59"/>
      <c r="AD75" s="60"/>
      <c r="AE75" s="60"/>
    </row>
    <row r="76" spans="1:31" x14ac:dyDescent="0.2">
      <c r="A76" s="22">
        <v>83</v>
      </c>
      <c r="B76" s="22"/>
      <c r="C76" s="23" t="s">
        <v>131</v>
      </c>
      <c r="D76" s="24" t="s">
        <v>17</v>
      </c>
      <c r="E76" s="25"/>
      <c r="F76" s="26" t="s">
        <v>132</v>
      </c>
      <c r="G76" s="27" t="s">
        <v>26</v>
      </c>
      <c r="H76" s="28">
        <v>57.95</v>
      </c>
      <c r="I76" s="22">
        <v>57.95</v>
      </c>
      <c r="J76" s="29">
        <v>28.975000000000001</v>
      </c>
      <c r="K76" s="22">
        <v>12.6</v>
      </c>
      <c r="L76" s="30" t="str">
        <f t="shared" ca="1" si="3"/>
        <v>12,60</v>
      </c>
      <c r="M76" s="31"/>
      <c r="N76" s="31">
        <v>4.51</v>
      </c>
      <c r="O76" s="28">
        <v>4.51</v>
      </c>
      <c r="P76" s="30"/>
      <c r="Q76" s="50"/>
      <c r="R76" s="32"/>
      <c r="S76" s="32"/>
      <c r="T76" s="32"/>
      <c r="U76" s="32"/>
      <c r="V76" s="32"/>
      <c r="W76" s="32"/>
      <c r="X76" s="37"/>
      <c r="Y76" s="37"/>
      <c r="Z76" s="30"/>
      <c r="AA76" s="50"/>
      <c r="AB76" s="50"/>
      <c r="AC76" s="59"/>
      <c r="AD76" s="60"/>
      <c r="AE76" s="60"/>
    </row>
    <row r="77" spans="1:31" x14ac:dyDescent="0.2">
      <c r="A77" s="22">
        <v>84</v>
      </c>
      <c r="B77" s="22"/>
      <c r="C77" s="23" t="s">
        <v>131</v>
      </c>
      <c r="D77" s="24" t="s">
        <v>17</v>
      </c>
      <c r="E77" s="25"/>
      <c r="F77" s="26" t="s">
        <v>132</v>
      </c>
      <c r="G77" s="27" t="s">
        <v>26</v>
      </c>
      <c r="H77" s="28">
        <v>54.9</v>
      </c>
      <c r="I77" s="22">
        <v>54.9</v>
      </c>
      <c r="J77" s="29">
        <v>27.45</v>
      </c>
      <c r="K77" s="22">
        <v>12.6</v>
      </c>
      <c r="L77" s="30" t="str">
        <f t="shared" ca="1" si="3"/>
        <v>12,60</v>
      </c>
      <c r="M77" s="31"/>
      <c r="N77" s="31">
        <v>4.3899999999999997</v>
      </c>
      <c r="O77" s="28">
        <v>4.51</v>
      </c>
      <c r="P77" s="30"/>
      <c r="Q77" s="50"/>
      <c r="R77" s="32"/>
      <c r="S77" s="32"/>
      <c r="T77" s="32"/>
      <c r="U77" s="32"/>
      <c r="V77" s="32"/>
      <c r="W77" s="32"/>
      <c r="X77" s="37"/>
      <c r="Y77" s="37"/>
      <c r="Z77" s="30"/>
      <c r="AA77" s="50"/>
      <c r="AB77" s="50"/>
      <c r="AC77" s="59"/>
      <c r="AD77" s="60"/>
      <c r="AE77" s="60"/>
    </row>
    <row r="78" spans="1:31" ht="24" x14ac:dyDescent="0.2">
      <c r="A78" s="22">
        <v>85</v>
      </c>
      <c r="B78" s="22"/>
      <c r="C78" s="23" t="s">
        <v>133</v>
      </c>
      <c r="D78" s="24" t="s">
        <v>17</v>
      </c>
      <c r="E78" s="25"/>
      <c r="F78" s="26" t="s">
        <v>134</v>
      </c>
      <c r="G78" s="27" t="s">
        <v>26</v>
      </c>
      <c r="H78" s="28">
        <v>2.8</v>
      </c>
      <c r="I78" s="22">
        <v>2.8</v>
      </c>
      <c r="J78" s="29">
        <v>2.8</v>
      </c>
      <c r="K78" s="22">
        <v>15.14</v>
      </c>
      <c r="L78" s="30" t="str">
        <f t="shared" ca="1" si="3"/>
        <v>15,14</v>
      </c>
      <c r="M78" s="31"/>
      <c r="N78" s="31">
        <v>4.45</v>
      </c>
      <c r="O78" s="28">
        <v>4.45</v>
      </c>
      <c r="P78" s="30"/>
      <c r="Q78" s="50"/>
      <c r="R78" s="32"/>
      <c r="S78" s="32"/>
      <c r="T78" s="32"/>
      <c r="U78" s="32"/>
      <c r="V78" s="32"/>
      <c r="W78" s="32"/>
      <c r="X78" s="37"/>
      <c r="Y78" s="37"/>
      <c r="Z78" s="30"/>
      <c r="AA78" s="50"/>
      <c r="AB78" s="50"/>
      <c r="AC78" s="59"/>
      <c r="AD78" s="60"/>
      <c r="AE78" s="60"/>
    </row>
    <row r="79" spans="1:31" ht="24" x14ac:dyDescent="0.2">
      <c r="A79" s="22">
        <v>86</v>
      </c>
      <c r="B79" s="22"/>
      <c r="C79" s="23" t="s">
        <v>133</v>
      </c>
      <c r="D79" s="24" t="s">
        <v>17</v>
      </c>
      <c r="E79" s="25"/>
      <c r="F79" s="26" t="s">
        <v>134</v>
      </c>
      <c r="G79" s="27" t="s">
        <v>26</v>
      </c>
      <c r="H79" s="28">
        <v>5.32</v>
      </c>
      <c r="I79" s="22">
        <v>5.32</v>
      </c>
      <c r="J79" s="29">
        <v>2.66</v>
      </c>
      <c r="K79" s="22">
        <v>15.14</v>
      </c>
      <c r="L79" s="30" t="str">
        <f t="shared" ca="1" si="3"/>
        <v>15,14</v>
      </c>
      <c r="M79" s="31"/>
      <c r="N79" s="31">
        <v>4.51</v>
      </c>
      <c r="O79" s="28">
        <v>4.45</v>
      </c>
      <c r="P79" s="30"/>
      <c r="Q79" s="50"/>
      <c r="R79" s="22"/>
      <c r="S79" s="22"/>
      <c r="T79" s="22"/>
      <c r="U79" s="22"/>
      <c r="V79" s="22"/>
      <c r="W79" s="22"/>
      <c r="X79" s="36"/>
      <c r="Y79" s="36"/>
      <c r="Z79" s="30"/>
      <c r="AA79" s="50"/>
      <c r="AB79" s="50"/>
      <c r="AC79" s="59"/>
      <c r="AD79" s="60"/>
      <c r="AE79" s="60"/>
    </row>
    <row r="80" spans="1:31" ht="24" x14ac:dyDescent="0.2">
      <c r="A80" s="22">
        <v>87</v>
      </c>
      <c r="B80" s="22"/>
      <c r="C80" s="23" t="s">
        <v>133</v>
      </c>
      <c r="D80" s="24" t="s">
        <v>17</v>
      </c>
      <c r="E80" s="25"/>
      <c r="F80" s="26" t="s">
        <v>134</v>
      </c>
      <c r="G80" s="27" t="s">
        <v>26</v>
      </c>
      <c r="H80" s="28">
        <v>5.04</v>
      </c>
      <c r="I80" s="22">
        <v>5.04</v>
      </c>
      <c r="J80" s="29">
        <v>2.52</v>
      </c>
      <c r="K80" s="22">
        <v>15.14</v>
      </c>
      <c r="L80" s="30" t="str">
        <f t="shared" ca="1" si="3"/>
        <v>15,14</v>
      </c>
      <c r="M80" s="31"/>
      <c r="N80" s="31">
        <v>4.3899999999999997</v>
      </c>
      <c r="O80" s="28">
        <v>4.45</v>
      </c>
      <c r="P80" s="30"/>
      <c r="Q80" s="50"/>
      <c r="R80" s="22"/>
      <c r="S80" s="22"/>
      <c r="T80" s="22"/>
      <c r="U80" s="22"/>
      <c r="V80" s="22"/>
      <c r="W80" s="22"/>
      <c r="X80" s="36"/>
      <c r="Y80" s="36"/>
      <c r="Z80" s="30"/>
      <c r="AA80" s="50"/>
      <c r="AB80" s="50"/>
      <c r="AC80" s="59"/>
      <c r="AD80" s="60"/>
      <c r="AE80" s="60"/>
    </row>
    <row r="81" spans="1:31" x14ac:dyDescent="0.2">
      <c r="A81" s="22">
        <v>88</v>
      </c>
      <c r="B81" s="22">
        <v>23</v>
      </c>
      <c r="C81" s="23" t="s">
        <v>34</v>
      </c>
      <c r="D81" s="24" t="s">
        <v>14</v>
      </c>
      <c r="E81" s="25" t="s">
        <v>19</v>
      </c>
      <c r="F81" s="26" t="s">
        <v>54</v>
      </c>
      <c r="G81" s="27" t="s">
        <v>36</v>
      </c>
      <c r="H81" s="28">
        <v>6</v>
      </c>
      <c r="I81" s="22" t="str">
        <f ca="1">IF(INDIRECT(CONCATENATE("D", ROW()))="", TEXT(INDIRECT(CONCATENATE("H", ROW())), CONCATENATE("0", CHAR(44), "00#")), "")</f>
        <v>6,00</v>
      </c>
      <c r="J81" s="29" t="s">
        <v>14</v>
      </c>
      <c r="K81" s="22">
        <v>142242.9</v>
      </c>
      <c r="L81" s="30" t="str">
        <f t="shared" ca="1" si="3"/>
        <v>142242,90</v>
      </c>
      <c r="M81" s="31"/>
      <c r="N81" s="31"/>
      <c r="O81" s="28">
        <v>1</v>
      </c>
      <c r="P81" s="30"/>
      <c r="Q81" s="50"/>
      <c r="R81" s="22"/>
      <c r="S81" s="22"/>
      <c r="T81" s="22"/>
      <c r="U81" s="22"/>
      <c r="V81" s="22"/>
      <c r="W81" s="22"/>
      <c r="X81" s="36"/>
      <c r="Y81" s="36"/>
      <c r="Z81" s="30"/>
      <c r="AA81" s="50"/>
      <c r="AB81" s="50"/>
      <c r="AC81" s="59"/>
      <c r="AD81" s="60"/>
      <c r="AE81" s="60"/>
    </row>
    <row r="82" spans="1:31" ht="24" x14ac:dyDescent="0.2">
      <c r="A82" s="22">
        <v>89</v>
      </c>
      <c r="B82" s="22"/>
      <c r="C82" s="23" t="s">
        <v>112</v>
      </c>
      <c r="D82" s="24" t="s">
        <v>17</v>
      </c>
      <c r="E82" s="25"/>
      <c r="F82" s="26" t="s">
        <v>113</v>
      </c>
      <c r="G82" s="27" t="s">
        <v>26</v>
      </c>
      <c r="H82" s="28">
        <v>0.5</v>
      </c>
      <c r="I82" s="22">
        <v>0.5</v>
      </c>
      <c r="J82" s="29">
        <v>0.5</v>
      </c>
      <c r="K82" s="22">
        <v>68.05</v>
      </c>
      <c r="L82" s="30" t="str">
        <f t="shared" ca="1" si="3"/>
        <v>68,05</v>
      </c>
      <c r="M82" s="31"/>
      <c r="N82" s="31">
        <v>14.35</v>
      </c>
      <c r="O82" s="28">
        <v>14.35</v>
      </c>
      <c r="P82" s="30"/>
      <c r="Q82" s="50"/>
      <c r="R82" s="22"/>
      <c r="S82" s="22"/>
      <c r="T82" s="22"/>
      <c r="U82" s="22"/>
      <c r="V82" s="22"/>
      <c r="W82" s="22"/>
      <c r="X82" s="36"/>
      <c r="Y82" s="36"/>
      <c r="Z82" s="30"/>
      <c r="AA82" s="50"/>
      <c r="AB82" s="50"/>
      <c r="AC82" s="59"/>
      <c r="AD82" s="60"/>
      <c r="AE82" s="60"/>
    </row>
    <row r="83" spans="1:31" ht="24" x14ac:dyDescent="0.2">
      <c r="A83" s="22">
        <v>90</v>
      </c>
      <c r="B83" s="22"/>
      <c r="C83" s="23" t="s">
        <v>70</v>
      </c>
      <c r="D83" s="24" t="s">
        <v>17</v>
      </c>
      <c r="E83" s="25"/>
      <c r="F83" s="26" t="s">
        <v>71</v>
      </c>
      <c r="G83" s="27" t="s">
        <v>36</v>
      </c>
      <c r="H83" s="28">
        <v>1E-4</v>
      </c>
      <c r="I83" s="22">
        <v>6.0000000000000002E-5</v>
      </c>
      <c r="J83" s="29">
        <v>3.0000000000000001E-5</v>
      </c>
      <c r="K83" s="22">
        <v>4455.2</v>
      </c>
      <c r="L83" s="30" t="str">
        <f t="shared" ca="1" si="3"/>
        <v>4455,20</v>
      </c>
      <c r="M83" s="31"/>
      <c r="N83" s="31">
        <v>7.23</v>
      </c>
      <c r="O83" s="28">
        <v>7.23</v>
      </c>
      <c r="P83" s="30"/>
      <c r="Q83" s="50"/>
      <c r="R83" s="22"/>
      <c r="S83" s="22"/>
      <c r="T83" s="22"/>
      <c r="U83" s="22"/>
      <c r="V83" s="22"/>
      <c r="W83" s="22"/>
      <c r="X83" s="36"/>
      <c r="Y83" s="36"/>
      <c r="Z83" s="30"/>
      <c r="AA83" s="50"/>
      <c r="AB83" s="50"/>
      <c r="AC83" s="59"/>
      <c r="AD83" s="60"/>
      <c r="AE83" s="60"/>
    </row>
    <row r="84" spans="1:31" ht="24" x14ac:dyDescent="0.2">
      <c r="A84" s="22">
        <v>91</v>
      </c>
      <c r="B84" s="22"/>
      <c r="C84" s="23" t="s">
        <v>70</v>
      </c>
      <c r="D84" s="24" t="s">
        <v>17</v>
      </c>
      <c r="E84" s="25"/>
      <c r="F84" s="26" t="s">
        <v>71</v>
      </c>
      <c r="G84" s="27" t="s">
        <v>36</v>
      </c>
      <c r="H84" s="28"/>
      <c r="I84" s="22">
        <v>1.136E-5</v>
      </c>
      <c r="J84" s="29">
        <v>4.0000000000000003E-5</v>
      </c>
      <c r="K84" s="22">
        <v>4455.2</v>
      </c>
      <c r="L84" s="30" t="str">
        <f t="shared" ca="1" si="3"/>
        <v>4455,20</v>
      </c>
      <c r="M84" s="31"/>
      <c r="N84" s="31">
        <v>9.4499999999999993</v>
      </c>
      <c r="O84" s="28">
        <v>7.23</v>
      </c>
      <c r="P84" s="30"/>
      <c r="Q84" s="50"/>
      <c r="R84" s="22"/>
      <c r="S84" s="22"/>
      <c r="T84" s="22"/>
      <c r="U84" s="22"/>
      <c r="V84" s="22"/>
      <c r="W84" s="22"/>
      <c r="X84" s="36"/>
      <c r="Y84" s="36"/>
      <c r="Z84" s="30"/>
      <c r="AA84" s="50"/>
      <c r="AB84" s="50"/>
      <c r="AC84" s="59"/>
      <c r="AD84" s="60"/>
      <c r="AE84" s="60"/>
    </row>
    <row r="85" spans="1:31" ht="24" x14ac:dyDescent="0.2">
      <c r="A85" s="22">
        <v>92</v>
      </c>
      <c r="B85" s="22"/>
      <c r="C85" s="23" t="s">
        <v>92</v>
      </c>
      <c r="D85" s="24" t="s">
        <v>17</v>
      </c>
      <c r="E85" s="25"/>
      <c r="F85" s="26" t="s">
        <v>93</v>
      </c>
      <c r="G85" s="27" t="s">
        <v>36</v>
      </c>
      <c r="H85" s="28">
        <v>2.7000000000000001E-3</v>
      </c>
      <c r="I85" s="22">
        <v>2.7000000000000001E-3</v>
      </c>
      <c r="J85" s="29">
        <v>1.2E-2</v>
      </c>
      <c r="K85" s="22">
        <v>8190</v>
      </c>
      <c r="L85" s="30" t="str">
        <f t="shared" ca="1" si="3"/>
        <v>8190,00</v>
      </c>
      <c r="M85" s="31"/>
      <c r="N85" s="31">
        <v>4.7</v>
      </c>
      <c r="O85" s="28">
        <v>4.7</v>
      </c>
      <c r="P85" s="30"/>
      <c r="Q85" s="50"/>
      <c r="R85" s="32"/>
      <c r="S85" s="32"/>
      <c r="T85" s="32"/>
      <c r="U85" s="32"/>
      <c r="V85" s="32"/>
      <c r="W85" s="32"/>
      <c r="X85" s="37"/>
      <c r="Y85" s="37"/>
      <c r="Z85" s="30"/>
      <c r="AA85" s="50"/>
      <c r="AB85" s="50"/>
      <c r="AC85" s="59"/>
      <c r="AD85" s="60"/>
      <c r="AE85" s="60"/>
    </row>
    <row r="86" spans="1:31" x14ac:dyDescent="0.2">
      <c r="A86" s="22">
        <v>93</v>
      </c>
      <c r="B86" s="22"/>
      <c r="C86" s="23" t="s">
        <v>57</v>
      </c>
      <c r="D86" s="24" t="s">
        <v>17</v>
      </c>
      <c r="E86" s="25"/>
      <c r="F86" s="26" t="s">
        <v>58</v>
      </c>
      <c r="G86" s="27" t="s">
        <v>26</v>
      </c>
      <c r="H86" s="28">
        <v>0.82</v>
      </c>
      <c r="I86" s="22">
        <v>0.82</v>
      </c>
      <c r="J86" s="29">
        <v>0.41</v>
      </c>
      <c r="K86" s="22">
        <v>6.09</v>
      </c>
      <c r="L86" s="30" t="str">
        <f t="shared" ca="1" si="3"/>
        <v>6,09</v>
      </c>
      <c r="M86" s="31"/>
      <c r="N86" s="31">
        <v>7.23</v>
      </c>
      <c r="O86" s="28">
        <v>9.4499999999999993</v>
      </c>
      <c r="P86" s="30"/>
      <c r="Q86" s="50"/>
      <c r="R86" s="22"/>
      <c r="S86" s="22"/>
      <c r="T86" s="22"/>
      <c r="U86" s="22"/>
      <c r="V86" s="22"/>
      <c r="W86" s="22"/>
      <c r="X86" s="36"/>
      <c r="Y86" s="36"/>
      <c r="Z86" s="30"/>
      <c r="AA86" s="50"/>
      <c r="AB86" s="50"/>
      <c r="AC86" s="59"/>
      <c r="AD86" s="60"/>
      <c r="AE86" s="60"/>
    </row>
    <row r="87" spans="1:31" x14ac:dyDescent="0.2">
      <c r="A87" s="22">
        <v>94</v>
      </c>
      <c r="B87" s="22"/>
      <c r="C87" s="23" t="s">
        <v>57</v>
      </c>
      <c r="D87" s="24" t="s">
        <v>17</v>
      </c>
      <c r="E87" s="25"/>
      <c r="F87" s="26" t="s">
        <v>58</v>
      </c>
      <c r="G87" s="27" t="s">
        <v>26</v>
      </c>
      <c r="H87" s="28">
        <v>0.25650000000000001</v>
      </c>
      <c r="I87" s="22">
        <v>0.25645199999999996</v>
      </c>
      <c r="J87" s="29">
        <v>0.90300000000000002</v>
      </c>
      <c r="K87" s="22">
        <v>6.09</v>
      </c>
      <c r="L87" s="30" t="str">
        <f t="shared" ca="1" si="3"/>
        <v>6,09</v>
      </c>
      <c r="M87" s="31"/>
      <c r="N87" s="31">
        <v>9.4499999999999993</v>
      </c>
      <c r="O87" s="28">
        <v>9.4499999999999993</v>
      </c>
      <c r="P87" s="30"/>
      <c r="Q87" s="50"/>
      <c r="R87" s="22"/>
      <c r="S87" s="22"/>
      <c r="T87" s="22"/>
      <c r="U87" s="22"/>
      <c r="V87" s="22"/>
      <c r="W87" s="22"/>
      <c r="X87" s="36"/>
      <c r="Y87" s="36"/>
      <c r="Z87" s="30"/>
      <c r="AA87" s="50"/>
      <c r="AB87" s="50"/>
      <c r="AC87" s="59"/>
      <c r="AD87" s="60"/>
      <c r="AE87" s="60"/>
    </row>
    <row r="88" spans="1:31" x14ac:dyDescent="0.2">
      <c r="A88" s="22">
        <v>95</v>
      </c>
      <c r="B88" s="22"/>
      <c r="C88" s="23" t="s">
        <v>57</v>
      </c>
      <c r="D88" s="24" t="s">
        <v>17</v>
      </c>
      <c r="E88" s="25"/>
      <c r="F88" s="26" t="s">
        <v>58</v>
      </c>
      <c r="G88" s="27" t="s">
        <v>26</v>
      </c>
      <c r="H88" s="28">
        <v>0.3</v>
      </c>
      <c r="I88" s="22">
        <v>0.3</v>
      </c>
      <c r="J88" s="29">
        <v>0.15</v>
      </c>
      <c r="K88" s="22">
        <v>6.09</v>
      </c>
      <c r="L88" s="30" t="str">
        <f t="shared" ca="1" si="3"/>
        <v>6,09</v>
      </c>
      <c r="M88" s="31"/>
      <c r="N88" s="31">
        <v>10.67</v>
      </c>
      <c r="O88" s="28">
        <v>9.4499999999999993</v>
      </c>
      <c r="P88" s="30"/>
      <c r="Q88" s="50"/>
      <c r="R88" s="22"/>
      <c r="S88" s="22"/>
      <c r="T88" s="22"/>
      <c r="U88" s="22"/>
      <c r="V88" s="22"/>
      <c r="W88" s="22"/>
      <c r="X88" s="36"/>
      <c r="Y88" s="36"/>
      <c r="Z88" s="30"/>
      <c r="AA88" s="50"/>
      <c r="AB88" s="50"/>
      <c r="AC88" s="59"/>
      <c r="AD88" s="60"/>
      <c r="AE88" s="60"/>
    </row>
    <row r="89" spans="1:31" x14ac:dyDescent="0.2">
      <c r="A89" s="22">
        <v>96</v>
      </c>
      <c r="B89" s="22"/>
      <c r="C89" s="23" t="s">
        <v>57</v>
      </c>
      <c r="D89" s="24" t="s">
        <v>17</v>
      </c>
      <c r="E89" s="25"/>
      <c r="F89" s="26" t="s">
        <v>58</v>
      </c>
      <c r="G89" s="27" t="s">
        <v>26</v>
      </c>
      <c r="H89" s="28">
        <v>0.76</v>
      </c>
      <c r="I89" s="22">
        <v>0.76</v>
      </c>
      <c r="J89" s="29">
        <v>0.76</v>
      </c>
      <c r="K89" s="22">
        <v>6.09</v>
      </c>
      <c r="L89" s="30" t="str">
        <f t="shared" ca="1" si="3"/>
        <v>6,09</v>
      </c>
      <c r="M89" s="31"/>
      <c r="N89" s="31">
        <v>4.45</v>
      </c>
      <c r="O89" s="28">
        <v>9.4499999999999993</v>
      </c>
      <c r="P89" s="30"/>
      <c r="Q89" s="50"/>
      <c r="R89" s="22"/>
      <c r="S89" s="22"/>
      <c r="T89" s="22"/>
      <c r="U89" s="22"/>
      <c r="V89" s="22"/>
      <c r="W89" s="22"/>
      <c r="X89" s="36"/>
      <c r="Y89" s="36"/>
      <c r="Z89" s="30"/>
      <c r="AA89" s="50"/>
      <c r="AB89" s="50"/>
      <c r="AC89" s="59"/>
      <c r="AD89" s="60"/>
      <c r="AE89" s="60"/>
    </row>
    <row r="90" spans="1:31" x14ac:dyDescent="0.2">
      <c r="A90" s="22">
        <v>97</v>
      </c>
      <c r="B90" s="22"/>
      <c r="C90" s="23" t="s">
        <v>57</v>
      </c>
      <c r="D90" s="24" t="s">
        <v>17</v>
      </c>
      <c r="E90" s="25"/>
      <c r="F90" s="26" t="s">
        <v>58</v>
      </c>
      <c r="G90" s="27" t="s">
        <v>26</v>
      </c>
      <c r="H90" s="28">
        <v>1.444</v>
      </c>
      <c r="I90" s="22">
        <v>1.444</v>
      </c>
      <c r="J90" s="29">
        <v>0.72199999999999998</v>
      </c>
      <c r="K90" s="22">
        <v>6.09</v>
      </c>
      <c r="L90" s="30" t="str">
        <f t="shared" ref="L90:L121" ca="1" si="4">IF(OR(NOT(INDIRECT(CONCATENATE("D", ROW()))=""), INDIRECT(CONCATENATE("E", ROW()))="М"), TEXT(INDIRECT(CONCATENATE("K", ROW())), CONCATENATE("0", CHAR(44), "00#")), "")</f>
        <v>6,09</v>
      </c>
      <c r="M90" s="31"/>
      <c r="N90" s="31">
        <v>4.51</v>
      </c>
      <c r="O90" s="28">
        <v>9.4499999999999993</v>
      </c>
      <c r="P90" s="30"/>
      <c r="Q90" s="50"/>
      <c r="R90" s="22"/>
      <c r="S90" s="22"/>
      <c r="T90" s="22"/>
      <c r="U90" s="22"/>
      <c r="V90" s="22"/>
      <c r="W90" s="22"/>
      <c r="X90" s="36"/>
      <c r="Y90" s="36"/>
      <c r="Z90" s="30"/>
      <c r="AA90" s="50"/>
      <c r="AB90" s="50"/>
      <c r="AC90" s="59"/>
      <c r="AD90" s="60"/>
      <c r="AE90" s="60"/>
    </row>
    <row r="91" spans="1:31" x14ac:dyDescent="0.2">
      <c r="A91" s="22">
        <v>98</v>
      </c>
      <c r="B91" s="22"/>
      <c r="C91" s="23" t="s">
        <v>57</v>
      </c>
      <c r="D91" s="24" t="s">
        <v>17</v>
      </c>
      <c r="E91" s="25"/>
      <c r="F91" s="26" t="s">
        <v>58</v>
      </c>
      <c r="G91" s="27" t="s">
        <v>26</v>
      </c>
      <c r="H91" s="28">
        <v>1.3680000000000001</v>
      </c>
      <c r="I91" s="22">
        <v>1.3680000000000001</v>
      </c>
      <c r="J91" s="29">
        <v>0.68400000000000005</v>
      </c>
      <c r="K91" s="22">
        <v>6.09</v>
      </c>
      <c r="L91" s="30" t="str">
        <f t="shared" ca="1" si="4"/>
        <v>6,09</v>
      </c>
      <c r="M91" s="31"/>
      <c r="N91" s="31">
        <v>4.3899999999999997</v>
      </c>
      <c r="O91" s="28">
        <v>9.4499999999999993</v>
      </c>
      <c r="P91" s="30"/>
      <c r="Q91" s="50"/>
      <c r="R91" s="22"/>
      <c r="S91" s="22"/>
      <c r="T91" s="22"/>
      <c r="U91" s="22"/>
      <c r="V91" s="22"/>
      <c r="W91" s="22"/>
      <c r="X91" s="36"/>
      <c r="Y91" s="36"/>
      <c r="Z91" s="30"/>
      <c r="AA91" s="50"/>
      <c r="AB91" s="50"/>
      <c r="AC91" s="59"/>
      <c r="AD91" s="60"/>
      <c r="AE91" s="60"/>
    </row>
    <row r="92" spans="1:31" ht="24" x14ac:dyDescent="0.2">
      <c r="A92" s="22">
        <v>99</v>
      </c>
      <c r="B92" s="22"/>
      <c r="C92" s="23" t="s">
        <v>85</v>
      </c>
      <c r="D92" s="24" t="s">
        <v>17</v>
      </c>
      <c r="E92" s="25"/>
      <c r="F92" s="26" t="s">
        <v>86</v>
      </c>
      <c r="G92" s="27" t="s">
        <v>87</v>
      </c>
      <c r="H92" s="28"/>
      <c r="I92" s="22">
        <v>0</v>
      </c>
      <c r="J92" s="29">
        <v>0</v>
      </c>
      <c r="K92" s="22">
        <v>97.63</v>
      </c>
      <c r="L92" s="30" t="str">
        <f t="shared" ca="1" si="4"/>
        <v>97,63</v>
      </c>
      <c r="M92" s="31"/>
      <c r="N92" s="31">
        <v>9.4499999999999993</v>
      </c>
      <c r="O92" s="28">
        <v>3.16</v>
      </c>
      <c r="P92" s="30"/>
      <c r="Q92" s="50"/>
      <c r="R92" s="32"/>
      <c r="S92" s="32"/>
      <c r="T92" s="32"/>
      <c r="U92" s="32"/>
      <c r="V92" s="32"/>
      <c r="W92" s="32"/>
      <c r="X92" s="37"/>
      <c r="Y92" s="37"/>
      <c r="Z92" s="30"/>
      <c r="AA92" s="50"/>
      <c r="AB92" s="50"/>
      <c r="AC92" s="59"/>
      <c r="AD92" s="60"/>
      <c r="AE92" s="60"/>
    </row>
    <row r="93" spans="1:31" ht="24" x14ac:dyDescent="0.2">
      <c r="A93" s="22">
        <v>100</v>
      </c>
      <c r="B93" s="22">
        <v>30</v>
      </c>
      <c r="C93" s="23" t="s">
        <v>85</v>
      </c>
      <c r="D93" s="24" t="s">
        <v>14</v>
      </c>
      <c r="E93" s="25" t="s">
        <v>19</v>
      </c>
      <c r="F93" s="26" t="s">
        <v>86</v>
      </c>
      <c r="G93" s="27" t="s">
        <v>87</v>
      </c>
      <c r="H93" s="28">
        <v>31.808</v>
      </c>
      <c r="I93" s="22" t="str">
        <f ca="1">IF(INDIRECT(CONCATENATE("D", ROW()))="", TEXT(INDIRECT(CONCATENATE("H", ROW())), CONCATENATE("0", CHAR(44), "00#")), "")</f>
        <v>31,808</v>
      </c>
      <c r="J93" s="29" t="s">
        <v>14</v>
      </c>
      <c r="K93" s="22">
        <v>97.63</v>
      </c>
      <c r="L93" s="30" t="str">
        <f t="shared" ca="1" si="4"/>
        <v>97,63</v>
      </c>
      <c r="M93" s="31"/>
      <c r="N93" s="31">
        <v>3.16</v>
      </c>
      <c r="O93" s="28">
        <v>3.16</v>
      </c>
      <c r="P93" s="30"/>
      <c r="Q93" s="50"/>
      <c r="R93" s="22"/>
      <c r="S93" s="22"/>
      <c r="T93" s="22"/>
      <c r="U93" s="22"/>
      <c r="V93" s="22"/>
      <c r="W93" s="22"/>
      <c r="X93" s="36"/>
      <c r="Y93" s="36"/>
      <c r="Z93" s="30"/>
      <c r="AA93" s="50"/>
      <c r="AB93" s="50"/>
      <c r="AC93" s="59"/>
      <c r="AD93" s="60"/>
      <c r="AE93" s="60"/>
    </row>
    <row r="94" spans="1:31" ht="48" x14ac:dyDescent="0.2">
      <c r="A94" s="22">
        <v>101</v>
      </c>
      <c r="B94" s="22"/>
      <c r="C94" s="23" t="s">
        <v>150</v>
      </c>
      <c r="D94" s="24" t="s">
        <v>17</v>
      </c>
      <c r="E94" s="25"/>
      <c r="F94" s="26" t="s">
        <v>151</v>
      </c>
      <c r="G94" s="27" t="s">
        <v>36</v>
      </c>
      <c r="H94" s="28">
        <v>1.1000000000000001E-3</v>
      </c>
      <c r="I94" s="22">
        <v>1.1299999999999999E-3</v>
      </c>
      <c r="J94" s="29">
        <v>1.1299999999999999E-3</v>
      </c>
      <c r="K94" s="22">
        <v>55960.01</v>
      </c>
      <c r="L94" s="30" t="str">
        <f t="shared" ca="1" si="4"/>
        <v>55960,01</v>
      </c>
      <c r="M94" s="31"/>
      <c r="N94" s="31">
        <v>7.45</v>
      </c>
      <c r="O94" s="28">
        <v>7.45</v>
      </c>
      <c r="P94" s="30"/>
      <c r="Q94" s="50"/>
      <c r="R94" s="22"/>
      <c r="S94" s="22"/>
      <c r="T94" s="22"/>
      <c r="U94" s="22"/>
      <c r="V94" s="22"/>
      <c r="W94" s="22"/>
      <c r="X94" s="36"/>
      <c r="Y94" s="36"/>
      <c r="Z94" s="30"/>
      <c r="AA94" s="50"/>
      <c r="AB94" s="50"/>
      <c r="AC94" s="59"/>
      <c r="AD94" s="60"/>
      <c r="AE94" s="60"/>
    </row>
    <row r="95" spans="1:31" ht="48" x14ac:dyDescent="0.2">
      <c r="A95" s="22">
        <v>102</v>
      </c>
      <c r="B95" s="22"/>
      <c r="C95" s="23" t="s">
        <v>150</v>
      </c>
      <c r="D95" s="24" t="s">
        <v>17</v>
      </c>
      <c r="E95" s="25"/>
      <c r="F95" s="26" t="s">
        <v>151</v>
      </c>
      <c r="G95" s="27" t="s">
        <v>36</v>
      </c>
      <c r="H95" s="28">
        <v>1E-4</v>
      </c>
      <c r="I95" s="22">
        <v>6.4999999999999994E-5</v>
      </c>
      <c r="J95" s="29">
        <v>1.2999999999999999E-4</v>
      </c>
      <c r="K95" s="22">
        <v>55960.01</v>
      </c>
      <c r="L95" s="30" t="str">
        <f t="shared" ca="1" si="4"/>
        <v>55960,01</v>
      </c>
      <c r="M95" s="31"/>
      <c r="N95" s="31">
        <v>7.68</v>
      </c>
      <c r="O95" s="28">
        <v>7.68</v>
      </c>
      <c r="P95" s="30"/>
      <c r="Q95" s="50"/>
      <c r="R95" s="22"/>
      <c r="S95" s="22"/>
      <c r="T95" s="22"/>
      <c r="U95" s="22"/>
      <c r="V95" s="22"/>
      <c r="W95" s="22"/>
      <c r="X95" s="36"/>
      <c r="Y95" s="36"/>
      <c r="Z95" s="30"/>
      <c r="AA95" s="50"/>
      <c r="AB95" s="50"/>
      <c r="AC95" s="59"/>
      <c r="AD95" s="60"/>
      <c r="AE95" s="60"/>
    </row>
    <row r="96" spans="1:31" ht="24" x14ac:dyDescent="0.2">
      <c r="A96" s="22">
        <v>103</v>
      </c>
      <c r="B96" s="22"/>
      <c r="C96" s="23" t="s">
        <v>152</v>
      </c>
      <c r="D96" s="24" t="s">
        <v>17</v>
      </c>
      <c r="E96" s="25"/>
      <c r="F96" s="26" t="s">
        <v>153</v>
      </c>
      <c r="G96" s="27" t="s">
        <v>36</v>
      </c>
      <c r="H96" s="28">
        <v>4.0000000000000002E-4</v>
      </c>
      <c r="I96" s="22">
        <v>4.0999999999999999E-4</v>
      </c>
      <c r="J96" s="29">
        <v>4.0999999999999999E-4</v>
      </c>
      <c r="K96" s="22">
        <v>71640</v>
      </c>
      <c r="L96" s="30" t="str">
        <f t="shared" ca="1" si="4"/>
        <v>71640,00</v>
      </c>
      <c r="M96" s="31"/>
      <c r="N96" s="31">
        <v>7.45</v>
      </c>
      <c r="O96" s="28">
        <v>7.45</v>
      </c>
      <c r="P96" s="30"/>
      <c r="Q96" s="50"/>
      <c r="R96" s="22"/>
      <c r="S96" s="22"/>
      <c r="T96" s="22"/>
      <c r="U96" s="22"/>
      <c r="V96" s="22"/>
      <c r="W96" s="22"/>
      <c r="X96" s="36"/>
      <c r="Y96" s="36"/>
      <c r="Z96" s="30"/>
      <c r="AA96" s="50"/>
      <c r="AB96" s="50"/>
      <c r="AC96" s="59"/>
      <c r="AD96" s="60"/>
      <c r="AE96" s="60"/>
    </row>
    <row r="97" spans="1:31" ht="24" x14ac:dyDescent="0.2">
      <c r="A97" s="22">
        <v>104</v>
      </c>
      <c r="B97" s="22"/>
      <c r="C97" s="23" t="s">
        <v>152</v>
      </c>
      <c r="D97" s="24" t="s">
        <v>17</v>
      </c>
      <c r="E97" s="25"/>
      <c r="F97" s="26" t="s">
        <v>153</v>
      </c>
      <c r="G97" s="27" t="s">
        <v>36</v>
      </c>
      <c r="H97" s="28"/>
      <c r="I97" s="22">
        <v>3.0000000000000001E-5</v>
      </c>
      <c r="J97" s="29">
        <v>6.0000000000000002E-5</v>
      </c>
      <c r="K97" s="22">
        <v>71640</v>
      </c>
      <c r="L97" s="30" t="str">
        <f t="shared" ca="1" si="4"/>
        <v>71640,00</v>
      </c>
      <c r="M97" s="31"/>
      <c r="N97" s="31">
        <v>7.68</v>
      </c>
      <c r="O97" s="28">
        <v>7.45</v>
      </c>
      <c r="P97" s="30"/>
      <c r="Q97" s="50"/>
      <c r="R97" s="22"/>
      <c r="S97" s="22"/>
      <c r="T97" s="22"/>
      <c r="U97" s="22"/>
      <c r="V97" s="22"/>
      <c r="W97" s="22"/>
      <c r="X97" s="36"/>
      <c r="Y97" s="36"/>
      <c r="Z97" s="30"/>
      <c r="AA97" s="50"/>
      <c r="AB97" s="50"/>
      <c r="AC97" s="59"/>
      <c r="AD97" s="60"/>
      <c r="AE97" s="60"/>
    </row>
    <row r="98" spans="1:31" ht="24" x14ac:dyDescent="0.2">
      <c r="A98" s="22">
        <v>105</v>
      </c>
      <c r="B98" s="22"/>
      <c r="C98" s="23" t="s">
        <v>27</v>
      </c>
      <c r="D98" s="24" t="s">
        <v>17</v>
      </c>
      <c r="E98" s="25"/>
      <c r="F98" s="26" t="s">
        <v>28</v>
      </c>
      <c r="G98" s="27" t="s">
        <v>21</v>
      </c>
      <c r="H98" s="28">
        <v>9.2999999999999999E-2</v>
      </c>
      <c r="I98" s="22">
        <v>9.3000000000000013E-2</v>
      </c>
      <c r="J98" s="29">
        <v>0.93</v>
      </c>
      <c r="K98" s="22">
        <v>519.79999999999995</v>
      </c>
      <c r="L98" s="30" t="str">
        <f t="shared" ca="1" si="4"/>
        <v>519,80</v>
      </c>
      <c r="M98" s="31"/>
      <c r="N98" s="31">
        <v>10.32</v>
      </c>
      <c r="O98" s="28">
        <v>10.32</v>
      </c>
      <c r="P98" s="30"/>
      <c r="Q98" s="50"/>
      <c r="R98" s="22"/>
      <c r="S98" s="22"/>
      <c r="T98" s="22"/>
      <c r="U98" s="22"/>
      <c r="V98" s="22"/>
      <c r="W98" s="22"/>
      <c r="X98" s="36"/>
      <c r="Y98" s="36"/>
      <c r="Z98" s="30"/>
      <c r="AA98" s="50"/>
      <c r="AB98" s="50"/>
      <c r="AC98" s="59"/>
      <c r="AD98" s="60"/>
      <c r="AE98" s="60"/>
    </row>
    <row r="99" spans="1:31" x14ac:dyDescent="0.2">
      <c r="A99" s="22">
        <v>106</v>
      </c>
      <c r="B99" s="22"/>
      <c r="C99" s="23" t="s">
        <v>78</v>
      </c>
      <c r="D99" s="24" t="s">
        <v>17</v>
      </c>
      <c r="E99" s="25"/>
      <c r="F99" s="26" t="s">
        <v>79</v>
      </c>
      <c r="G99" s="27" t="s">
        <v>36</v>
      </c>
      <c r="H99" s="28">
        <v>1.1999999999999999E-3</v>
      </c>
      <c r="I99" s="22">
        <v>1.1999999999999999E-3</v>
      </c>
      <c r="J99" s="29">
        <v>5.9999999999999995E-4</v>
      </c>
      <c r="K99" s="22">
        <v>9420</v>
      </c>
      <c r="L99" s="30" t="str">
        <f t="shared" ca="1" si="4"/>
        <v>9420,00</v>
      </c>
      <c r="M99" s="31"/>
      <c r="N99" s="31">
        <v>7.23</v>
      </c>
      <c r="O99" s="28">
        <v>7.23</v>
      </c>
      <c r="P99" s="30"/>
      <c r="Q99" s="50"/>
      <c r="R99" s="32"/>
      <c r="S99" s="32"/>
      <c r="T99" s="32"/>
      <c r="U99" s="32"/>
      <c r="V99" s="32"/>
      <c r="W99" s="32"/>
      <c r="X99" s="37"/>
      <c r="Y99" s="37"/>
      <c r="Z99" s="30"/>
      <c r="AA99" s="50"/>
      <c r="AB99" s="50"/>
      <c r="AC99" s="59"/>
      <c r="AD99" s="60"/>
      <c r="AE99" s="60"/>
    </row>
    <row r="100" spans="1:31" x14ac:dyDescent="0.2">
      <c r="A100" s="22">
        <v>107</v>
      </c>
      <c r="B100" s="22"/>
      <c r="C100" s="23" t="s">
        <v>78</v>
      </c>
      <c r="D100" s="24" t="s">
        <v>17</v>
      </c>
      <c r="E100" s="25"/>
      <c r="F100" s="26" t="s">
        <v>79</v>
      </c>
      <c r="G100" s="27" t="s">
        <v>36</v>
      </c>
      <c r="H100" s="28">
        <v>1.5E-3</v>
      </c>
      <c r="I100" s="22">
        <v>1.5200000000000001E-3</v>
      </c>
      <c r="J100" s="29">
        <v>1E-3</v>
      </c>
      <c r="K100" s="22">
        <v>9420</v>
      </c>
      <c r="L100" s="30" t="str">
        <f t="shared" ca="1" si="4"/>
        <v>9420,00</v>
      </c>
      <c r="M100" s="31"/>
      <c r="N100" s="31">
        <v>2.65</v>
      </c>
      <c r="O100" s="28">
        <v>7.23</v>
      </c>
      <c r="P100" s="30"/>
      <c r="Q100" s="50"/>
      <c r="R100" s="22"/>
      <c r="S100" s="22"/>
      <c r="T100" s="22"/>
      <c r="U100" s="22"/>
      <c r="V100" s="22"/>
      <c r="W100" s="22"/>
      <c r="X100" s="36"/>
      <c r="Y100" s="36"/>
      <c r="Z100" s="30"/>
      <c r="AA100" s="50"/>
      <c r="AB100" s="50"/>
      <c r="AC100" s="59"/>
      <c r="AD100" s="60"/>
      <c r="AE100" s="60"/>
    </row>
    <row r="101" spans="1:31" x14ac:dyDescent="0.2">
      <c r="A101" s="22">
        <v>108</v>
      </c>
      <c r="B101" s="22"/>
      <c r="C101" s="23" t="s">
        <v>78</v>
      </c>
      <c r="D101" s="24" t="s">
        <v>17</v>
      </c>
      <c r="E101" s="25"/>
      <c r="F101" s="26" t="s">
        <v>79</v>
      </c>
      <c r="G101" s="27" t="s">
        <v>36</v>
      </c>
      <c r="H101" s="28"/>
      <c r="I101" s="22">
        <v>2.5559999999999999E-5</v>
      </c>
      <c r="J101" s="29">
        <v>9.0000000000000006E-5</v>
      </c>
      <c r="K101" s="22">
        <v>9420</v>
      </c>
      <c r="L101" s="30" t="str">
        <f t="shared" ca="1" si="4"/>
        <v>9420,00</v>
      </c>
      <c r="M101" s="31"/>
      <c r="N101" s="31">
        <v>9.4499999999999993</v>
      </c>
      <c r="O101" s="28">
        <v>7.23</v>
      </c>
      <c r="P101" s="30"/>
      <c r="Q101" s="50"/>
      <c r="R101" s="22"/>
      <c r="S101" s="22"/>
      <c r="T101" s="22"/>
      <c r="U101" s="22"/>
      <c r="V101" s="22"/>
      <c r="W101" s="22"/>
      <c r="X101" s="36"/>
      <c r="Y101" s="36"/>
      <c r="Z101" s="30"/>
      <c r="AA101" s="50"/>
      <c r="AB101" s="50"/>
      <c r="AC101" s="59"/>
      <c r="AD101" s="60"/>
      <c r="AE101" s="60"/>
    </row>
    <row r="102" spans="1:31" x14ac:dyDescent="0.2">
      <c r="A102" s="22">
        <v>109</v>
      </c>
      <c r="B102" s="22"/>
      <c r="C102" s="23" t="s">
        <v>137</v>
      </c>
      <c r="D102" s="24" t="s">
        <v>17</v>
      </c>
      <c r="E102" s="25"/>
      <c r="F102" s="26" t="s">
        <v>138</v>
      </c>
      <c r="G102" s="27" t="s">
        <v>26</v>
      </c>
      <c r="H102" s="28">
        <v>60</v>
      </c>
      <c r="I102" s="22">
        <v>60</v>
      </c>
      <c r="J102" s="29">
        <v>30</v>
      </c>
      <c r="K102" s="22">
        <v>6.4</v>
      </c>
      <c r="L102" s="30" t="str">
        <f t="shared" ca="1" si="4"/>
        <v>6,40</v>
      </c>
      <c r="M102" s="31"/>
      <c r="N102" s="31">
        <v>9.65</v>
      </c>
      <c r="O102" s="28">
        <v>9.65</v>
      </c>
      <c r="P102" s="30"/>
      <c r="Q102" s="50"/>
      <c r="R102" s="22"/>
      <c r="S102" s="22"/>
      <c r="T102" s="22"/>
      <c r="U102" s="22"/>
      <c r="V102" s="22"/>
      <c r="W102" s="22"/>
      <c r="X102" s="36"/>
      <c r="Y102" s="36"/>
      <c r="Z102" s="30"/>
      <c r="AA102" s="50"/>
      <c r="AB102" s="50"/>
      <c r="AC102" s="59"/>
      <c r="AD102" s="60"/>
      <c r="AE102" s="60"/>
    </row>
    <row r="103" spans="1:31" x14ac:dyDescent="0.2">
      <c r="A103" s="22">
        <v>110</v>
      </c>
      <c r="B103" s="22">
        <v>12</v>
      </c>
      <c r="C103" s="23" t="s">
        <v>34</v>
      </c>
      <c r="D103" s="24" t="s">
        <v>14</v>
      </c>
      <c r="E103" s="25" t="s">
        <v>19</v>
      </c>
      <c r="F103" s="26" t="s">
        <v>37</v>
      </c>
      <c r="G103" s="27" t="s">
        <v>21</v>
      </c>
      <c r="H103" s="28">
        <v>44.8</v>
      </c>
      <c r="I103" s="22" t="str">
        <f ca="1">IF(INDIRECT(CONCATENATE("D", ROW()))="", TEXT(INDIRECT(CONCATENATE("H", ROW())), CONCATENATE("0", CHAR(44), "00#")), "")</f>
        <v>44,80</v>
      </c>
      <c r="J103" s="29" t="s">
        <v>14</v>
      </c>
      <c r="K103" s="22">
        <v>949.15</v>
      </c>
      <c r="L103" s="30" t="str">
        <f t="shared" ca="1" si="4"/>
        <v>949,15</v>
      </c>
      <c r="M103" s="31"/>
      <c r="N103" s="31"/>
      <c r="O103" s="28">
        <v>1</v>
      </c>
      <c r="P103" s="30"/>
      <c r="Q103" s="50"/>
      <c r="R103" s="22"/>
      <c r="S103" s="22"/>
      <c r="T103" s="22"/>
      <c r="U103" s="22"/>
      <c r="V103" s="22"/>
      <c r="W103" s="22"/>
      <c r="X103" s="36"/>
      <c r="Y103" s="36"/>
      <c r="Z103" s="30"/>
      <c r="AA103" s="50"/>
      <c r="AB103" s="50"/>
      <c r="AC103" s="59"/>
      <c r="AD103" s="60"/>
      <c r="AE103" s="60"/>
    </row>
    <row r="104" spans="1:31" x14ac:dyDescent="0.2">
      <c r="A104" s="22">
        <v>111</v>
      </c>
      <c r="B104" s="22">
        <v>55</v>
      </c>
      <c r="C104" s="23" t="s">
        <v>34</v>
      </c>
      <c r="D104" s="24" t="s">
        <v>14</v>
      </c>
      <c r="E104" s="25" t="s">
        <v>19</v>
      </c>
      <c r="F104" s="26" t="s">
        <v>161</v>
      </c>
      <c r="G104" s="27" t="s">
        <v>36</v>
      </c>
      <c r="H104" s="28">
        <v>0.156</v>
      </c>
      <c r="I104" s="22" t="str">
        <f ca="1">IF(INDIRECT(CONCATENATE("D", ROW()))="", TEXT(INDIRECT(CONCATENATE("H", ROW())), CONCATENATE("0", CHAR(44), "00#")), "")</f>
        <v>0,156</v>
      </c>
      <c r="J104" s="29" t="s">
        <v>14</v>
      </c>
      <c r="K104" s="22">
        <v>47457.63</v>
      </c>
      <c r="L104" s="30" t="str">
        <f t="shared" ca="1" si="4"/>
        <v>47457,63</v>
      </c>
      <c r="M104" s="31"/>
      <c r="N104" s="31"/>
      <c r="O104" s="28">
        <v>1</v>
      </c>
      <c r="P104" s="30"/>
      <c r="Q104" s="50"/>
      <c r="R104" s="32"/>
      <c r="S104" s="32"/>
      <c r="T104" s="32"/>
      <c r="U104" s="32"/>
      <c r="V104" s="32"/>
      <c r="W104" s="32"/>
      <c r="X104" s="37"/>
      <c r="Y104" s="37"/>
      <c r="Z104" s="30"/>
      <c r="AA104" s="50"/>
      <c r="AB104" s="50"/>
      <c r="AC104" s="59"/>
      <c r="AD104" s="60"/>
      <c r="AE104" s="60"/>
    </row>
    <row r="105" spans="1:31" ht="24" x14ac:dyDescent="0.2">
      <c r="A105" s="22">
        <v>112</v>
      </c>
      <c r="B105" s="22"/>
      <c r="C105" s="23" t="s">
        <v>104</v>
      </c>
      <c r="D105" s="24" t="s">
        <v>17</v>
      </c>
      <c r="E105" s="25"/>
      <c r="F105" s="26" t="s">
        <v>105</v>
      </c>
      <c r="G105" s="27" t="s">
        <v>36</v>
      </c>
      <c r="H105" s="28">
        <v>3.1E-2</v>
      </c>
      <c r="I105" s="22">
        <v>3.1E-2</v>
      </c>
      <c r="J105" s="29">
        <v>1E-3</v>
      </c>
      <c r="K105" s="22">
        <v>5000</v>
      </c>
      <c r="L105" s="30" t="str">
        <f t="shared" ca="1" si="4"/>
        <v>5000,00</v>
      </c>
      <c r="M105" s="31"/>
      <c r="N105" s="31">
        <v>7.19</v>
      </c>
      <c r="O105" s="28">
        <v>7.19</v>
      </c>
      <c r="P105" s="30"/>
      <c r="Q105" s="50"/>
      <c r="R105" s="22"/>
      <c r="S105" s="22"/>
      <c r="T105" s="22"/>
      <c r="U105" s="22"/>
      <c r="V105" s="22"/>
      <c r="W105" s="22"/>
      <c r="X105" s="36"/>
      <c r="Y105" s="36"/>
      <c r="Z105" s="30"/>
      <c r="AA105" s="50"/>
      <c r="AB105" s="50"/>
      <c r="AC105" s="59"/>
      <c r="AD105" s="60"/>
      <c r="AE105" s="60"/>
    </row>
    <row r="106" spans="1:31" x14ac:dyDescent="0.2">
      <c r="A106" s="22">
        <v>113</v>
      </c>
      <c r="B106" s="22">
        <v>57</v>
      </c>
      <c r="C106" s="23" t="s">
        <v>34</v>
      </c>
      <c r="D106" s="24" t="s">
        <v>14</v>
      </c>
      <c r="E106" s="25" t="s">
        <v>19</v>
      </c>
      <c r="F106" s="26" t="s">
        <v>162</v>
      </c>
      <c r="G106" s="27" t="s">
        <v>36</v>
      </c>
      <c r="H106" s="28">
        <v>8.4000000000000005E-2</v>
      </c>
      <c r="I106" s="22" t="str">
        <f ca="1">IF(INDIRECT(CONCATENATE("D", ROW()))="", TEXT(INDIRECT(CONCATENATE("H", ROW())), CONCATENATE("0", CHAR(44), "00#")), "")</f>
        <v>0,084</v>
      </c>
      <c r="J106" s="29" t="s">
        <v>14</v>
      </c>
      <c r="K106" s="22">
        <v>47457.63</v>
      </c>
      <c r="L106" s="30" t="str">
        <f t="shared" ca="1" si="4"/>
        <v>47457,63</v>
      </c>
      <c r="M106" s="31"/>
      <c r="N106" s="31"/>
      <c r="O106" s="28">
        <v>1</v>
      </c>
      <c r="P106" s="30"/>
      <c r="Q106" s="50"/>
      <c r="R106" s="22"/>
      <c r="S106" s="22"/>
      <c r="T106" s="22"/>
      <c r="U106" s="22"/>
      <c r="V106" s="22"/>
      <c r="W106" s="22"/>
      <c r="X106" s="36"/>
      <c r="Y106" s="36"/>
      <c r="Z106" s="30"/>
      <c r="AA106" s="50"/>
      <c r="AB106" s="50"/>
      <c r="AC106" s="59"/>
      <c r="AD106" s="60"/>
      <c r="AE106" s="60"/>
    </row>
    <row r="107" spans="1:31" ht="24" x14ac:dyDescent="0.2">
      <c r="A107" s="22">
        <v>114</v>
      </c>
      <c r="B107" s="22"/>
      <c r="C107" s="23" t="s">
        <v>106</v>
      </c>
      <c r="D107" s="24" t="s">
        <v>17</v>
      </c>
      <c r="E107" s="25"/>
      <c r="F107" s="26" t="s">
        <v>107</v>
      </c>
      <c r="G107" s="27" t="s">
        <v>36</v>
      </c>
      <c r="H107" s="28">
        <v>0.31</v>
      </c>
      <c r="I107" s="22">
        <v>0.31</v>
      </c>
      <c r="J107" s="29">
        <v>0.01</v>
      </c>
      <c r="K107" s="22">
        <v>5763</v>
      </c>
      <c r="L107" s="30" t="str">
        <f t="shared" ca="1" si="4"/>
        <v>5763,00</v>
      </c>
      <c r="M107" s="31"/>
      <c r="N107" s="31">
        <v>7.19</v>
      </c>
      <c r="O107" s="28">
        <v>7.19</v>
      </c>
      <c r="P107" s="30"/>
      <c r="Q107" s="50"/>
      <c r="R107" s="22"/>
      <c r="S107" s="22"/>
      <c r="T107" s="22"/>
      <c r="U107" s="22"/>
      <c r="V107" s="22"/>
      <c r="W107" s="22"/>
      <c r="X107" s="36"/>
      <c r="Y107" s="36"/>
      <c r="Z107" s="30"/>
      <c r="AA107" s="50"/>
      <c r="AB107" s="50"/>
      <c r="AC107" s="59"/>
      <c r="AD107" s="60"/>
      <c r="AE107" s="60"/>
    </row>
    <row r="108" spans="1:31" ht="24" x14ac:dyDescent="0.2">
      <c r="A108" s="22">
        <v>115</v>
      </c>
      <c r="B108" s="22"/>
      <c r="C108" s="23" t="s">
        <v>88</v>
      </c>
      <c r="D108" s="24" t="s">
        <v>17</v>
      </c>
      <c r="E108" s="25"/>
      <c r="F108" s="26" t="s">
        <v>89</v>
      </c>
      <c r="G108" s="27" t="s">
        <v>36</v>
      </c>
      <c r="H108" s="28"/>
      <c r="I108" s="22">
        <v>0</v>
      </c>
      <c r="J108" s="29">
        <v>0</v>
      </c>
      <c r="K108" s="22"/>
      <c r="L108" s="30" t="str">
        <f t="shared" ca="1" si="4"/>
        <v>0,00</v>
      </c>
      <c r="M108" s="31"/>
      <c r="N108" s="31">
        <v>9.4499999999999993</v>
      </c>
      <c r="O108" s="28">
        <v>9.4499999999999993</v>
      </c>
      <c r="P108" s="30"/>
      <c r="Q108" s="50"/>
      <c r="R108" s="22"/>
      <c r="S108" s="22"/>
      <c r="T108" s="22"/>
      <c r="U108" s="22"/>
      <c r="V108" s="22"/>
      <c r="W108" s="22"/>
      <c r="X108" s="36"/>
      <c r="Y108" s="36"/>
      <c r="Z108" s="30"/>
      <c r="AA108" s="50"/>
      <c r="AB108" s="50"/>
      <c r="AC108" s="59"/>
      <c r="AD108" s="60"/>
      <c r="AE108" s="60"/>
    </row>
    <row r="109" spans="1:31" ht="24" x14ac:dyDescent="0.2">
      <c r="A109" s="22">
        <v>116</v>
      </c>
      <c r="B109" s="22">
        <v>6</v>
      </c>
      <c r="C109" s="23" t="s">
        <v>34</v>
      </c>
      <c r="D109" s="24" t="s">
        <v>14</v>
      </c>
      <c r="E109" s="25" t="s">
        <v>19</v>
      </c>
      <c r="F109" s="26" t="s">
        <v>35</v>
      </c>
      <c r="G109" s="27" t="s">
        <v>36</v>
      </c>
      <c r="H109" s="28">
        <v>1.7150000000000001</v>
      </c>
      <c r="I109" s="22" t="str">
        <f ca="1">IF(INDIRECT(CONCATENATE("D", ROW()))="", TEXT(INDIRECT(CONCATENATE("H", ROW())), CONCATENATE("0", CHAR(44), "00#")), "")</f>
        <v>1,715</v>
      </c>
      <c r="J109" s="29" t="s">
        <v>14</v>
      </c>
      <c r="K109" s="22">
        <v>50847.5</v>
      </c>
      <c r="L109" s="30" t="str">
        <f t="shared" ca="1" si="4"/>
        <v>50847,50</v>
      </c>
      <c r="M109" s="31"/>
      <c r="N109" s="31"/>
      <c r="O109" s="28">
        <v>1</v>
      </c>
      <c r="P109" s="30"/>
      <c r="Q109" s="50"/>
      <c r="R109" s="22"/>
      <c r="S109" s="22"/>
      <c r="T109" s="22"/>
      <c r="U109" s="22"/>
      <c r="V109" s="22"/>
      <c r="W109" s="22"/>
      <c r="X109" s="36"/>
      <c r="Y109" s="36"/>
      <c r="Z109" s="30"/>
      <c r="AA109" s="50"/>
      <c r="AB109" s="50"/>
      <c r="AC109" s="59"/>
      <c r="AD109" s="60"/>
      <c r="AE109" s="60"/>
    </row>
    <row r="110" spans="1:31" x14ac:dyDescent="0.2">
      <c r="A110" s="22">
        <v>117</v>
      </c>
      <c r="B110" s="22"/>
      <c r="C110" s="23" t="s">
        <v>148</v>
      </c>
      <c r="D110" s="24" t="s">
        <v>17</v>
      </c>
      <c r="E110" s="25"/>
      <c r="F110" s="26" t="s">
        <v>149</v>
      </c>
      <c r="G110" s="27" t="s">
        <v>36</v>
      </c>
      <c r="H110" s="28">
        <v>5.0000000000000001E-4</v>
      </c>
      <c r="I110" s="22">
        <v>5.1999999999999995E-4</v>
      </c>
      <c r="J110" s="29">
        <v>5.1999999999999995E-4</v>
      </c>
      <c r="K110" s="22">
        <v>31600</v>
      </c>
      <c r="L110" s="30" t="str">
        <f t="shared" ca="1" si="4"/>
        <v>31600,00</v>
      </c>
      <c r="M110" s="31"/>
      <c r="N110" s="31">
        <v>7.45</v>
      </c>
      <c r="O110" s="28">
        <v>7.45</v>
      </c>
      <c r="P110" s="30"/>
      <c r="Q110" s="50"/>
      <c r="R110" s="22"/>
      <c r="S110" s="22"/>
      <c r="T110" s="22"/>
      <c r="U110" s="22"/>
      <c r="V110" s="22"/>
      <c r="W110" s="22"/>
      <c r="X110" s="36"/>
      <c r="Y110" s="36"/>
      <c r="Z110" s="30"/>
      <c r="AA110" s="50"/>
      <c r="AB110" s="50"/>
      <c r="AC110" s="59"/>
      <c r="AD110" s="60"/>
      <c r="AE110" s="60"/>
    </row>
    <row r="111" spans="1:31" x14ac:dyDescent="0.2">
      <c r="A111" s="22">
        <v>118</v>
      </c>
      <c r="B111" s="22"/>
      <c r="C111" s="23" t="s">
        <v>148</v>
      </c>
      <c r="D111" s="24" t="s">
        <v>17</v>
      </c>
      <c r="E111" s="25"/>
      <c r="F111" s="26" t="s">
        <v>149</v>
      </c>
      <c r="G111" s="27" t="s">
        <v>36</v>
      </c>
      <c r="H111" s="28">
        <v>1E-4</v>
      </c>
      <c r="I111" s="22">
        <v>1.3999999999999999E-4</v>
      </c>
      <c r="J111" s="29">
        <v>2.7999999999999998E-4</v>
      </c>
      <c r="K111" s="22">
        <v>31600</v>
      </c>
      <c r="L111" s="30" t="str">
        <f t="shared" ca="1" si="4"/>
        <v>31600,00</v>
      </c>
      <c r="M111" s="31"/>
      <c r="N111" s="31">
        <v>7.68</v>
      </c>
      <c r="O111" s="28">
        <v>7.68</v>
      </c>
      <c r="P111" s="30"/>
      <c r="Q111" s="50"/>
      <c r="R111" s="32"/>
      <c r="S111" s="32"/>
      <c r="T111" s="32"/>
      <c r="U111" s="32"/>
      <c r="V111" s="32"/>
      <c r="W111" s="32"/>
      <c r="X111" s="37"/>
      <c r="Y111" s="37"/>
      <c r="Z111" s="30"/>
      <c r="AA111" s="50"/>
      <c r="AB111" s="50"/>
      <c r="AC111" s="59"/>
      <c r="AD111" s="60"/>
      <c r="AE111" s="60"/>
    </row>
    <row r="112" spans="1:31" x14ac:dyDescent="0.2">
      <c r="A112" s="22">
        <v>119</v>
      </c>
      <c r="B112" s="22"/>
      <c r="C112" s="23" t="s">
        <v>72</v>
      </c>
      <c r="D112" s="24" t="s">
        <v>17</v>
      </c>
      <c r="E112" s="25"/>
      <c r="F112" s="26" t="s">
        <v>73</v>
      </c>
      <c r="G112" s="27" t="s">
        <v>36</v>
      </c>
      <c r="H112" s="28">
        <v>3.8999999999999998E-3</v>
      </c>
      <c r="I112" s="22">
        <v>3.8800000000000002E-3</v>
      </c>
      <c r="J112" s="29">
        <v>1.9400000000000001E-3</v>
      </c>
      <c r="K112" s="22">
        <v>4920</v>
      </c>
      <c r="L112" s="30" t="str">
        <f t="shared" ca="1" si="4"/>
        <v>4920,00</v>
      </c>
      <c r="M112" s="31"/>
      <c r="N112" s="31">
        <v>7.23</v>
      </c>
      <c r="O112" s="28">
        <v>7.23</v>
      </c>
      <c r="P112" s="30"/>
      <c r="Q112" s="50"/>
      <c r="R112" s="22"/>
      <c r="S112" s="22"/>
      <c r="T112" s="22"/>
      <c r="U112" s="22"/>
      <c r="V112" s="22"/>
      <c r="W112" s="22"/>
      <c r="X112" s="36"/>
      <c r="Y112" s="36"/>
      <c r="Z112" s="30"/>
      <c r="AA112" s="50"/>
      <c r="AB112" s="50"/>
      <c r="AC112" s="59"/>
      <c r="AD112" s="60"/>
      <c r="AE112" s="60"/>
    </row>
    <row r="113" spans="1:31" x14ac:dyDescent="0.2">
      <c r="A113" s="22">
        <v>120</v>
      </c>
      <c r="B113" s="22"/>
      <c r="C113" s="23" t="s">
        <v>72</v>
      </c>
      <c r="D113" s="24" t="s">
        <v>17</v>
      </c>
      <c r="E113" s="25"/>
      <c r="F113" s="26" t="s">
        <v>73</v>
      </c>
      <c r="G113" s="27" t="s">
        <v>36</v>
      </c>
      <c r="H113" s="28">
        <v>8.0000000000000004E-4</v>
      </c>
      <c r="I113" s="22">
        <v>8.4347999999999997E-4</v>
      </c>
      <c r="J113" s="29">
        <v>2.97E-3</v>
      </c>
      <c r="K113" s="22">
        <v>4920</v>
      </c>
      <c r="L113" s="30" t="str">
        <f t="shared" ca="1" si="4"/>
        <v>4920,00</v>
      </c>
      <c r="M113" s="31"/>
      <c r="N113" s="31">
        <v>9.4499999999999993</v>
      </c>
      <c r="O113" s="28">
        <v>9.4499999999999993</v>
      </c>
      <c r="P113" s="30"/>
      <c r="Q113" s="50"/>
      <c r="R113" s="22"/>
      <c r="S113" s="22"/>
      <c r="T113" s="22"/>
      <c r="U113" s="22"/>
      <c r="V113" s="22"/>
      <c r="W113" s="22"/>
      <c r="X113" s="36"/>
      <c r="Y113" s="36"/>
      <c r="Z113" s="30"/>
      <c r="AA113" s="50"/>
      <c r="AB113" s="50"/>
      <c r="AC113" s="59"/>
      <c r="AD113" s="60"/>
      <c r="AE113" s="60"/>
    </row>
    <row r="114" spans="1:31" ht="36" x14ac:dyDescent="0.2">
      <c r="A114" s="22">
        <v>121</v>
      </c>
      <c r="B114" s="22"/>
      <c r="C114" s="23" t="s">
        <v>143</v>
      </c>
      <c r="D114" s="24" t="s">
        <v>17</v>
      </c>
      <c r="E114" s="25"/>
      <c r="F114" s="26" t="s">
        <v>144</v>
      </c>
      <c r="G114" s="27" t="s">
        <v>33</v>
      </c>
      <c r="H114" s="28">
        <v>40</v>
      </c>
      <c r="I114" s="22">
        <v>40</v>
      </c>
      <c r="J114" s="29">
        <v>20</v>
      </c>
      <c r="K114" s="22">
        <v>42.6</v>
      </c>
      <c r="L114" s="30" t="str">
        <f t="shared" ca="1" si="4"/>
        <v>42,60</v>
      </c>
      <c r="M114" s="31"/>
      <c r="N114" s="31">
        <v>9.65</v>
      </c>
      <c r="O114" s="28">
        <v>9.65</v>
      </c>
      <c r="P114" s="30"/>
      <c r="Q114" s="50"/>
      <c r="R114" s="22"/>
      <c r="S114" s="22"/>
      <c r="T114" s="22"/>
      <c r="U114" s="22"/>
      <c r="V114" s="22"/>
      <c r="W114" s="22"/>
      <c r="X114" s="36"/>
      <c r="Y114" s="36"/>
      <c r="Z114" s="30"/>
      <c r="AA114" s="50"/>
      <c r="AB114" s="50"/>
      <c r="AC114" s="59"/>
      <c r="AD114" s="60"/>
      <c r="AE114" s="60"/>
    </row>
    <row r="115" spans="1:31" ht="24" x14ac:dyDescent="0.2">
      <c r="A115" s="22">
        <v>122</v>
      </c>
      <c r="B115" s="22"/>
      <c r="C115" s="23" t="s">
        <v>135</v>
      </c>
      <c r="D115" s="24" t="s">
        <v>17</v>
      </c>
      <c r="E115" s="25"/>
      <c r="F115" s="26" t="s">
        <v>136</v>
      </c>
      <c r="G115" s="27" t="s">
        <v>33</v>
      </c>
      <c r="H115" s="28">
        <v>2.8</v>
      </c>
      <c r="I115" s="22">
        <v>2.8</v>
      </c>
      <c r="J115" s="29">
        <v>2.8</v>
      </c>
      <c r="K115" s="22">
        <v>266.67</v>
      </c>
      <c r="L115" s="30" t="str">
        <f t="shared" ca="1" si="4"/>
        <v>266,67</v>
      </c>
      <c r="M115" s="31"/>
      <c r="N115" s="31">
        <v>4.45</v>
      </c>
      <c r="O115" s="28">
        <v>4.45</v>
      </c>
      <c r="P115" s="30"/>
      <c r="Q115" s="50"/>
      <c r="R115" s="22"/>
      <c r="S115" s="22"/>
      <c r="T115" s="22"/>
      <c r="U115" s="22"/>
      <c r="V115" s="22"/>
      <c r="W115" s="22"/>
      <c r="X115" s="36"/>
      <c r="Y115" s="36"/>
      <c r="Z115" s="30"/>
      <c r="AA115" s="50"/>
      <c r="AB115" s="50"/>
      <c r="AC115" s="59"/>
      <c r="AD115" s="60"/>
      <c r="AE115" s="60"/>
    </row>
    <row r="116" spans="1:31" ht="24" x14ac:dyDescent="0.2">
      <c r="A116" s="22">
        <v>123</v>
      </c>
      <c r="B116" s="22"/>
      <c r="C116" s="23" t="s">
        <v>135</v>
      </c>
      <c r="D116" s="24" t="s">
        <v>17</v>
      </c>
      <c r="E116" s="25"/>
      <c r="F116" s="26" t="s">
        <v>136</v>
      </c>
      <c r="G116" s="27" t="s">
        <v>33</v>
      </c>
      <c r="H116" s="28">
        <v>5.32</v>
      </c>
      <c r="I116" s="22">
        <v>5.32</v>
      </c>
      <c r="J116" s="29">
        <v>2.66</v>
      </c>
      <c r="K116" s="22">
        <v>266.67</v>
      </c>
      <c r="L116" s="30" t="str">
        <f t="shared" ca="1" si="4"/>
        <v>266,67</v>
      </c>
      <c r="M116" s="31"/>
      <c r="N116" s="31">
        <v>4.51</v>
      </c>
      <c r="O116" s="28">
        <v>4.51</v>
      </c>
      <c r="P116" s="30"/>
      <c r="Q116" s="50"/>
      <c r="R116" s="22"/>
      <c r="S116" s="22"/>
      <c r="T116" s="22"/>
      <c r="U116" s="22"/>
      <c r="V116" s="22"/>
      <c r="W116" s="22"/>
      <c r="X116" s="36"/>
      <c r="Y116" s="36"/>
      <c r="Z116" s="30"/>
      <c r="AA116" s="50"/>
      <c r="AB116" s="50"/>
      <c r="AC116" s="59"/>
      <c r="AD116" s="60"/>
      <c r="AE116" s="60"/>
    </row>
    <row r="117" spans="1:31" ht="24" x14ac:dyDescent="0.2">
      <c r="A117" s="22">
        <v>124</v>
      </c>
      <c r="B117" s="22"/>
      <c r="C117" s="23" t="s">
        <v>135</v>
      </c>
      <c r="D117" s="24" t="s">
        <v>17</v>
      </c>
      <c r="E117" s="25"/>
      <c r="F117" s="26" t="s">
        <v>136</v>
      </c>
      <c r="G117" s="27" t="s">
        <v>33</v>
      </c>
      <c r="H117" s="28">
        <v>5.04</v>
      </c>
      <c r="I117" s="22">
        <v>5.04</v>
      </c>
      <c r="J117" s="29">
        <v>2.52</v>
      </c>
      <c r="K117" s="22">
        <v>266.67</v>
      </c>
      <c r="L117" s="30" t="str">
        <f t="shared" ca="1" si="4"/>
        <v>266,67</v>
      </c>
      <c r="M117" s="31"/>
      <c r="N117" s="31">
        <v>4.3899999999999997</v>
      </c>
      <c r="O117" s="28">
        <v>4.3899999999999997</v>
      </c>
      <c r="P117" s="30"/>
      <c r="Q117" s="50"/>
      <c r="R117" s="22"/>
      <c r="S117" s="22"/>
      <c r="T117" s="22"/>
      <c r="U117" s="22"/>
      <c r="V117" s="22"/>
      <c r="W117" s="22"/>
      <c r="X117" s="36"/>
      <c r="Y117" s="36"/>
      <c r="Z117" s="30"/>
      <c r="AA117" s="50"/>
      <c r="AB117" s="50"/>
      <c r="AC117" s="59"/>
      <c r="AD117" s="60"/>
      <c r="AE117" s="60"/>
    </row>
    <row r="118" spans="1:31" x14ac:dyDescent="0.2">
      <c r="A118" s="22">
        <v>125</v>
      </c>
      <c r="B118" s="22">
        <v>33</v>
      </c>
      <c r="C118" s="23" t="s">
        <v>97</v>
      </c>
      <c r="D118" s="24" t="s">
        <v>14</v>
      </c>
      <c r="E118" s="25" t="s">
        <v>19</v>
      </c>
      <c r="F118" s="26" t="s">
        <v>98</v>
      </c>
      <c r="G118" s="27" t="s">
        <v>99</v>
      </c>
      <c r="H118" s="28">
        <v>2.25</v>
      </c>
      <c r="I118" s="22" t="str">
        <f ca="1">IF(INDIRECT(CONCATENATE("D", ROW()))="", TEXT(INDIRECT(CONCATENATE("H", ROW())), CONCATENATE("0", CHAR(44), "00#")), "")</f>
        <v>2,25</v>
      </c>
      <c r="J118" s="29" t="s">
        <v>14</v>
      </c>
      <c r="K118" s="22">
        <v>7</v>
      </c>
      <c r="L118" s="30" t="str">
        <f t="shared" ca="1" si="4"/>
        <v>7,00</v>
      </c>
      <c r="M118" s="31"/>
      <c r="N118" s="31">
        <v>5.84</v>
      </c>
      <c r="O118" s="28">
        <v>5.84</v>
      </c>
      <c r="P118" s="30"/>
      <c r="Q118" s="50"/>
      <c r="R118" s="32"/>
      <c r="S118" s="32"/>
      <c r="T118" s="32"/>
      <c r="U118" s="32"/>
      <c r="V118" s="32"/>
      <c r="W118" s="32"/>
      <c r="X118" s="37"/>
      <c r="Y118" s="37"/>
      <c r="Z118" s="30"/>
      <c r="AA118" s="50"/>
      <c r="AB118" s="50"/>
      <c r="AC118" s="59"/>
      <c r="AD118" s="60"/>
      <c r="AE118" s="60"/>
    </row>
    <row r="119" spans="1:31" ht="36" x14ac:dyDescent="0.2">
      <c r="A119" s="22">
        <v>126</v>
      </c>
      <c r="B119" s="22">
        <v>18</v>
      </c>
      <c r="C119" s="23" t="s">
        <v>48</v>
      </c>
      <c r="D119" s="24" t="s">
        <v>14</v>
      </c>
      <c r="E119" s="25" t="s">
        <v>19</v>
      </c>
      <c r="F119" s="26" t="s">
        <v>49</v>
      </c>
      <c r="G119" s="27" t="s">
        <v>21</v>
      </c>
      <c r="H119" s="28">
        <v>0.26</v>
      </c>
      <c r="I119" s="22" t="str">
        <f ca="1">IF(INDIRECT(CONCATENATE("D", ROW()))="", TEXT(INDIRECT(CONCATENATE("H", ROW())), CONCATENATE("0", CHAR(44), "00#")), "")</f>
        <v>0,26</v>
      </c>
      <c r="J119" s="29" t="s">
        <v>14</v>
      </c>
      <c r="K119" s="22">
        <v>118.6</v>
      </c>
      <c r="L119" s="30" t="str">
        <f t="shared" ca="1" si="4"/>
        <v>118,60</v>
      </c>
      <c r="M119" s="31"/>
      <c r="N119" s="31">
        <v>8.81</v>
      </c>
      <c r="O119" s="28">
        <v>8.81</v>
      </c>
      <c r="P119" s="30"/>
      <c r="Q119" s="50"/>
      <c r="R119" s="32"/>
      <c r="S119" s="32"/>
      <c r="T119" s="32"/>
      <c r="U119" s="32"/>
      <c r="V119" s="32"/>
      <c r="W119" s="32"/>
      <c r="X119" s="32"/>
      <c r="Y119" s="32"/>
      <c r="Z119" s="30"/>
      <c r="AA119" s="50"/>
      <c r="AB119" s="50"/>
      <c r="AC119" s="59"/>
      <c r="AD119" s="60"/>
      <c r="AE119" s="60"/>
    </row>
    <row r="120" spans="1:31" x14ac:dyDescent="0.2">
      <c r="A120" s="22">
        <v>127</v>
      </c>
      <c r="B120" s="22"/>
      <c r="C120" s="23" t="s">
        <v>52</v>
      </c>
      <c r="D120" s="24" t="s">
        <v>17</v>
      </c>
      <c r="E120" s="25"/>
      <c r="F120" s="26" t="s">
        <v>53</v>
      </c>
      <c r="G120" s="27" t="s">
        <v>36</v>
      </c>
      <c r="H120" s="28">
        <v>0.03</v>
      </c>
      <c r="I120" s="22">
        <v>0.03</v>
      </c>
      <c r="J120" s="29">
        <v>5.0000000000000001E-3</v>
      </c>
      <c r="K120" s="22">
        <v>10315.01</v>
      </c>
      <c r="L120" s="30" t="str">
        <f t="shared" ca="1" si="4"/>
        <v>10315,01</v>
      </c>
      <c r="M120" s="31"/>
      <c r="N120" s="31">
        <v>5.85</v>
      </c>
      <c r="O120" s="28">
        <v>5.85</v>
      </c>
      <c r="P120" s="30"/>
      <c r="Q120" s="50"/>
      <c r="R120" s="22"/>
      <c r="S120" s="22"/>
      <c r="T120" s="22"/>
      <c r="U120" s="22"/>
      <c r="V120" s="22"/>
      <c r="W120" s="22"/>
      <c r="X120" s="36"/>
      <c r="Y120" s="36"/>
      <c r="Z120" s="30"/>
      <c r="AA120" s="50"/>
      <c r="AB120" s="50"/>
      <c r="AC120" s="59"/>
      <c r="AD120" s="60"/>
      <c r="AE120" s="60"/>
    </row>
    <row r="121" spans="1:31" x14ac:dyDescent="0.2">
      <c r="A121" s="22">
        <v>128</v>
      </c>
      <c r="B121" s="22"/>
      <c r="C121" s="23" t="s">
        <v>52</v>
      </c>
      <c r="D121" s="24" t="s">
        <v>17</v>
      </c>
      <c r="E121" s="25"/>
      <c r="F121" s="26" t="s">
        <v>53</v>
      </c>
      <c r="G121" s="27" t="s">
        <v>36</v>
      </c>
      <c r="H121" s="28">
        <v>1E-3</v>
      </c>
      <c r="I121" s="22">
        <v>9.6559999999999984E-4</v>
      </c>
      <c r="J121" s="29">
        <v>3.3999999999999998E-3</v>
      </c>
      <c r="K121" s="22">
        <v>10315.01</v>
      </c>
      <c r="L121" s="30" t="str">
        <f t="shared" ca="1" si="4"/>
        <v>10315,01</v>
      </c>
      <c r="M121" s="31"/>
      <c r="N121" s="31">
        <v>9.4499999999999993</v>
      </c>
      <c r="O121" s="28">
        <v>9.4499999999999993</v>
      </c>
      <c r="P121" s="30"/>
      <c r="Q121" s="50"/>
      <c r="R121" s="22"/>
      <c r="S121" s="22"/>
      <c r="T121" s="22"/>
      <c r="U121" s="22"/>
      <c r="V121" s="22"/>
      <c r="W121" s="22"/>
      <c r="X121" s="36"/>
      <c r="Y121" s="36"/>
      <c r="Z121" s="30"/>
      <c r="AA121" s="50"/>
      <c r="AB121" s="50"/>
      <c r="AC121" s="59"/>
      <c r="AD121" s="60"/>
      <c r="AE121" s="60"/>
    </row>
    <row r="122" spans="1:31" x14ac:dyDescent="0.2">
      <c r="A122" s="22">
        <v>129</v>
      </c>
      <c r="B122" s="22"/>
      <c r="C122" s="23" t="s">
        <v>157</v>
      </c>
      <c r="D122" s="24" t="s">
        <v>17</v>
      </c>
      <c r="E122" s="25"/>
      <c r="F122" s="26" t="s">
        <v>158</v>
      </c>
      <c r="G122" s="27" t="s">
        <v>26</v>
      </c>
      <c r="H122" s="28">
        <v>1.4039999999999999</v>
      </c>
      <c r="I122" s="22">
        <v>1.4040000000000001</v>
      </c>
      <c r="J122" s="29">
        <v>0.78</v>
      </c>
      <c r="K122" s="22">
        <v>10.57</v>
      </c>
      <c r="L122" s="30" t="str">
        <f t="shared" ref="L122:L127" ca="1" si="5">IF(OR(NOT(INDIRECT(CONCATENATE("D", ROW()))=""), INDIRECT(CONCATENATE("E", ROW()))="М"), TEXT(INDIRECT(CONCATENATE("K", ROW())), CONCATENATE("0", CHAR(44), "00#")), "")</f>
        <v>10,57</v>
      </c>
      <c r="M122" s="31"/>
      <c r="N122" s="31">
        <v>1.7</v>
      </c>
      <c r="O122" s="28">
        <v>1.7</v>
      </c>
      <c r="P122" s="30"/>
      <c r="Q122" s="50"/>
      <c r="R122" s="32"/>
      <c r="S122" s="32"/>
      <c r="T122" s="32"/>
      <c r="U122" s="32"/>
      <c r="V122" s="32"/>
      <c r="W122" s="32"/>
      <c r="X122" s="37"/>
      <c r="Y122" s="37"/>
      <c r="Z122" s="30"/>
      <c r="AA122" s="50"/>
      <c r="AB122" s="50"/>
      <c r="AC122" s="59"/>
      <c r="AD122" s="60"/>
      <c r="AE122" s="60"/>
    </row>
    <row r="123" spans="1:31" x14ac:dyDescent="0.2">
      <c r="A123" s="22">
        <v>130</v>
      </c>
      <c r="B123" s="22"/>
      <c r="C123" s="23" t="s">
        <v>157</v>
      </c>
      <c r="D123" s="24" t="s">
        <v>17</v>
      </c>
      <c r="E123" s="25"/>
      <c r="F123" s="26" t="s">
        <v>158</v>
      </c>
      <c r="G123" s="27" t="s">
        <v>26</v>
      </c>
      <c r="H123" s="28">
        <v>0.47699999999999998</v>
      </c>
      <c r="I123" s="22">
        <v>0.47700000000000004</v>
      </c>
      <c r="J123" s="29">
        <v>0.9</v>
      </c>
      <c r="K123" s="22">
        <v>10.57</v>
      </c>
      <c r="L123" s="30" t="str">
        <f t="shared" ca="1" si="5"/>
        <v>10,57</v>
      </c>
      <c r="M123" s="31"/>
      <c r="N123" s="31">
        <v>1.67</v>
      </c>
      <c r="O123" s="28">
        <v>1.67</v>
      </c>
      <c r="P123" s="30"/>
      <c r="Q123" s="50"/>
      <c r="R123" s="32"/>
      <c r="S123" s="32"/>
      <c r="T123" s="32"/>
      <c r="U123" s="32"/>
      <c r="V123" s="32"/>
      <c r="W123" s="32"/>
      <c r="X123" s="37"/>
      <c r="Y123" s="37"/>
      <c r="Z123" s="30"/>
      <c r="AA123" s="50"/>
      <c r="AB123" s="50"/>
      <c r="AC123" s="59"/>
      <c r="AD123" s="60"/>
      <c r="AE123" s="60"/>
    </row>
    <row r="124" spans="1:31" x14ac:dyDescent="0.2">
      <c r="A124" s="22">
        <v>131</v>
      </c>
      <c r="B124" s="22"/>
      <c r="C124" s="23" t="s">
        <v>59</v>
      </c>
      <c r="D124" s="24" t="s">
        <v>17</v>
      </c>
      <c r="E124" s="25"/>
      <c r="F124" s="26" t="s">
        <v>60</v>
      </c>
      <c r="G124" s="27" t="s">
        <v>36</v>
      </c>
      <c r="H124" s="28">
        <v>8.0000000000000002E-3</v>
      </c>
      <c r="I124" s="22">
        <v>8.0000000000000002E-3</v>
      </c>
      <c r="J124" s="29">
        <v>4.0000000000000001E-3</v>
      </c>
      <c r="K124" s="22">
        <v>10749</v>
      </c>
      <c r="L124" s="30" t="str">
        <f t="shared" ca="1" si="5"/>
        <v>10749,00</v>
      </c>
      <c r="M124" s="31"/>
      <c r="N124" s="31">
        <v>7.23</v>
      </c>
      <c r="O124" s="28">
        <v>7.23</v>
      </c>
      <c r="P124" s="30"/>
      <c r="Q124" s="50"/>
      <c r="R124" s="22"/>
      <c r="S124" s="22"/>
      <c r="T124" s="22"/>
      <c r="U124" s="22"/>
      <c r="V124" s="22"/>
      <c r="W124" s="22"/>
      <c r="X124" s="36"/>
      <c r="Y124" s="36"/>
      <c r="Z124" s="30"/>
      <c r="AA124" s="50"/>
      <c r="AB124" s="50"/>
      <c r="AC124" s="59"/>
      <c r="AD124" s="60"/>
      <c r="AE124" s="60"/>
    </row>
    <row r="125" spans="1:31" x14ac:dyDescent="0.2">
      <c r="A125" s="22">
        <v>132</v>
      </c>
      <c r="B125" s="22"/>
      <c r="C125" s="23" t="s">
        <v>129</v>
      </c>
      <c r="D125" s="24" t="s">
        <v>17</v>
      </c>
      <c r="E125" s="25"/>
      <c r="F125" s="26" t="s">
        <v>130</v>
      </c>
      <c r="G125" s="27" t="s">
        <v>36</v>
      </c>
      <c r="H125" s="28">
        <v>7.4000000000000003E-3</v>
      </c>
      <c r="I125" s="22">
        <v>7.4000000000000003E-3</v>
      </c>
      <c r="J125" s="29">
        <v>7.4000000000000003E-3</v>
      </c>
      <c r="K125" s="22">
        <v>11524</v>
      </c>
      <c r="L125" s="30" t="str">
        <f t="shared" ca="1" si="5"/>
        <v>11524,00</v>
      </c>
      <c r="M125" s="31"/>
      <c r="N125" s="31">
        <v>4.45</v>
      </c>
      <c r="O125" s="28">
        <v>4.45</v>
      </c>
      <c r="P125" s="30"/>
      <c r="Q125" s="50"/>
      <c r="R125" s="22"/>
      <c r="S125" s="22"/>
      <c r="T125" s="22"/>
      <c r="U125" s="22"/>
      <c r="V125" s="22"/>
      <c r="W125" s="22"/>
      <c r="X125" s="36"/>
      <c r="Y125" s="36"/>
      <c r="Z125" s="30"/>
      <c r="AA125" s="50"/>
      <c r="AB125" s="50"/>
      <c r="AC125" s="59"/>
      <c r="AD125" s="60"/>
      <c r="AE125" s="60"/>
    </row>
    <row r="126" spans="1:31" x14ac:dyDescent="0.2">
      <c r="A126" s="22">
        <v>133</v>
      </c>
      <c r="B126" s="22"/>
      <c r="C126" s="23" t="s">
        <v>129</v>
      </c>
      <c r="D126" s="24" t="s">
        <v>17</v>
      </c>
      <c r="E126" s="25"/>
      <c r="F126" s="26" t="s">
        <v>130</v>
      </c>
      <c r="G126" s="27" t="s">
        <v>36</v>
      </c>
      <c r="H126" s="28">
        <v>1.46E-2</v>
      </c>
      <c r="I126" s="22">
        <v>1.4630000000000001E-2</v>
      </c>
      <c r="J126" s="29">
        <v>7.3150000000000003E-3</v>
      </c>
      <c r="K126" s="22">
        <v>11524</v>
      </c>
      <c r="L126" s="30" t="str">
        <f t="shared" ca="1" si="5"/>
        <v>11524,00</v>
      </c>
      <c r="M126" s="31"/>
      <c r="N126" s="31">
        <v>4.51</v>
      </c>
      <c r="O126" s="28">
        <v>4.51</v>
      </c>
      <c r="P126" s="30"/>
      <c r="Q126" s="50"/>
      <c r="R126" s="32"/>
      <c r="S126" s="32"/>
      <c r="T126" s="32"/>
      <c r="U126" s="32"/>
      <c r="V126" s="32"/>
      <c r="W126" s="32"/>
      <c r="X126" s="37"/>
      <c r="Y126" s="37"/>
      <c r="Z126" s="30"/>
      <c r="AA126" s="50"/>
      <c r="AB126" s="50"/>
      <c r="AC126" s="59"/>
      <c r="AD126" s="60"/>
      <c r="AE126" s="60"/>
    </row>
    <row r="127" spans="1:31" x14ac:dyDescent="0.2">
      <c r="A127" s="22">
        <v>134</v>
      </c>
      <c r="B127" s="22"/>
      <c r="C127" s="23" t="s">
        <v>129</v>
      </c>
      <c r="D127" s="24" t="s">
        <v>17</v>
      </c>
      <c r="E127" s="25"/>
      <c r="F127" s="26" t="s">
        <v>130</v>
      </c>
      <c r="G127" s="27" t="s">
        <v>36</v>
      </c>
      <c r="H127" s="28">
        <v>1.3299999999999999E-2</v>
      </c>
      <c r="I127" s="22">
        <v>1.332E-2</v>
      </c>
      <c r="J127" s="29">
        <v>6.6600000000000001E-3</v>
      </c>
      <c r="K127" s="22">
        <v>11524</v>
      </c>
      <c r="L127" s="30" t="str">
        <f t="shared" ca="1" si="5"/>
        <v>11524,00</v>
      </c>
      <c r="M127" s="31"/>
      <c r="N127" s="31">
        <v>4.3899999999999997</v>
      </c>
      <c r="O127" s="28">
        <v>4.3899999999999997</v>
      </c>
      <c r="P127" s="30"/>
      <c r="Q127" s="36"/>
      <c r="R127" s="22"/>
      <c r="S127" s="22"/>
      <c r="T127" s="22"/>
      <c r="U127" s="22"/>
      <c r="V127" s="22"/>
      <c r="W127" s="22"/>
      <c r="X127" s="36"/>
      <c r="Y127" s="36"/>
      <c r="Z127" s="30"/>
      <c r="AA127" s="36"/>
      <c r="AB127" s="50"/>
      <c r="AC127" s="59"/>
      <c r="AD127" s="60"/>
      <c r="AE127" s="60"/>
    </row>
    <row r="128" spans="1:31" x14ac:dyDescent="0.2">
      <c r="A128" s="12"/>
      <c r="B128" s="12"/>
      <c r="C128" s="13"/>
      <c r="D128" s="14"/>
      <c r="E128" s="15"/>
      <c r="F128" s="16"/>
      <c r="G128" s="17"/>
      <c r="H128" s="18"/>
      <c r="I128" s="12"/>
      <c r="J128" s="19"/>
      <c r="K128" s="12"/>
      <c r="L128" s="20"/>
      <c r="M128" s="21"/>
      <c r="N128" s="21"/>
      <c r="O128" s="18"/>
      <c r="P128" s="12"/>
      <c r="Q128" s="12"/>
      <c r="R128" s="12"/>
      <c r="S128" s="12"/>
      <c r="T128" s="12"/>
      <c r="U128" s="12"/>
      <c r="V128" s="12"/>
      <c r="W128" s="12"/>
      <c r="X128" s="12"/>
      <c r="Y128" s="12"/>
    </row>
    <row r="129" spans="1:25" x14ac:dyDescent="0.2">
      <c r="A129" s="39"/>
      <c r="B129" s="39"/>
      <c r="C129" s="40"/>
      <c r="D129" s="41"/>
      <c r="E129" s="38"/>
      <c r="F129" s="42" t="s">
        <v>163</v>
      </c>
      <c r="G129" s="43"/>
      <c r="H129" s="44"/>
      <c r="I129" s="39"/>
      <c r="J129" s="46"/>
      <c r="K129" s="39"/>
      <c r="L129" s="47"/>
      <c r="M129" s="48"/>
      <c r="N129" s="48"/>
      <c r="O129" s="44"/>
      <c r="P129" s="45"/>
      <c r="Q129" s="45">
        <f>SUM(Q9:Q128)</f>
        <v>0</v>
      </c>
      <c r="R129" s="39"/>
      <c r="S129" s="39"/>
      <c r="T129" s="39"/>
      <c r="U129" s="4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V129" s="4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W129" s="4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X129" s="4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  <c r="Y129" s="45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+#REF!</f>
        <v>#REF!</v>
      </c>
    </row>
    <row r="130" spans="1:25" x14ac:dyDescent="0.2">
      <c r="A130" s="2"/>
      <c r="B130" s="33"/>
      <c r="C130" s="33"/>
      <c r="D130" s="33"/>
      <c r="E130" s="33"/>
      <c r="F130" s="5"/>
      <c r="G130" s="5"/>
      <c r="H130" s="5"/>
      <c r="I130" s="5"/>
      <c r="J130" s="6"/>
      <c r="K130" s="6"/>
      <c r="L130" s="6"/>
      <c r="M130" s="6"/>
      <c r="N130" s="6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</row>
    <row r="132" spans="1:2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</row>
    <row r="133" spans="1:2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</row>
    <row r="134" spans="1:25" x14ac:dyDescent="0.2">
      <c r="A134" s="2"/>
      <c r="B134" s="1"/>
      <c r="C134" s="1"/>
      <c r="D134" s="1"/>
      <c r="E134" s="1"/>
      <c r="F134" s="5"/>
      <c r="G134" s="5"/>
      <c r="H134" s="5"/>
      <c r="I134" s="5"/>
      <c r="J134" s="6"/>
      <c r="K134" s="6"/>
      <c r="L134" s="6"/>
      <c r="M134" s="6"/>
      <c r="N134" s="6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2">
      <c r="A135" s="2"/>
      <c r="B135" s="1"/>
      <c r="C135" s="1"/>
      <c r="D135" s="1"/>
      <c r="E135" s="1"/>
      <c r="F135" s="3" t="s">
        <v>2</v>
      </c>
      <c r="G135" s="69"/>
      <c r="H135" s="69"/>
      <c r="I135" s="69"/>
      <c r="J135" s="69"/>
      <c r="K135" s="69"/>
      <c r="L135" s="69"/>
      <c r="M135" s="6"/>
      <c r="N135" s="6"/>
      <c r="O135" s="3"/>
      <c r="P135" s="2"/>
      <c r="Q135" s="4" t="s">
        <v>3</v>
      </c>
      <c r="R135" s="69"/>
      <c r="S135" s="69"/>
      <c r="T135" s="69"/>
      <c r="U135" s="69"/>
      <c r="V135" s="69"/>
      <c r="W135" s="69"/>
      <c r="X135" s="2"/>
      <c r="Y135" s="2"/>
    </row>
    <row r="136" spans="1:25" x14ac:dyDescent="0.2">
      <c r="A136" s="2"/>
      <c r="B136" s="1"/>
      <c r="C136" s="1"/>
      <c r="D136" s="1"/>
      <c r="E136" s="1"/>
      <c r="F136" s="5"/>
      <c r="G136" s="5"/>
      <c r="H136" s="5"/>
      <c r="I136" s="5"/>
      <c r="J136" s="6"/>
      <c r="K136" s="6"/>
      <c r="L136" s="6"/>
      <c r="M136" s="6"/>
      <c r="N136" s="6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2">
      <c r="A137" s="2"/>
      <c r="B137" s="1"/>
      <c r="C137" s="1"/>
      <c r="D137" s="1"/>
      <c r="E137" s="1"/>
      <c r="F137" s="5"/>
      <c r="G137" s="5"/>
      <c r="H137" s="5"/>
      <c r="I137" s="5"/>
      <c r="J137" s="6"/>
      <c r="K137" s="6"/>
      <c r="L137" s="6"/>
      <c r="M137" s="6"/>
      <c r="N137" s="6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</row>
  </sheetData>
  <mergeCells count="20">
    <mergeCell ref="G135:L135"/>
    <mergeCell ref="R135:W135"/>
    <mergeCell ref="J6:J7"/>
    <mergeCell ref="L6:L7"/>
    <mergeCell ref="O6:O7"/>
    <mergeCell ref="P6:Q6"/>
    <mergeCell ref="S6:S7"/>
    <mergeCell ref="U6:V6"/>
    <mergeCell ref="W6:Y6"/>
    <mergeCell ref="AE6:AE7"/>
    <mergeCell ref="C4:F4"/>
    <mergeCell ref="G6:G7"/>
    <mergeCell ref="I6:I7"/>
    <mergeCell ref="A6:A7"/>
    <mergeCell ref="B6:B7"/>
    <mergeCell ref="C6:C7"/>
    <mergeCell ref="F6:F7"/>
    <mergeCell ref="AC6:AC7"/>
    <mergeCell ref="AD6:AD7"/>
    <mergeCell ref="Z6:AA6"/>
  </mergeCell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print="0" autoFill="0" autoPict="0" macro="[0]!CalcDifference">
                <anchor moveWithCells="1" sizeWithCells="1">
                  <from>
                    <xdr:col>17</xdr:col>
                    <xdr:colOff>0</xdr:colOff>
                    <xdr:row>0</xdr:row>
                    <xdr:rowOff>123825</xdr:rowOff>
                  </from>
                  <to>
                    <xdr:col>24</xdr:col>
                    <xdr:colOff>590550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1"/>
  <sheetViews>
    <sheetView tabSelected="1" workbookViewId="0">
      <selection activeCell="C15" sqref="C15"/>
    </sheetView>
  </sheetViews>
  <sheetFormatPr defaultRowHeight="12.75" x14ac:dyDescent="0.2"/>
  <cols>
    <col min="2" max="2" width="9.5703125" customWidth="1"/>
    <col min="3" max="3" width="29.85546875" customWidth="1"/>
    <col min="6" max="6" width="12.42578125" customWidth="1"/>
    <col min="7" max="7" width="13.7109375" customWidth="1"/>
    <col min="8" max="8" width="15.7109375" customWidth="1"/>
    <col min="9" max="9" width="14.42578125" customWidth="1"/>
    <col min="10" max="10" width="17.7109375" customWidth="1"/>
    <col min="11" max="11" width="13.140625" customWidth="1"/>
  </cols>
  <sheetData>
    <row r="1" spans="1:11" ht="15" x14ac:dyDescent="0.2">
      <c r="A1" s="97"/>
      <c r="B1" s="97"/>
      <c r="C1" s="97"/>
      <c r="D1" s="97"/>
      <c r="E1" s="97"/>
      <c r="F1" s="97"/>
      <c r="G1" s="97"/>
      <c r="H1" s="97"/>
      <c r="I1" s="97"/>
      <c r="J1" s="98"/>
      <c r="K1" s="98"/>
    </row>
    <row r="2" spans="1:11" ht="15" x14ac:dyDescent="0.2">
      <c r="A2" s="99" t="s">
        <v>170</v>
      </c>
      <c r="B2" s="99"/>
      <c r="C2" s="99"/>
      <c r="D2" s="99"/>
      <c r="E2" s="99"/>
      <c r="F2" s="99"/>
      <c r="G2" s="99"/>
      <c r="H2" s="100"/>
      <c r="I2" s="100"/>
      <c r="J2" s="98"/>
      <c r="K2" s="98"/>
    </row>
    <row r="3" spans="1:11" x14ac:dyDescent="0.2">
      <c r="A3" s="101"/>
      <c r="B3" s="101"/>
      <c r="C3" s="101"/>
      <c r="D3" s="101"/>
      <c r="E3" s="101"/>
      <c r="F3" s="101"/>
      <c r="G3" s="101"/>
      <c r="H3" s="102"/>
      <c r="I3" s="102"/>
      <c r="J3" s="98"/>
      <c r="K3" s="98"/>
    </row>
    <row r="4" spans="1:11" x14ac:dyDescent="0.2">
      <c r="A4" s="103" t="s">
        <v>198</v>
      </c>
      <c r="B4" s="103"/>
      <c r="C4" s="103"/>
      <c r="D4" s="103"/>
      <c r="E4" s="103"/>
      <c r="F4" s="103"/>
      <c r="G4" s="103"/>
      <c r="H4" s="104"/>
      <c r="I4" s="104"/>
      <c r="J4" s="98"/>
      <c r="K4" s="98"/>
    </row>
    <row r="5" spans="1:11" x14ac:dyDescent="0.2">
      <c r="A5" s="105"/>
      <c r="B5" s="105"/>
      <c r="C5" s="105"/>
      <c r="D5" s="105"/>
      <c r="E5" s="105"/>
      <c r="F5" s="105"/>
      <c r="G5" s="105"/>
      <c r="H5" s="106"/>
      <c r="I5" s="106"/>
      <c r="J5" s="98"/>
      <c r="K5" s="98"/>
    </row>
    <row r="6" spans="1:11" x14ac:dyDescent="0.2">
      <c r="A6" s="98"/>
      <c r="B6" s="98"/>
      <c r="C6" s="107"/>
      <c r="D6" s="108"/>
      <c r="E6" s="108"/>
      <c r="F6" s="108"/>
      <c r="G6" s="108"/>
      <c r="H6" s="108"/>
      <c r="I6" s="108"/>
      <c r="J6" s="98"/>
      <c r="K6" s="98"/>
    </row>
    <row r="7" spans="1:11" ht="3.75" customHeight="1" x14ac:dyDescent="0.2">
      <c r="A7" s="98"/>
      <c r="B7" s="98"/>
      <c r="C7" s="98"/>
      <c r="D7" s="108"/>
      <c r="E7" s="108"/>
      <c r="F7" s="109"/>
      <c r="G7" s="109"/>
      <c r="H7" s="109"/>
      <c r="I7" s="109"/>
      <c r="J7" s="98"/>
      <c r="K7" s="98"/>
    </row>
    <row r="8" spans="1:11" x14ac:dyDescent="0.2">
      <c r="A8" s="78" t="s">
        <v>175</v>
      </c>
      <c r="B8" s="79" t="s">
        <v>176</v>
      </c>
      <c r="C8" s="78" t="s">
        <v>1</v>
      </c>
      <c r="D8" s="78" t="s">
        <v>177</v>
      </c>
      <c r="E8" s="78" t="s">
        <v>178</v>
      </c>
      <c r="F8" s="78" t="s">
        <v>179</v>
      </c>
      <c r="G8" s="80" t="s">
        <v>180</v>
      </c>
      <c r="H8" s="78" t="s">
        <v>181</v>
      </c>
      <c r="I8" s="80" t="s">
        <v>182</v>
      </c>
      <c r="J8" s="80" t="s">
        <v>183</v>
      </c>
      <c r="K8" s="80" t="s">
        <v>184</v>
      </c>
    </row>
    <row r="9" spans="1:11" ht="20.25" customHeight="1" x14ac:dyDescent="0.2">
      <c r="A9" s="81"/>
      <c r="B9" s="82"/>
      <c r="C9" s="81"/>
      <c r="D9" s="81"/>
      <c r="E9" s="81"/>
      <c r="F9" s="83"/>
      <c r="G9" s="78"/>
      <c r="H9" s="83"/>
      <c r="I9" s="78"/>
      <c r="J9" s="80"/>
      <c r="K9" s="80"/>
    </row>
    <row r="10" spans="1:11" x14ac:dyDescent="0.2">
      <c r="A10" s="84">
        <v>1</v>
      </c>
      <c r="B10" s="84" t="s">
        <v>185</v>
      </c>
      <c r="C10" s="84">
        <v>3</v>
      </c>
      <c r="D10" s="84">
        <v>4</v>
      </c>
      <c r="E10" s="84">
        <v>5</v>
      </c>
      <c r="F10" s="84">
        <v>6</v>
      </c>
      <c r="G10" s="84">
        <v>7</v>
      </c>
      <c r="H10" s="84">
        <v>8</v>
      </c>
      <c r="I10" s="84">
        <v>9</v>
      </c>
      <c r="J10" s="85">
        <v>10</v>
      </c>
      <c r="K10" s="85">
        <v>11</v>
      </c>
    </row>
    <row r="11" spans="1:11" ht="14.25" x14ac:dyDescent="0.2">
      <c r="A11" s="86" t="s">
        <v>186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</row>
    <row r="12" spans="1:11" ht="14.25" x14ac:dyDescent="0.2">
      <c r="A12" s="86" t="s">
        <v>187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</row>
    <row r="13" spans="1:11" ht="33.75" x14ac:dyDescent="0.2">
      <c r="A13" s="89">
        <v>1</v>
      </c>
      <c r="B13" s="90" t="s">
        <v>40</v>
      </c>
      <c r="C13" s="89" t="s">
        <v>41</v>
      </c>
      <c r="D13" s="91" t="s">
        <v>36</v>
      </c>
      <c r="E13" s="92">
        <v>1.2999999999999999E-2</v>
      </c>
      <c r="F13" s="93"/>
      <c r="G13" s="93"/>
      <c r="H13" s="93"/>
      <c r="I13" s="93"/>
      <c r="J13" s="94"/>
      <c r="K13" s="94"/>
    </row>
    <row r="14" spans="1:11" ht="22.5" x14ac:dyDescent="0.2">
      <c r="A14" s="89">
        <v>2</v>
      </c>
      <c r="B14" s="90" t="s">
        <v>42</v>
      </c>
      <c r="C14" s="89" t="s">
        <v>43</v>
      </c>
      <c r="D14" s="91" t="s">
        <v>36</v>
      </c>
      <c r="E14" s="92">
        <v>0.1953</v>
      </c>
      <c r="F14" s="93"/>
      <c r="G14" s="93"/>
      <c r="H14" s="93"/>
      <c r="I14" s="93"/>
      <c r="J14" s="94"/>
      <c r="K14" s="94"/>
    </row>
    <row r="15" spans="1:11" ht="22.5" x14ac:dyDescent="0.2">
      <c r="A15" s="89">
        <v>3</v>
      </c>
      <c r="B15" s="90" t="s">
        <v>114</v>
      </c>
      <c r="C15" s="89" t="s">
        <v>115</v>
      </c>
      <c r="D15" s="91" t="s">
        <v>36</v>
      </c>
      <c r="E15" s="92">
        <v>3.2000000000000001E-2</v>
      </c>
      <c r="F15" s="93"/>
      <c r="G15" s="93"/>
      <c r="H15" s="93"/>
      <c r="I15" s="93"/>
      <c r="J15" s="94"/>
      <c r="K15" s="94"/>
    </row>
    <row r="16" spans="1:11" ht="22.5" x14ac:dyDescent="0.2">
      <c r="A16" s="89">
        <v>4</v>
      </c>
      <c r="B16" s="90" t="s">
        <v>44</v>
      </c>
      <c r="C16" s="89" t="s">
        <v>45</v>
      </c>
      <c r="D16" s="91" t="s">
        <v>36</v>
      </c>
      <c r="E16" s="92">
        <v>1.95E-2</v>
      </c>
      <c r="F16" s="93"/>
      <c r="G16" s="93"/>
      <c r="H16" s="93"/>
      <c r="I16" s="93"/>
      <c r="J16" s="94"/>
      <c r="K16" s="94"/>
    </row>
    <row r="17" spans="1:11" ht="22.5" x14ac:dyDescent="0.2">
      <c r="A17" s="89">
        <v>5</v>
      </c>
      <c r="B17" s="90" t="s">
        <v>116</v>
      </c>
      <c r="C17" s="89" t="s">
        <v>117</v>
      </c>
      <c r="D17" s="91" t="s">
        <v>36</v>
      </c>
      <c r="E17" s="92">
        <v>6.9999999999999999E-4</v>
      </c>
      <c r="F17" s="93"/>
      <c r="G17" s="93"/>
      <c r="H17" s="93"/>
      <c r="I17" s="93"/>
      <c r="J17" s="59"/>
      <c r="K17" s="59"/>
    </row>
    <row r="18" spans="1:11" ht="22.5" x14ac:dyDescent="0.2">
      <c r="A18" s="89">
        <v>6</v>
      </c>
      <c r="B18" s="90" t="s">
        <v>145</v>
      </c>
      <c r="C18" s="89" t="s">
        <v>146</v>
      </c>
      <c r="D18" s="91" t="s">
        <v>21</v>
      </c>
      <c r="E18" s="92">
        <v>2.0150000000000001</v>
      </c>
      <c r="F18" s="93"/>
      <c r="G18" s="93"/>
      <c r="H18" s="93"/>
      <c r="I18" s="93"/>
      <c r="J18" s="59"/>
      <c r="K18" s="59"/>
    </row>
    <row r="19" spans="1:11" ht="22.5" x14ac:dyDescent="0.2">
      <c r="A19" s="89">
        <v>7</v>
      </c>
      <c r="B19" s="90" t="s">
        <v>55</v>
      </c>
      <c r="C19" s="89" t="s">
        <v>56</v>
      </c>
      <c r="D19" s="91" t="s">
        <v>21</v>
      </c>
      <c r="E19" s="92">
        <v>28.496300000000002</v>
      </c>
      <c r="F19" s="93"/>
      <c r="G19" s="93"/>
      <c r="H19" s="93"/>
      <c r="I19" s="93"/>
      <c r="J19" s="59"/>
      <c r="K19" s="59"/>
    </row>
    <row r="20" spans="1:11" ht="22.5" x14ac:dyDescent="0.2">
      <c r="A20" s="89">
        <v>8</v>
      </c>
      <c r="B20" s="90" t="s">
        <v>57</v>
      </c>
      <c r="C20" s="89" t="s">
        <v>58</v>
      </c>
      <c r="D20" s="91" t="s">
        <v>26</v>
      </c>
      <c r="E20" s="92">
        <v>5.2484999999999999</v>
      </c>
      <c r="F20" s="93"/>
      <c r="G20" s="93"/>
      <c r="H20" s="93"/>
      <c r="I20" s="93"/>
      <c r="J20" s="59"/>
      <c r="K20" s="59"/>
    </row>
    <row r="21" spans="1:11" ht="22.5" x14ac:dyDescent="0.2">
      <c r="A21" s="89">
        <v>9</v>
      </c>
      <c r="B21" s="90" t="s">
        <v>22</v>
      </c>
      <c r="C21" s="89" t="s">
        <v>23</v>
      </c>
      <c r="D21" s="91" t="s">
        <v>21</v>
      </c>
      <c r="E21" s="92">
        <v>12.48</v>
      </c>
      <c r="F21" s="93"/>
      <c r="G21" s="93"/>
      <c r="H21" s="93"/>
      <c r="I21" s="93"/>
      <c r="J21" s="59"/>
      <c r="K21" s="59"/>
    </row>
    <row r="22" spans="1:11" ht="22.5" x14ac:dyDescent="0.2">
      <c r="A22" s="89">
        <v>10</v>
      </c>
      <c r="B22" s="90" t="s">
        <v>102</v>
      </c>
      <c r="C22" s="89" t="s">
        <v>103</v>
      </c>
      <c r="D22" s="91" t="s">
        <v>16</v>
      </c>
      <c r="E22" s="92">
        <v>1.4932000000000001</v>
      </c>
      <c r="F22" s="93"/>
      <c r="G22" s="93"/>
      <c r="H22" s="93"/>
      <c r="I22" s="93"/>
      <c r="J22" s="59"/>
      <c r="K22" s="59"/>
    </row>
    <row r="23" spans="1:11" ht="22.5" x14ac:dyDescent="0.2">
      <c r="A23" s="89">
        <v>11</v>
      </c>
      <c r="B23" s="90" t="s">
        <v>52</v>
      </c>
      <c r="C23" s="89" t="s">
        <v>53</v>
      </c>
      <c r="D23" s="91" t="s">
        <v>36</v>
      </c>
      <c r="E23" s="92">
        <v>3.1E-2</v>
      </c>
      <c r="F23" s="93"/>
      <c r="G23" s="93"/>
      <c r="H23" s="93"/>
      <c r="I23" s="93"/>
      <c r="J23" s="59"/>
      <c r="K23" s="59"/>
    </row>
    <row r="24" spans="1:11" ht="22.5" x14ac:dyDescent="0.2">
      <c r="A24" s="89">
        <v>12</v>
      </c>
      <c r="B24" s="90" t="s">
        <v>157</v>
      </c>
      <c r="C24" s="89" t="s">
        <v>158</v>
      </c>
      <c r="D24" s="91" t="s">
        <v>26</v>
      </c>
      <c r="E24" s="92">
        <v>1.881</v>
      </c>
      <c r="F24" s="93"/>
      <c r="G24" s="93"/>
      <c r="H24" s="93"/>
      <c r="I24" s="93"/>
      <c r="J24" s="59"/>
      <c r="K24" s="59"/>
    </row>
    <row r="25" spans="1:11" ht="22.5" x14ac:dyDescent="0.2">
      <c r="A25" s="89">
        <v>13</v>
      </c>
      <c r="B25" s="90" t="s">
        <v>59</v>
      </c>
      <c r="C25" s="89" t="s">
        <v>60</v>
      </c>
      <c r="D25" s="91" t="s">
        <v>36</v>
      </c>
      <c r="E25" s="92">
        <v>8.0000000000000002E-3</v>
      </c>
      <c r="F25" s="93"/>
      <c r="G25" s="93"/>
      <c r="H25" s="93"/>
      <c r="I25" s="93"/>
      <c r="J25" s="59"/>
      <c r="K25" s="59"/>
    </row>
    <row r="26" spans="1:11" ht="22.5" x14ac:dyDescent="0.2">
      <c r="A26" s="89">
        <v>14</v>
      </c>
      <c r="B26" s="90" t="s">
        <v>129</v>
      </c>
      <c r="C26" s="89" t="s">
        <v>130</v>
      </c>
      <c r="D26" s="91" t="s">
        <v>36</v>
      </c>
      <c r="E26" s="92">
        <v>3.5299999999999998E-2</v>
      </c>
      <c r="F26" s="93"/>
      <c r="G26" s="93"/>
      <c r="H26" s="93"/>
      <c r="I26" s="93"/>
      <c r="J26" s="59"/>
      <c r="K26" s="59"/>
    </row>
    <row r="27" spans="1:11" ht="22.5" x14ac:dyDescent="0.2">
      <c r="A27" s="89">
        <v>15</v>
      </c>
      <c r="B27" s="90" t="s">
        <v>84</v>
      </c>
      <c r="C27" s="89" t="s">
        <v>81</v>
      </c>
      <c r="D27" s="91" t="s">
        <v>36</v>
      </c>
      <c r="E27" s="92">
        <v>2E-3</v>
      </c>
      <c r="F27" s="93"/>
      <c r="G27" s="93"/>
      <c r="H27" s="93"/>
      <c r="I27" s="93"/>
      <c r="J27" s="59"/>
      <c r="K27" s="59"/>
    </row>
    <row r="28" spans="1:11" ht="22.5" x14ac:dyDescent="0.2">
      <c r="A28" s="89">
        <v>16</v>
      </c>
      <c r="B28" s="90" t="s">
        <v>147</v>
      </c>
      <c r="C28" s="89" t="s">
        <v>81</v>
      </c>
      <c r="D28" s="91" t="s">
        <v>26</v>
      </c>
      <c r="E28" s="92">
        <v>17.504999999999999</v>
      </c>
      <c r="F28" s="93"/>
      <c r="G28" s="93"/>
      <c r="H28" s="93"/>
      <c r="I28" s="93"/>
      <c r="J28" s="59"/>
      <c r="K28" s="59"/>
    </row>
    <row r="29" spans="1:11" ht="22.5" x14ac:dyDescent="0.2">
      <c r="A29" s="89">
        <v>17</v>
      </c>
      <c r="B29" s="90" t="s">
        <v>137</v>
      </c>
      <c r="C29" s="89" t="s">
        <v>138</v>
      </c>
      <c r="D29" s="91" t="s">
        <v>26</v>
      </c>
      <c r="E29" s="92">
        <v>60</v>
      </c>
      <c r="F29" s="93"/>
      <c r="G29" s="93"/>
      <c r="H29" s="93"/>
      <c r="I29" s="93"/>
      <c r="J29" s="59"/>
      <c r="K29" s="59"/>
    </row>
    <row r="30" spans="1:11" ht="22.5" x14ac:dyDescent="0.2">
      <c r="A30" s="89">
        <v>18</v>
      </c>
      <c r="B30" s="90" t="s">
        <v>148</v>
      </c>
      <c r="C30" s="89" t="s">
        <v>149</v>
      </c>
      <c r="D30" s="91" t="s">
        <v>36</v>
      </c>
      <c r="E30" s="92">
        <v>5.9999999999999995E-4</v>
      </c>
      <c r="F30" s="93"/>
      <c r="G30" s="93"/>
      <c r="H30" s="93"/>
      <c r="I30" s="93"/>
      <c r="J30" s="59"/>
      <c r="K30" s="59"/>
    </row>
    <row r="31" spans="1:11" ht="33.75" x14ac:dyDescent="0.2">
      <c r="A31" s="89">
        <v>19</v>
      </c>
      <c r="B31" s="90" t="s">
        <v>24</v>
      </c>
      <c r="C31" s="89" t="s">
        <v>25</v>
      </c>
      <c r="D31" s="91" t="s">
        <v>26</v>
      </c>
      <c r="E31" s="92">
        <v>16.399999999999999</v>
      </c>
      <c r="F31" s="93"/>
      <c r="G31" s="93"/>
      <c r="H31" s="93"/>
      <c r="I31" s="93"/>
      <c r="J31" s="59"/>
      <c r="K31" s="59"/>
    </row>
    <row r="32" spans="1:11" ht="22.5" x14ac:dyDescent="0.2">
      <c r="A32" s="89">
        <v>20</v>
      </c>
      <c r="B32" s="90" t="s">
        <v>46</v>
      </c>
      <c r="C32" s="89" t="s">
        <v>47</v>
      </c>
      <c r="D32" s="91" t="s">
        <v>26</v>
      </c>
      <c r="E32" s="92">
        <v>8.14E-2</v>
      </c>
      <c r="F32" s="93"/>
      <c r="G32" s="93"/>
      <c r="H32" s="93"/>
      <c r="I32" s="93"/>
      <c r="J32" s="59"/>
      <c r="K32" s="59"/>
    </row>
    <row r="33" spans="1:11" ht="22.5" x14ac:dyDescent="0.2">
      <c r="A33" s="89">
        <v>21</v>
      </c>
      <c r="B33" s="90" t="s">
        <v>63</v>
      </c>
      <c r="C33" s="89" t="s">
        <v>64</v>
      </c>
      <c r="D33" s="91" t="s">
        <v>36</v>
      </c>
      <c r="E33" s="92">
        <v>2.0000000000000001E-4</v>
      </c>
      <c r="F33" s="93"/>
      <c r="G33" s="93"/>
      <c r="H33" s="93"/>
      <c r="I33" s="93"/>
      <c r="J33" s="59"/>
      <c r="K33" s="59"/>
    </row>
    <row r="34" spans="1:11" ht="22.5" x14ac:dyDescent="0.2">
      <c r="A34" s="89">
        <v>22</v>
      </c>
      <c r="B34" s="90" t="s">
        <v>27</v>
      </c>
      <c r="C34" s="89" t="s">
        <v>28</v>
      </c>
      <c r="D34" s="91" t="s">
        <v>21</v>
      </c>
      <c r="E34" s="92">
        <v>0.186</v>
      </c>
      <c r="F34" s="93"/>
      <c r="G34" s="93"/>
      <c r="H34" s="93"/>
      <c r="I34" s="93"/>
      <c r="J34" s="59"/>
      <c r="K34" s="59"/>
    </row>
    <row r="35" spans="1:11" ht="78.75" x14ac:dyDescent="0.2">
      <c r="A35" s="89">
        <v>23</v>
      </c>
      <c r="B35" s="90" t="s">
        <v>65</v>
      </c>
      <c r="C35" s="89" t="s">
        <v>66</v>
      </c>
      <c r="D35" s="91" t="s">
        <v>36</v>
      </c>
      <c r="E35" s="92">
        <v>7.4000000000000003E-3</v>
      </c>
      <c r="F35" s="93"/>
      <c r="G35" s="93"/>
      <c r="H35" s="93"/>
      <c r="I35" s="93"/>
      <c r="J35" s="59"/>
      <c r="K35" s="59"/>
    </row>
    <row r="36" spans="1:11" ht="22.5" x14ac:dyDescent="0.2">
      <c r="A36" s="89">
        <v>24</v>
      </c>
      <c r="B36" s="90" t="s">
        <v>131</v>
      </c>
      <c r="C36" s="89" t="s">
        <v>132</v>
      </c>
      <c r="D36" s="91" t="s">
        <v>26</v>
      </c>
      <c r="E36" s="92">
        <v>143.35</v>
      </c>
      <c r="F36" s="93"/>
      <c r="G36" s="93"/>
      <c r="H36" s="93"/>
      <c r="I36" s="93"/>
      <c r="J36" s="59"/>
      <c r="K36" s="59"/>
    </row>
    <row r="37" spans="1:11" ht="45" x14ac:dyDescent="0.2">
      <c r="A37" s="89">
        <v>25</v>
      </c>
      <c r="B37" s="90" t="s">
        <v>133</v>
      </c>
      <c r="C37" s="89" t="s">
        <v>134</v>
      </c>
      <c r="D37" s="91" t="s">
        <v>26</v>
      </c>
      <c r="E37" s="92">
        <v>13.16</v>
      </c>
      <c r="F37" s="93"/>
      <c r="G37" s="93"/>
      <c r="H37" s="93"/>
      <c r="I37" s="93"/>
      <c r="J37" s="59"/>
      <c r="K37" s="59"/>
    </row>
    <row r="38" spans="1:11" ht="78.75" x14ac:dyDescent="0.2">
      <c r="A38" s="89">
        <v>26</v>
      </c>
      <c r="B38" s="90" t="s">
        <v>67</v>
      </c>
      <c r="C38" s="89" t="s">
        <v>68</v>
      </c>
      <c r="D38" s="91" t="s">
        <v>69</v>
      </c>
      <c r="E38" s="92">
        <v>4.19E-2</v>
      </c>
      <c r="F38" s="93"/>
      <c r="G38" s="93"/>
      <c r="H38" s="93"/>
      <c r="I38" s="93"/>
      <c r="J38" s="59"/>
      <c r="K38" s="59"/>
    </row>
    <row r="39" spans="1:11" ht="33.75" x14ac:dyDescent="0.2">
      <c r="A39" s="89">
        <v>27</v>
      </c>
      <c r="B39" s="90" t="s">
        <v>92</v>
      </c>
      <c r="C39" s="89" t="s">
        <v>93</v>
      </c>
      <c r="D39" s="91" t="s">
        <v>36</v>
      </c>
      <c r="E39" s="92">
        <v>2.7000000000000001E-3</v>
      </c>
      <c r="F39" s="93"/>
      <c r="G39" s="93"/>
      <c r="H39" s="93"/>
      <c r="I39" s="93"/>
      <c r="J39" s="59"/>
      <c r="K39" s="59"/>
    </row>
    <row r="40" spans="1:11" ht="22.5" x14ac:dyDescent="0.2">
      <c r="A40" s="89">
        <v>28</v>
      </c>
      <c r="B40" s="90" t="s">
        <v>70</v>
      </c>
      <c r="C40" s="89" t="s">
        <v>71</v>
      </c>
      <c r="D40" s="91" t="s">
        <v>36</v>
      </c>
      <c r="E40" s="92">
        <v>1E-4</v>
      </c>
      <c r="F40" s="93"/>
      <c r="G40" s="93"/>
      <c r="H40" s="93"/>
      <c r="I40" s="93"/>
      <c r="J40" s="59"/>
      <c r="K40" s="59"/>
    </row>
    <row r="41" spans="1:11" ht="33.75" x14ac:dyDescent="0.2">
      <c r="A41" s="89">
        <v>29</v>
      </c>
      <c r="B41" s="90" t="s">
        <v>104</v>
      </c>
      <c r="C41" s="89" t="s">
        <v>105</v>
      </c>
      <c r="D41" s="91" t="s">
        <v>36</v>
      </c>
      <c r="E41" s="92">
        <v>0.11799999999999999</v>
      </c>
      <c r="F41" s="93"/>
      <c r="G41" s="93"/>
      <c r="H41" s="93"/>
      <c r="I41" s="93"/>
      <c r="J41" s="59"/>
      <c r="K41" s="59"/>
    </row>
    <row r="42" spans="1:11" ht="45" x14ac:dyDescent="0.2">
      <c r="A42" s="89">
        <v>30</v>
      </c>
      <c r="B42" s="90" t="s">
        <v>106</v>
      </c>
      <c r="C42" s="89" t="s">
        <v>107</v>
      </c>
      <c r="D42" s="91" t="s">
        <v>36</v>
      </c>
      <c r="E42" s="92">
        <v>1.18</v>
      </c>
      <c r="F42" s="93"/>
      <c r="G42" s="93"/>
      <c r="H42" s="93"/>
      <c r="I42" s="93"/>
      <c r="J42" s="59"/>
      <c r="K42" s="59"/>
    </row>
    <row r="43" spans="1:11" ht="22.5" x14ac:dyDescent="0.2">
      <c r="A43" s="89">
        <v>31</v>
      </c>
      <c r="B43" s="90" t="s">
        <v>72</v>
      </c>
      <c r="C43" s="89" t="s">
        <v>73</v>
      </c>
      <c r="D43" s="91" t="s">
        <v>36</v>
      </c>
      <c r="E43" s="92">
        <v>4.7000000000000002E-3</v>
      </c>
      <c r="F43" s="93"/>
      <c r="G43" s="93"/>
      <c r="H43" s="93"/>
      <c r="I43" s="93"/>
      <c r="J43" s="59"/>
      <c r="K43" s="59"/>
    </row>
    <row r="44" spans="1:11" ht="67.5" x14ac:dyDescent="0.2">
      <c r="A44" s="89">
        <v>32</v>
      </c>
      <c r="B44" s="90" t="s">
        <v>150</v>
      </c>
      <c r="C44" s="89" t="s">
        <v>151</v>
      </c>
      <c r="D44" s="91" t="s">
        <v>36</v>
      </c>
      <c r="E44" s="92">
        <v>1.1999999999999999E-3</v>
      </c>
      <c r="F44" s="93"/>
      <c r="G44" s="93"/>
      <c r="H44" s="93"/>
      <c r="I44" s="93"/>
      <c r="J44" s="59"/>
      <c r="K44" s="59"/>
    </row>
    <row r="45" spans="1:11" ht="22.5" x14ac:dyDescent="0.2">
      <c r="A45" s="89">
        <v>33</v>
      </c>
      <c r="B45" s="90" t="s">
        <v>152</v>
      </c>
      <c r="C45" s="89" t="s">
        <v>153</v>
      </c>
      <c r="D45" s="91" t="s">
        <v>36</v>
      </c>
      <c r="E45" s="92">
        <v>4.0000000000000002E-4</v>
      </c>
      <c r="F45" s="93"/>
      <c r="G45" s="93"/>
      <c r="H45" s="93"/>
      <c r="I45" s="93"/>
      <c r="J45" s="59"/>
      <c r="K45" s="59"/>
    </row>
    <row r="46" spans="1:11" ht="33.75" x14ac:dyDescent="0.2">
      <c r="A46" s="89">
        <v>34</v>
      </c>
      <c r="B46" s="90" t="s">
        <v>112</v>
      </c>
      <c r="C46" s="89" t="s">
        <v>113</v>
      </c>
      <c r="D46" s="91" t="s">
        <v>26</v>
      </c>
      <c r="E46" s="92">
        <v>6</v>
      </c>
      <c r="F46" s="93"/>
      <c r="G46" s="93"/>
      <c r="H46" s="93"/>
      <c r="I46" s="93"/>
      <c r="J46" s="59"/>
      <c r="K46" s="59"/>
    </row>
    <row r="47" spans="1:11" ht="45" x14ac:dyDescent="0.2">
      <c r="A47" s="89">
        <v>35</v>
      </c>
      <c r="B47" s="90" t="s">
        <v>139</v>
      </c>
      <c r="C47" s="89" t="s">
        <v>140</v>
      </c>
      <c r="D47" s="91" t="s">
        <v>21</v>
      </c>
      <c r="E47" s="92">
        <v>0.12</v>
      </c>
      <c r="F47" s="93"/>
      <c r="G47" s="93"/>
      <c r="H47" s="93"/>
      <c r="I47" s="93"/>
      <c r="J47" s="59"/>
      <c r="K47" s="59"/>
    </row>
    <row r="48" spans="1:11" ht="45" x14ac:dyDescent="0.2">
      <c r="A48" s="89">
        <v>36</v>
      </c>
      <c r="B48" s="90" t="s">
        <v>74</v>
      </c>
      <c r="C48" s="89" t="s">
        <v>75</v>
      </c>
      <c r="D48" s="91" t="s">
        <v>21</v>
      </c>
      <c r="E48" s="92">
        <v>2.5000000000000001E-3</v>
      </c>
      <c r="F48" s="93"/>
      <c r="G48" s="93"/>
      <c r="H48" s="93"/>
      <c r="I48" s="93"/>
      <c r="J48" s="59"/>
      <c r="K48" s="59"/>
    </row>
    <row r="49" spans="1:11" ht="45" x14ac:dyDescent="0.2">
      <c r="A49" s="89">
        <v>37</v>
      </c>
      <c r="B49" s="90" t="s">
        <v>29</v>
      </c>
      <c r="C49" s="89" t="s">
        <v>30</v>
      </c>
      <c r="D49" s="91" t="s">
        <v>21</v>
      </c>
      <c r="E49" s="92">
        <v>1.4E-2</v>
      </c>
      <c r="F49" s="93"/>
      <c r="G49" s="93"/>
      <c r="H49" s="93"/>
      <c r="I49" s="93"/>
      <c r="J49" s="59"/>
      <c r="K49" s="59"/>
    </row>
    <row r="50" spans="1:11" ht="45" x14ac:dyDescent="0.2">
      <c r="A50" s="89">
        <v>38</v>
      </c>
      <c r="B50" s="90" t="s">
        <v>141</v>
      </c>
      <c r="C50" s="89" t="s">
        <v>142</v>
      </c>
      <c r="D50" s="91" t="s">
        <v>21</v>
      </c>
      <c r="E50" s="92">
        <v>0.04</v>
      </c>
      <c r="F50" s="93"/>
      <c r="G50" s="93"/>
      <c r="H50" s="93"/>
      <c r="I50" s="93"/>
      <c r="J50" s="59"/>
      <c r="K50" s="59"/>
    </row>
    <row r="51" spans="1:11" ht="22.5" x14ac:dyDescent="0.2">
      <c r="A51" s="89">
        <v>39</v>
      </c>
      <c r="B51" s="90" t="s">
        <v>76</v>
      </c>
      <c r="C51" s="89" t="s">
        <v>77</v>
      </c>
      <c r="D51" s="91" t="s">
        <v>36</v>
      </c>
      <c r="E51" s="92">
        <v>6.9999999999999999E-4</v>
      </c>
      <c r="F51" s="93"/>
      <c r="G51" s="93"/>
      <c r="H51" s="93"/>
      <c r="I51" s="93"/>
      <c r="J51" s="59"/>
      <c r="K51" s="59"/>
    </row>
    <row r="52" spans="1:11" ht="22.5" x14ac:dyDescent="0.2">
      <c r="A52" s="89">
        <v>40</v>
      </c>
      <c r="B52" s="90" t="s">
        <v>108</v>
      </c>
      <c r="C52" s="89" t="s">
        <v>109</v>
      </c>
      <c r="D52" s="91" t="s">
        <v>26</v>
      </c>
      <c r="E52" s="92">
        <v>35.344999999999999</v>
      </c>
      <c r="F52" s="93"/>
      <c r="G52" s="93"/>
      <c r="H52" s="93"/>
      <c r="I52" s="93"/>
      <c r="J52" s="59"/>
      <c r="K52" s="59"/>
    </row>
    <row r="53" spans="1:11" ht="22.5" x14ac:dyDescent="0.2">
      <c r="A53" s="89">
        <v>41</v>
      </c>
      <c r="B53" s="90" t="s">
        <v>159</v>
      </c>
      <c r="C53" s="89" t="s">
        <v>160</v>
      </c>
      <c r="D53" s="91" t="s">
        <v>26</v>
      </c>
      <c r="E53" s="92">
        <v>5.5609999999999999</v>
      </c>
      <c r="F53" s="93"/>
      <c r="G53" s="93"/>
      <c r="H53" s="93"/>
      <c r="I53" s="93"/>
      <c r="J53" s="59"/>
      <c r="K53" s="59"/>
    </row>
    <row r="54" spans="1:11" ht="22.5" x14ac:dyDescent="0.2">
      <c r="A54" s="89">
        <v>42</v>
      </c>
      <c r="B54" s="90" t="s">
        <v>110</v>
      </c>
      <c r="C54" s="89" t="s">
        <v>111</v>
      </c>
      <c r="D54" s="91" t="s">
        <v>36</v>
      </c>
      <c r="E54" s="92">
        <v>3.5999999999999997E-2</v>
      </c>
      <c r="F54" s="93"/>
      <c r="G54" s="93"/>
      <c r="H54" s="93"/>
      <c r="I54" s="93"/>
      <c r="J54" s="59"/>
      <c r="K54" s="59"/>
    </row>
    <row r="55" spans="1:11" ht="22.5" x14ac:dyDescent="0.2">
      <c r="A55" s="89">
        <v>43</v>
      </c>
      <c r="B55" s="90" t="s">
        <v>78</v>
      </c>
      <c r="C55" s="89" t="s">
        <v>79</v>
      </c>
      <c r="D55" s="91" t="s">
        <v>36</v>
      </c>
      <c r="E55" s="92">
        <v>2.7000000000000001E-3</v>
      </c>
      <c r="F55" s="93"/>
      <c r="G55" s="93"/>
      <c r="H55" s="93"/>
      <c r="I55" s="93"/>
      <c r="J55" s="59"/>
      <c r="K55" s="59"/>
    </row>
    <row r="56" spans="1:11" ht="22.5" x14ac:dyDescent="0.2">
      <c r="A56" s="89">
        <v>44</v>
      </c>
      <c r="B56" s="90" t="s">
        <v>118</v>
      </c>
      <c r="C56" s="89" t="s">
        <v>119</v>
      </c>
      <c r="D56" s="91" t="s">
        <v>38</v>
      </c>
      <c r="E56" s="92">
        <v>1.1160000000000001</v>
      </c>
      <c r="F56" s="93"/>
      <c r="G56" s="93"/>
      <c r="H56" s="93"/>
      <c r="I56" s="93"/>
      <c r="J56" s="59"/>
      <c r="K56" s="59"/>
    </row>
    <row r="57" spans="1:11" ht="33.75" x14ac:dyDescent="0.2">
      <c r="A57" s="89">
        <v>45</v>
      </c>
      <c r="B57" s="90" t="s">
        <v>31</v>
      </c>
      <c r="C57" s="89" t="s">
        <v>32</v>
      </c>
      <c r="D57" s="91" t="s">
        <v>33</v>
      </c>
      <c r="E57" s="92">
        <v>50.4</v>
      </c>
      <c r="F57" s="93"/>
      <c r="G57" s="93"/>
      <c r="H57" s="93"/>
      <c r="I57" s="93"/>
      <c r="J57" s="59"/>
      <c r="K57" s="59"/>
    </row>
    <row r="58" spans="1:11" ht="45" x14ac:dyDescent="0.2">
      <c r="A58" s="89">
        <v>46</v>
      </c>
      <c r="B58" s="90" t="s">
        <v>143</v>
      </c>
      <c r="C58" s="89" t="s">
        <v>144</v>
      </c>
      <c r="D58" s="91" t="s">
        <v>33</v>
      </c>
      <c r="E58" s="92">
        <v>40</v>
      </c>
      <c r="F58" s="93"/>
      <c r="G58" s="93"/>
      <c r="H58" s="93"/>
      <c r="I58" s="93"/>
      <c r="J58" s="59"/>
      <c r="K58" s="59"/>
    </row>
    <row r="59" spans="1:11" ht="22.5" x14ac:dyDescent="0.2">
      <c r="A59" s="89">
        <v>47</v>
      </c>
      <c r="B59" s="90" t="s">
        <v>135</v>
      </c>
      <c r="C59" s="89" t="s">
        <v>136</v>
      </c>
      <c r="D59" s="91" t="s">
        <v>33</v>
      </c>
      <c r="E59" s="92">
        <v>13.16</v>
      </c>
      <c r="F59" s="93"/>
      <c r="G59" s="93"/>
      <c r="H59" s="93"/>
      <c r="I59" s="93"/>
      <c r="J59" s="59"/>
      <c r="K59" s="59"/>
    </row>
    <row r="60" spans="1:11" ht="33.75" x14ac:dyDescent="0.2">
      <c r="A60" s="89">
        <v>48</v>
      </c>
      <c r="B60" s="90" t="s">
        <v>188</v>
      </c>
      <c r="C60" s="89" t="s">
        <v>189</v>
      </c>
      <c r="D60" s="91" t="s">
        <v>190</v>
      </c>
      <c r="E60" s="92">
        <v>804.15700000000004</v>
      </c>
      <c r="F60" s="93"/>
      <c r="G60" s="93"/>
      <c r="H60" s="93"/>
      <c r="I60" s="93"/>
      <c r="J60" s="59"/>
      <c r="K60" s="59"/>
    </row>
    <row r="61" spans="1:11" ht="33.75" x14ac:dyDescent="0.2">
      <c r="A61" s="89">
        <v>49</v>
      </c>
      <c r="B61" s="90" t="s">
        <v>191</v>
      </c>
      <c r="C61" s="89" t="s">
        <v>192</v>
      </c>
      <c r="D61" s="91" t="s">
        <v>121</v>
      </c>
      <c r="E61" s="92">
        <v>13</v>
      </c>
      <c r="F61" s="93"/>
      <c r="G61" s="93"/>
      <c r="H61" s="93"/>
      <c r="I61" s="93"/>
      <c r="J61" s="59"/>
      <c r="K61" s="59"/>
    </row>
    <row r="62" spans="1:11" x14ac:dyDescent="0.2">
      <c r="A62" s="89">
        <v>50</v>
      </c>
      <c r="B62" s="90" t="s">
        <v>34</v>
      </c>
      <c r="C62" s="89" t="s">
        <v>193</v>
      </c>
      <c r="D62" s="91" t="s">
        <v>36</v>
      </c>
      <c r="E62" s="92">
        <v>9.67</v>
      </c>
      <c r="F62" s="93"/>
      <c r="G62" s="93"/>
      <c r="H62" s="93"/>
      <c r="I62" s="93"/>
      <c r="J62" s="59"/>
      <c r="K62" s="59"/>
    </row>
    <row r="63" spans="1:11" ht="22.5" x14ac:dyDescent="0.2">
      <c r="A63" s="89">
        <v>51</v>
      </c>
      <c r="B63" s="90" t="s">
        <v>34</v>
      </c>
      <c r="C63" s="89" t="s">
        <v>194</v>
      </c>
      <c r="D63" s="91" t="s">
        <v>36</v>
      </c>
      <c r="E63" s="92">
        <v>6</v>
      </c>
      <c r="F63" s="93"/>
      <c r="G63" s="93"/>
      <c r="H63" s="93"/>
      <c r="I63" s="93"/>
      <c r="J63" s="59"/>
      <c r="K63" s="59"/>
    </row>
    <row r="64" spans="1:11" ht="22.5" x14ac:dyDescent="0.2">
      <c r="A64" s="89">
        <v>52</v>
      </c>
      <c r="B64" s="90" t="s">
        <v>34</v>
      </c>
      <c r="C64" s="89" t="s">
        <v>195</v>
      </c>
      <c r="D64" s="91" t="s">
        <v>36</v>
      </c>
      <c r="E64" s="92">
        <v>0.156</v>
      </c>
      <c r="F64" s="93"/>
      <c r="G64" s="93"/>
      <c r="H64" s="93"/>
      <c r="I64" s="93"/>
      <c r="J64" s="59"/>
      <c r="K64" s="59"/>
    </row>
    <row r="65" spans="1:11" x14ac:dyDescent="0.2">
      <c r="A65" s="89">
        <v>53</v>
      </c>
      <c r="B65" s="90" t="s">
        <v>34</v>
      </c>
      <c r="C65" s="89" t="s">
        <v>196</v>
      </c>
      <c r="D65" s="91" t="s">
        <v>36</v>
      </c>
      <c r="E65" s="92">
        <v>8.4000000000000005E-2</v>
      </c>
      <c r="F65" s="93"/>
      <c r="G65" s="93"/>
      <c r="H65" s="93"/>
      <c r="I65" s="93"/>
      <c r="J65" s="59"/>
      <c r="K65" s="59"/>
    </row>
    <row r="66" spans="1:11" ht="45" x14ac:dyDescent="0.2">
      <c r="A66" s="89">
        <v>54</v>
      </c>
      <c r="B66" s="90" t="s">
        <v>34</v>
      </c>
      <c r="C66" s="89" t="s">
        <v>197</v>
      </c>
      <c r="D66" s="91" t="s">
        <v>36</v>
      </c>
      <c r="E66" s="92">
        <v>3.43</v>
      </c>
      <c r="F66" s="93"/>
      <c r="G66" s="93"/>
      <c r="H66" s="93"/>
      <c r="I66" s="93"/>
      <c r="J66" s="59"/>
      <c r="K66" s="59"/>
    </row>
    <row r="67" spans="1:11" x14ac:dyDescent="0.2">
      <c r="A67" s="89">
        <v>55</v>
      </c>
      <c r="B67" s="90" t="s">
        <v>122</v>
      </c>
      <c r="C67" s="89" t="s">
        <v>123</v>
      </c>
      <c r="D67" s="91" t="s">
        <v>124</v>
      </c>
      <c r="E67" s="92">
        <v>12036</v>
      </c>
      <c r="F67" s="93"/>
      <c r="G67" s="93"/>
      <c r="H67" s="93"/>
      <c r="I67" s="93"/>
      <c r="J67" s="59"/>
      <c r="K67" s="59"/>
    </row>
    <row r="68" spans="1:11" ht="67.5" x14ac:dyDescent="0.2">
      <c r="A68" s="89">
        <v>56</v>
      </c>
      <c r="B68" s="90" t="s">
        <v>34</v>
      </c>
      <c r="C68" s="89" t="s">
        <v>128</v>
      </c>
      <c r="D68" s="91"/>
      <c r="E68" s="92">
        <v>36</v>
      </c>
      <c r="F68" s="93"/>
      <c r="G68" s="93"/>
      <c r="H68" s="93"/>
      <c r="I68" s="93"/>
      <c r="J68" s="59"/>
      <c r="K68" s="59"/>
    </row>
    <row r="69" spans="1:11" x14ac:dyDescent="0.2">
      <c r="A69" s="89">
        <v>57</v>
      </c>
      <c r="B69" s="90" t="s">
        <v>34</v>
      </c>
      <c r="C69" s="89" t="s">
        <v>39</v>
      </c>
      <c r="D69" s="91" t="s">
        <v>33</v>
      </c>
      <c r="E69" s="92">
        <v>6</v>
      </c>
      <c r="F69" s="93"/>
      <c r="G69" s="93"/>
      <c r="H69" s="93"/>
      <c r="I69" s="93"/>
      <c r="J69" s="59"/>
      <c r="K69" s="59"/>
    </row>
    <row r="70" spans="1:11" x14ac:dyDescent="0.2">
      <c r="A70" s="89">
        <v>58</v>
      </c>
      <c r="B70" s="90" t="s">
        <v>34</v>
      </c>
      <c r="C70" s="89" t="s">
        <v>37</v>
      </c>
      <c r="D70" s="91" t="s">
        <v>21</v>
      </c>
      <c r="E70" s="92">
        <v>44.8</v>
      </c>
      <c r="F70" s="93"/>
      <c r="G70" s="93"/>
      <c r="H70" s="93"/>
      <c r="I70" s="93"/>
      <c r="J70" s="59"/>
      <c r="K70" s="59"/>
    </row>
    <row r="71" spans="1:11" ht="33.75" x14ac:dyDescent="0.2">
      <c r="A71" s="89">
        <v>59</v>
      </c>
      <c r="B71" s="90" t="s">
        <v>80</v>
      </c>
      <c r="C71" s="89" t="s">
        <v>81</v>
      </c>
      <c r="D71" s="91" t="s">
        <v>26</v>
      </c>
      <c r="E71" s="92">
        <v>1.5</v>
      </c>
      <c r="F71" s="93"/>
      <c r="G71" s="93"/>
      <c r="H71" s="93"/>
      <c r="I71" s="93"/>
      <c r="J71" s="59"/>
      <c r="K71" s="59"/>
    </row>
    <row r="72" spans="1:11" ht="33.75" x14ac:dyDescent="0.2">
      <c r="A72" s="89">
        <v>60</v>
      </c>
      <c r="B72" s="90" t="s">
        <v>90</v>
      </c>
      <c r="C72" s="89" t="s">
        <v>91</v>
      </c>
      <c r="D72" s="91" t="s">
        <v>38</v>
      </c>
      <c r="E72" s="92">
        <v>1.4</v>
      </c>
      <c r="F72" s="93"/>
      <c r="G72" s="93"/>
      <c r="H72" s="93"/>
      <c r="I72" s="93"/>
      <c r="J72" s="59"/>
      <c r="K72" s="59"/>
    </row>
    <row r="73" spans="1:11" ht="33.75" x14ac:dyDescent="0.2">
      <c r="A73" s="89">
        <v>61</v>
      </c>
      <c r="B73" s="90" t="s">
        <v>97</v>
      </c>
      <c r="C73" s="89" t="s">
        <v>98</v>
      </c>
      <c r="D73" s="91" t="s">
        <v>99</v>
      </c>
      <c r="E73" s="92">
        <v>2.25</v>
      </c>
      <c r="F73" s="93"/>
      <c r="G73" s="93"/>
      <c r="H73" s="93"/>
      <c r="I73" s="93"/>
      <c r="J73" s="59"/>
      <c r="K73" s="59"/>
    </row>
    <row r="74" spans="1:11" ht="45" x14ac:dyDescent="0.2">
      <c r="A74" s="89">
        <v>62</v>
      </c>
      <c r="B74" s="90" t="s">
        <v>48</v>
      </c>
      <c r="C74" s="89" t="s">
        <v>49</v>
      </c>
      <c r="D74" s="91" t="s">
        <v>21</v>
      </c>
      <c r="E74" s="92">
        <v>0.26</v>
      </c>
      <c r="F74" s="93"/>
      <c r="G74" s="93"/>
      <c r="H74" s="93"/>
      <c r="I74" s="93"/>
      <c r="J74" s="59"/>
      <c r="K74" s="59"/>
    </row>
    <row r="75" spans="1:11" ht="33.75" x14ac:dyDescent="0.2">
      <c r="A75" s="89">
        <v>63</v>
      </c>
      <c r="B75" s="90" t="s">
        <v>18</v>
      </c>
      <c r="C75" s="89" t="s">
        <v>20</v>
      </c>
      <c r="D75" s="91" t="s">
        <v>21</v>
      </c>
      <c r="E75" s="92">
        <v>990</v>
      </c>
      <c r="F75" s="93"/>
      <c r="G75" s="93"/>
      <c r="H75" s="93"/>
      <c r="I75" s="93"/>
      <c r="J75" s="59"/>
      <c r="K75" s="59"/>
    </row>
    <row r="76" spans="1:11" ht="33.75" x14ac:dyDescent="0.2">
      <c r="A76" s="89">
        <v>64</v>
      </c>
      <c r="B76" s="90" t="s">
        <v>50</v>
      </c>
      <c r="C76" s="89" t="s">
        <v>51</v>
      </c>
      <c r="D76" s="91" t="s">
        <v>21</v>
      </c>
      <c r="E76" s="92">
        <v>3.0720000000000001</v>
      </c>
      <c r="F76" s="93"/>
      <c r="G76" s="93"/>
      <c r="H76" s="93"/>
      <c r="I76" s="93"/>
      <c r="J76" s="59"/>
      <c r="K76" s="59"/>
    </row>
    <row r="77" spans="1:11" ht="33.75" x14ac:dyDescent="0.2">
      <c r="A77" s="89">
        <v>65</v>
      </c>
      <c r="B77" s="90" t="s">
        <v>94</v>
      </c>
      <c r="C77" s="89" t="s">
        <v>95</v>
      </c>
      <c r="D77" s="91" t="s">
        <v>96</v>
      </c>
      <c r="E77" s="92">
        <v>75</v>
      </c>
      <c r="F77" s="93"/>
      <c r="G77" s="93"/>
      <c r="H77" s="93"/>
      <c r="I77" s="93"/>
      <c r="J77" s="59"/>
      <c r="K77" s="59"/>
    </row>
    <row r="78" spans="1:11" ht="33.75" x14ac:dyDescent="0.2">
      <c r="A78" s="89">
        <v>66</v>
      </c>
      <c r="B78" s="90" t="s">
        <v>85</v>
      </c>
      <c r="C78" s="89" t="s">
        <v>86</v>
      </c>
      <c r="D78" s="91" t="s">
        <v>87</v>
      </c>
      <c r="E78" s="92">
        <v>31.472000000000001</v>
      </c>
      <c r="F78" s="93"/>
      <c r="G78" s="93"/>
      <c r="H78" s="93"/>
      <c r="I78" s="93"/>
      <c r="J78" s="59"/>
      <c r="K78" s="59"/>
    </row>
    <row r="79" spans="1:11" ht="33.75" x14ac:dyDescent="0.2">
      <c r="A79" s="89">
        <v>67</v>
      </c>
      <c r="B79" s="90" t="s">
        <v>82</v>
      </c>
      <c r="C79" s="89" t="s">
        <v>83</v>
      </c>
      <c r="D79" s="91" t="s">
        <v>26</v>
      </c>
      <c r="E79" s="92">
        <v>30.4</v>
      </c>
      <c r="F79" s="93"/>
      <c r="G79" s="93"/>
      <c r="H79" s="93"/>
      <c r="I79" s="93"/>
      <c r="J79" s="59"/>
      <c r="K79" s="59"/>
    </row>
    <row r="80" spans="1:11" ht="45" x14ac:dyDescent="0.2">
      <c r="A80" s="89">
        <v>68</v>
      </c>
      <c r="B80" s="90" t="s">
        <v>100</v>
      </c>
      <c r="C80" s="89" t="s">
        <v>101</v>
      </c>
      <c r="D80" s="91" t="s">
        <v>33</v>
      </c>
      <c r="E80" s="92">
        <v>5</v>
      </c>
      <c r="F80" s="93"/>
      <c r="G80" s="93"/>
      <c r="H80" s="93"/>
      <c r="I80" s="93"/>
      <c r="J80" s="59"/>
      <c r="K80" s="59"/>
    </row>
    <row r="81" spans="1:11" ht="101.25" x14ac:dyDescent="0.2">
      <c r="A81" s="89">
        <v>69</v>
      </c>
      <c r="B81" s="90" t="s">
        <v>125</v>
      </c>
      <c r="C81" s="89" t="s">
        <v>126</v>
      </c>
      <c r="D81" s="91" t="s">
        <v>127</v>
      </c>
      <c r="E81" s="92">
        <v>4</v>
      </c>
      <c r="F81" s="93"/>
      <c r="G81" s="93"/>
      <c r="H81" s="93"/>
      <c r="I81" s="93"/>
      <c r="J81" s="59"/>
      <c r="K81" s="59"/>
    </row>
  </sheetData>
  <mergeCells count="17">
    <mergeCell ref="A12:K12"/>
    <mergeCell ref="G8:G9"/>
    <mergeCell ref="H8:H9"/>
    <mergeCell ref="I8:I9"/>
    <mergeCell ref="J8:J9"/>
    <mergeCell ref="K8:K9"/>
    <mergeCell ref="A11:K11"/>
    <mergeCell ref="A2:G2"/>
    <mergeCell ref="A3:G3"/>
    <mergeCell ref="A4:G4"/>
    <mergeCell ref="A5:G5"/>
    <mergeCell ref="A8:A9"/>
    <mergeCell ref="B8:B9"/>
    <mergeCell ref="C8:C9"/>
    <mergeCell ref="D8:D9"/>
    <mergeCell ref="E8:E9"/>
    <mergeCell ref="F8:F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Верхняя площадка</vt:lpstr>
      <vt:lpstr>Нижняя площадка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285</dc:creator>
  <cp:keywords>12.03.2008</cp:keywords>
  <cp:lastModifiedBy>user 285</cp:lastModifiedBy>
  <cp:lastPrinted>2006-08-07T08:18:01Z</cp:lastPrinted>
  <dcterms:created xsi:type="dcterms:W3CDTF">2003-01-28T12:33:10Z</dcterms:created>
  <dcterms:modified xsi:type="dcterms:W3CDTF">2018-03-22T07:43:10Z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