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5" yWindow="0" windowWidth="19305" windowHeight="12930" activeTab="2"/>
  </bookViews>
  <sheets>
    <sheet name="данные уп" sheetId="1" r:id="rId1"/>
    <sheet name="данные гл" sheetId="2" r:id="rId2"/>
    <sheet name="отчет" sheetId="3" r:id="rId3"/>
    <sheet name="сопоставления" sheetId="4" r:id="rId4"/>
  </sheets>
  <definedNames>
    <definedName name="_xlnm._FilterDatabase" localSheetId="3" hidden="1">сопоставления!$A$1:$B$51</definedName>
    <definedName name="гл">INDEX('данные гл'!$A:$A,1):INDEX('данные гл'!$C:$C,COUNTA('данные гл'!$A:$A))</definedName>
    <definedName name="Соотв">INDEX(сопоставления!$A:$A,2):INDEX(сопоставления!$B:$B,COUNTA(сопоставления!$A:$A))</definedName>
    <definedName name="уп">INDEX('данные уп'!$B:$B,3):INDEX('данные уп'!$G:$G,COUNTA('данные уп'!$B:$B)+2)</definedName>
  </definedNames>
  <calcPr calcId="125725"/>
</workbook>
</file>

<file path=xl/calcChain.xml><?xml version="1.0" encoding="utf-8"?>
<calcChain xmlns="http://schemas.openxmlformats.org/spreadsheetml/2006/main">
  <c r="C4" i="3"/>
  <c r="C3"/>
  <c r="C5"/>
  <c r="C6"/>
  <c r="C7"/>
  <c r="B8"/>
  <c r="B4"/>
  <c r="B5"/>
  <c r="B6"/>
  <c r="B7"/>
  <c r="B3"/>
  <c r="C144" i="2"/>
  <c r="C143"/>
  <c r="C142"/>
  <c r="C141"/>
  <c r="C140"/>
  <c r="C139"/>
  <c r="C138"/>
  <c r="C137"/>
  <c r="F146" i="1"/>
  <c r="E146"/>
  <c r="D146"/>
  <c r="G146" s="1"/>
  <c r="F145"/>
  <c r="E145"/>
  <c r="D145"/>
  <c r="G145" s="1"/>
  <c r="F144"/>
  <c r="E144"/>
  <c r="D144"/>
  <c r="G144" s="1"/>
  <c r="F143"/>
  <c r="E143"/>
  <c r="D143"/>
  <c r="G143" s="1"/>
  <c r="F142"/>
  <c r="E142"/>
  <c r="D142"/>
  <c r="G142" s="1"/>
  <c r="F141"/>
  <c r="E141"/>
  <c r="D141"/>
  <c r="G141" s="1"/>
  <c r="F140"/>
  <c r="E140"/>
  <c r="D140"/>
  <c r="G140" s="1"/>
  <c r="F139"/>
  <c r="E139"/>
  <c r="D139"/>
  <c r="G139" s="1"/>
  <c r="C134" i="2"/>
  <c r="C135"/>
  <c r="C136"/>
  <c r="D132" i="1"/>
  <c r="D127"/>
  <c r="E127"/>
  <c r="F127"/>
  <c r="D128"/>
  <c r="E128"/>
  <c r="F128"/>
  <c r="D129"/>
  <c r="E129"/>
  <c r="F129"/>
  <c r="D130"/>
  <c r="E130"/>
  <c r="F130"/>
  <c r="D131"/>
  <c r="E131"/>
  <c r="F131"/>
  <c r="E132"/>
  <c r="F132"/>
  <c r="D133"/>
  <c r="E133"/>
  <c r="F133"/>
  <c r="E134"/>
  <c r="G134" s="1"/>
  <c r="F134"/>
  <c r="E135"/>
  <c r="F135"/>
  <c r="D136"/>
  <c r="E136"/>
  <c r="F136"/>
  <c r="D137"/>
  <c r="E137"/>
  <c r="F137"/>
  <c r="D138"/>
  <c r="E138"/>
  <c r="F138"/>
  <c r="C129" i="2"/>
  <c r="C130"/>
  <c r="C131"/>
  <c r="C132"/>
  <c r="C133"/>
  <c r="C62" i="3"/>
  <c r="C63"/>
  <c r="B44"/>
  <c r="C44"/>
  <c r="B45"/>
  <c r="C45"/>
  <c r="B46"/>
  <c r="C46"/>
  <c r="C128" i="2"/>
  <c r="D121" i="1"/>
  <c r="E121"/>
  <c r="F121"/>
  <c r="E122"/>
  <c r="F122"/>
  <c r="D123"/>
  <c r="E123"/>
  <c r="F123"/>
  <c r="D124"/>
  <c r="E124"/>
  <c r="F124"/>
  <c r="D125"/>
  <c r="E125"/>
  <c r="F125"/>
  <c r="D126"/>
  <c r="E126"/>
  <c r="F126"/>
  <c r="D120"/>
  <c r="E120"/>
  <c r="F120"/>
  <c r="D109"/>
  <c r="E109"/>
  <c r="F109"/>
  <c r="D110"/>
  <c r="E110"/>
  <c r="F110"/>
  <c r="D111"/>
  <c r="E111"/>
  <c r="F111"/>
  <c r="D112"/>
  <c r="E112"/>
  <c r="F112"/>
  <c r="D113"/>
  <c r="E113"/>
  <c r="F113"/>
  <c r="D114"/>
  <c r="E114"/>
  <c r="F114"/>
  <c r="D115"/>
  <c r="E115"/>
  <c r="F115"/>
  <c r="D116"/>
  <c r="E116"/>
  <c r="F116"/>
  <c r="D117"/>
  <c r="E117"/>
  <c r="F117"/>
  <c r="D118"/>
  <c r="E118"/>
  <c r="F118"/>
  <c r="D119"/>
  <c r="E119"/>
  <c r="F11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C1" i="2"/>
  <c r="C2"/>
  <c r="C3"/>
  <c r="C4"/>
  <c r="C5"/>
  <c r="C6"/>
  <c r="C7"/>
  <c r="C8"/>
  <c r="C9"/>
  <c r="C10"/>
  <c r="C11"/>
  <c r="C12"/>
  <c r="C13"/>
  <c r="C14"/>
  <c r="C8" i="3" s="1"/>
  <c r="C15" i="2"/>
  <c r="C16"/>
  <c r="C17"/>
  <c r="C10" i="3" s="1"/>
  <c r="C18" i="2"/>
  <c r="C19"/>
  <c r="C14" i="3" s="1"/>
  <c r="C20" i="2"/>
  <c r="C21"/>
  <c r="C15" i="3"/>
  <c r="C22" i="2"/>
  <c r="C23"/>
  <c r="C64" i="3" s="1"/>
  <c r="C24" i="2"/>
  <c r="C16" i="3" s="1"/>
  <c r="C25" i="2"/>
  <c r="C26"/>
  <c r="C27"/>
  <c r="C17" i="3" s="1"/>
  <c r="C28" i="2"/>
  <c r="C29"/>
  <c r="C30"/>
  <c r="C47" i="3" s="1"/>
  <c r="C31" i="2"/>
  <c r="C32"/>
  <c r="C48" i="3"/>
  <c r="C33" i="2"/>
  <c r="C34"/>
  <c r="C49" i="3" s="1"/>
  <c r="C35" i="2"/>
  <c r="C36"/>
  <c r="C37"/>
  <c r="C11" i="3" s="1"/>
  <c r="C38" i="2"/>
  <c r="C39"/>
  <c r="C9" i="3" s="1"/>
  <c r="C40" i="2"/>
  <c r="C41"/>
  <c r="C12" i="3" s="1"/>
  <c r="C42" i="2"/>
  <c r="C43"/>
  <c r="C44"/>
  <c r="C45"/>
  <c r="C46"/>
  <c r="C27" i="3"/>
  <c r="C47" i="2"/>
  <c r="C48"/>
  <c r="C49"/>
  <c r="C50"/>
  <c r="C26" i="3"/>
  <c r="C51" i="2"/>
  <c r="C52"/>
  <c r="C25" i="3"/>
  <c r="C53" i="2"/>
  <c r="C54"/>
  <c r="C28" i="3"/>
  <c r="C55" i="2"/>
  <c r="C56"/>
  <c r="C57"/>
  <c r="C58"/>
  <c r="C36" i="3"/>
  <c r="C59" i="2"/>
  <c r="C60"/>
  <c r="C33" i="3"/>
  <c r="C61" i="2"/>
  <c r="C62"/>
  <c r="C35" i="3"/>
  <c r="C63" i="2"/>
  <c r="C34" i="3"/>
  <c r="C64" i="2"/>
  <c r="C65"/>
  <c r="C66"/>
  <c r="C37" i="3"/>
  <c r="C67" i="2"/>
  <c r="C68"/>
  <c r="C69"/>
  <c r="C38" i="3"/>
  <c r="C70" i="2"/>
  <c r="C71"/>
  <c r="C72"/>
  <c r="C30" i="3"/>
  <c r="C73" i="2"/>
  <c r="C74"/>
  <c r="C75"/>
  <c r="C29" i="3"/>
  <c r="C76" i="2"/>
  <c r="C32" i="3"/>
  <c r="C77" i="2"/>
  <c r="C78"/>
  <c r="C79"/>
  <c r="C31" i="3"/>
  <c r="C80" i="2"/>
  <c r="C81"/>
  <c r="C82"/>
  <c r="C58" i="3"/>
  <c r="C83" i="2"/>
  <c r="C60" i="3"/>
  <c r="C84" i="2"/>
  <c r="C59" i="3"/>
  <c r="C85" i="2"/>
  <c r="C86"/>
  <c r="C87"/>
  <c r="C55" i="3"/>
  <c r="C88" i="2"/>
  <c r="C57" i="3"/>
  <c r="C89" i="2"/>
  <c r="C56" i="3"/>
  <c r="C90" i="2"/>
  <c r="C91"/>
  <c r="C92"/>
  <c r="C51" i="3"/>
  <c r="C93" i="2"/>
  <c r="C94"/>
  <c r="C95"/>
  <c r="C50" i="3"/>
  <c r="C96" i="2"/>
  <c r="C53" i="3"/>
  <c r="C97" i="2"/>
  <c r="C98"/>
  <c r="C99"/>
  <c r="C52" i="3"/>
  <c r="C100" i="2"/>
  <c r="C54" i="3"/>
  <c r="C101" i="2"/>
  <c r="C102"/>
  <c r="C103"/>
  <c r="C61" i="3"/>
  <c r="C104" i="2"/>
  <c r="C105"/>
  <c r="C106"/>
  <c r="C39" i="3"/>
  <c r="C107" i="2"/>
  <c r="C108"/>
  <c r="C109"/>
  <c r="C110"/>
  <c r="C111"/>
  <c r="C40" i="3"/>
  <c r="C112" i="2"/>
  <c r="C113"/>
  <c r="C114"/>
  <c r="C41" i="3"/>
  <c r="C115" i="2"/>
  <c r="C42" i="3"/>
  <c r="C116" i="2"/>
  <c r="C117"/>
  <c r="C118"/>
  <c r="C24" i="3"/>
  <c r="C43"/>
  <c r="C119" i="2"/>
  <c r="C120"/>
  <c r="C22" i="3"/>
  <c r="C121" i="2"/>
  <c r="C122"/>
  <c r="C123"/>
  <c r="C124"/>
  <c r="C125"/>
  <c r="C23" i="3"/>
  <c r="C126" i="2"/>
  <c r="C21" i="3"/>
  <c r="C127" i="2"/>
  <c r="C18" i="3"/>
  <c r="C20"/>
  <c r="C19"/>
  <c r="E95" i="1"/>
  <c r="F95"/>
  <c r="G95" s="1"/>
  <c r="B51" i="3"/>
  <c r="E96" i="1"/>
  <c r="F96"/>
  <c r="G96" s="1"/>
  <c r="B53" i="3" s="1"/>
  <c r="E97" i="1"/>
  <c r="G97"/>
  <c r="F97"/>
  <c r="E98"/>
  <c r="G98" s="1"/>
  <c r="B52" i="3" s="1"/>
  <c r="F98" i="1"/>
  <c r="E99"/>
  <c r="G99" s="1"/>
  <c r="F99"/>
  <c r="E100"/>
  <c r="F100"/>
  <c r="G100" s="1"/>
  <c r="B54" i="3" s="1"/>
  <c r="E101" i="1"/>
  <c r="F101"/>
  <c r="G101" s="1"/>
  <c r="E102"/>
  <c r="F102"/>
  <c r="E103"/>
  <c r="F103"/>
  <c r="G103"/>
  <c r="B61" i="3" s="1"/>
  <c r="E104" i="1"/>
  <c r="G104" s="1"/>
  <c r="F104"/>
  <c r="E105"/>
  <c r="G105"/>
  <c r="F105"/>
  <c r="E106"/>
  <c r="G106" s="1"/>
  <c r="B39" i="3" s="1"/>
  <c r="F106" i="1"/>
  <c r="E107"/>
  <c r="F107"/>
  <c r="E108"/>
  <c r="F108"/>
  <c r="E79"/>
  <c r="F79"/>
  <c r="E80"/>
  <c r="G80" s="1"/>
  <c r="F80"/>
  <c r="E81"/>
  <c r="F81"/>
  <c r="E82"/>
  <c r="F82"/>
  <c r="G82" s="1"/>
  <c r="E83"/>
  <c r="G83"/>
  <c r="F83"/>
  <c r="E84"/>
  <c r="F84"/>
  <c r="G84"/>
  <c r="B58" i="3" s="1"/>
  <c r="E85" i="1"/>
  <c r="F85"/>
  <c r="E86"/>
  <c r="F86"/>
  <c r="G86"/>
  <c r="B60" i="3" s="1"/>
  <c r="E87" i="1"/>
  <c r="F87"/>
  <c r="G87"/>
  <c r="B59" i="3"/>
  <c r="E88" i="1"/>
  <c r="F88"/>
  <c r="G88"/>
  <c r="B55" i="3" s="1"/>
  <c r="E89" i="1"/>
  <c r="F89"/>
  <c r="G89"/>
  <c r="E90"/>
  <c r="F90"/>
  <c r="G90" s="1"/>
  <c r="B57" i="3" s="1"/>
  <c r="E91" i="1"/>
  <c r="F91"/>
  <c r="G91" s="1"/>
  <c r="B56" i="3" s="1"/>
  <c r="E92" i="1"/>
  <c r="G92"/>
  <c r="F92"/>
  <c r="E93"/>
  <c r="F93"/>
  <c r="G93"/>
  <c r="E94"/>
  <c r="F94"/>
  <c r="G94" s="1"/>
  <c r="B50" i="3" s="1"/>
  <c r="E64" i="1"/>
  <c r="F64"/>
  <c r="G64" s="1"/>
  <c r="E65"/>
  <c r="G65" s="1"/>
  <c r="B35" i="3" s="1"/>
  <c r="F65" i="1"/>
  <c r="E66"/>
  <c r="G66" s="1"/>
  <c r="B34" i="3" s="1"/>
  <c r="F66" i="1"/>
  <c r="E67"/>
  <c r="G67" s="1"/>
  <c r="F67"/>
  <c r="E68"/>
  <c r="G68"/>
  <c r="F68"/>
  <c r="E69"/>
  <c r="G69" s="1"/>
  <c r="B37" i="3" s="1"/>
  <c r="F69" i="1"/>
  <c r="E70"/>
  <c r="G70" s="1"/>
  <c r="F70"/>
  <c r="E71"/>
  <c r="F71"/>
  <c r="E72"/>
  <c r="F72"/>
  <c r="G72" s="1"/>
  <c r="E73"/>
  <c r="G73" s="1"/>
  <c r="F73"/>
  <c r="E74"/>
  <c r="G74"/>
  <c r="F74"/>
  <c r="E75"/>
  <c r="G75" s="1"/>
  <c r="B30" i="3" s="1"/>
  <c r="F75" i="1"/>
  <c r="E76"/>
  <c r="G76" s="1"/>
  <c r="F76"/>
  <c r="E77"/>
  <c r="F77"/>
  <c r="G77" s="1"/>
  <c r="B29" i="3" s="1"/>
  <c r="E78" i="1"/>
  <c r="G78"/>
  <c r="F78"/>
  <c r="E47"/>
  <c r="G47" s="1"/>
  <c r="F47"/>
  <c r="E48"/>
  <c r="F48"/>
  <c r="G48" s="1"/>
  <c r="B27" i="3" s="1"/>
  <c r="E49" i="1"/>
  <c r="F49"/>
  <c r="G49" s="1"/>
  <c r="E50"/>
  <c r="G50" s="1"/>
  <c r="F50"/>
  <c r="E51"/>
  <c r="F51"/>
  <c r="G51" s="1"/>
  <c r="E52"/>
  <c r="F52"/>
  <c r="G52" s="1"/>
  <c r="B26" i="3" s="1"/>
  <c r="E53" i="1"/>
  <c r="G53"/>
  <c r="F53"/>
  <c r="E54"/>
  <c r="G54" s="1"/>
  <c r="B25" i="3" s="1"/>
  <c r="F54" i="1"/>
  <c r="E55"/>
  <c r="F55"/>
  <c r="E56"/>
  <c r="G56" s="1"/>
  <c r="B28" i="3" s="1"/>
  <c r="F56" i="1"/>
  <c r="E57"/>
  <c r="G57" s="1"/>
  <c r="F57"/>
  <c r="E58"/>
  <c r="G58"/>
  <c r="F58"/>
  <c r="E59"/>
  <c r="G59" s="1"/>
  <c r="F59"/>
  <c r="E60"/>
  <c r="F60"/>
  <c r="G60" s="1"/>
  <c r="B36" i="3" s="1"/>
  <c r="E61" i="1"/>
  <c r="F61"/>
  <c r="E62"/>
  <c r="F62"/>
  <c r="G62" s="1"/>
  <c r="B33" i="3" s="1"/>
  <c r="E63" i="1"/>
  <c r="G63"/>
  <c r="F63"/>
  <c r="E28"/>
  <c r="G28" s="1"/>
  <c r="F28"/>
  <c r="E29"/>
  <c r="F29"/>
  <c r="G29" s="1"/>
  <c r="B17" i="3" s="1"/>
  <c r="E30" i="1"/>
  <c r="G30"/>
  <c r="F30"/>
  <c r="E31"/>
  <c r="F31"/>
  <c r="E32"/>
  <c r="G32" s="1"/>
  <c r="B47" i="3" s="1"/>
  <c r="F32" i="1"/>
  <c r="E33"/>
  <c r="G33" s="1"/>
  <c r="F33"/>
  <c r="E34"/>
  <c r="F34"/>
  <c r="E35"/>
  <c r="F35"/>
  <c r="G35" s="1"/>
  <c r="E36"/>
  <c r="F36"/>
  <c r="E37"/>
  <c r="F37"/>
  <c r="G37"/>
  <c r="E38"/>
  <c r="F38"/>
  <c r="G38" s="1"/>
  <c r="E39"/>
  <c r="G39" s="1"/>
  <c r="B11" i="3" s="1"/>
  <c r="F39" i="1"/>
  <c r="E40"/>
  <c r="F40"/>
  <c r="G40" s="1"/>
  <c r="E41"/>
  <c r="G41" s="1"/>
  <c r="B9" i="3" s="1"/>
  <c r="F41" i="1"/>
  <c r="E42"/>
  <c r="F42"/>
  <c r="G42" s="1"/>
  <c r="E43"/>
  <c r="F43"/>
  <c r="G43" s="1"/>
  <c r="B12" i="3" s="1"/>
  <c r="E44" i="1"/>
  <c r="F44"/>
  <c r="G44" s="1"/>
  <c r="E45"/>
  <c r="G45" s="1"/>
  <c r="F45"/>
  <c r="E46"/>
  <c r="F46"/>
  <c r="G46" s="1"/>
  <c r="E4"/>
  <c r="G4" s="1"/>
  <c r="F4"/>
  <c r="E5"/>
  <c r="F5"/>
  <c r="G5" s="1"/>
  <c r="E6"/>
  <c r="G6" s="1"/>
  <c r="F6"/>
  <c r="E7"/>
  <c r="F7"/>
  <c r="E8"/>
  <c r="G8"/>
  <c r="F8"/>
  <c r="E9"/>
  <c r="G9" s="1"/>
  <c r="F9"/>
  <c r="E10"/>
  <c r="G10"/>
  <c r="F10"/>
  <c r="E11"/>
  <c r="G11" s="1"/>
  <c r="F11"/>
  <c r="E12"/>
  <c r="F12"/>
  <c r="G12" s="1"/>
  <c r="E13"/>
  <c r="F13"/>
  <c r="G13" s="1"/>
  <c r="E14"/>
  <c r="G14" s="1"/>
  <c r="F14"/>
  <c r="E15"/>
  <c r="F15"/>
  <c r="G15" s="1"/>
  <c r="E16"/>
  <c r="G16" s="1"/>
  <c r="F16"/>
  <c r="E17"/>
  <c r="G17"/>
  <c r="F17"/>
  <c r="E18"/>
  <c r="G18" s="1"/>
  <c r="F18"/>
  <c r="E19"/>
  <c r="F19"/>
  <c r="E20"/>
  <c r="G20"/>
  <c r="F20"/>
  <c r="E21"/>
  <c r="G21" s="1"/>
  <c r="B14" i="3" s="1"/>
  <c r="F21" i="1"/>
  <c r="E22"/>
  <c r="G22" s="1"/>
  <c r="F22"/>
  <c r="E23"/>
  <c r="F23"/>
  <c r="G23" s="1"/>
  <c r="B15" i="3" s="1"/>
  <c r="E24" i="1"/>
  <c r="F24"/>
  <c r="G24" s="1"/>
  <c r="E25"/>
  <c r="G25" s="1"/>
  <c r="B64" i="3" s="1"/>
  <c r="F25" i="1"/>
  <c r="E26"/>
  <c r="G26" s="1"/>
  <c r="B16" i="3" s="1"/>
  <c r="F26" i="1"/>
  <c r="E27"/>
  <c r="F27"/>
  <c r="G27"/>
  <c r="F3"/>
  <c r="E3"/>
  <c r="G3" s="1"/>
  <c r="G108"/>
  <c r="G107"/>
  <c r="G119"/>
  <c r="G113"/>
  <c r="G110"/>
  <c r="B40" i="3"/>
  <c r="G116" i="1"/>
  <c r="B41" i="3"/>
  <c r="G114" i="1"/>
  <c r="G109"/>
  <c r="G117"/>
  <c r="G118"/>
  <c r="G115"/>
  <c r="B42" i="3"/>
  <c r="G112" i="1"/>
  <c r="G111"/>
  <c r="G120"/>
  <c r="B43" i="3"/>
  <c r="G126" i="1"/>
  <c r="G124"/>
  <c r="G121"/>
  <c r="G125"/>
  <c r="G122"/>
  <c r="G123"/>
  <c r="C13" i="3"/>
  <c r="G71" i="1"/>
  <c r="B38" i="3" s="1"/>
  <c r="G36" i="1"/>
  <c r="B49" i="3" s="1"/>
  <c r="G61" i="1"/>
  <c r="G137"/>
  <c r="B62" i="3"/>
  <c r="G135" i="1"/>
  <c r="G133"/>
  <c r="G131"/>
  <c r="G129"/>
  <c r="G127"/>
  <c r="B23" i="3"/>
  <c r="G138" i="1"/>
  <c r="B63" i="3"/>
  <c r="G136" i="1"/>
  <c r="G132"/>
  <c r="B20" i="3" s="1"/>
  <c r="G130" i="1"/>
  <c r="B19" i="3"/>
  <c r="G128" i="1"/>
  <c r="B21" i="3"/>
  <c r="B18"/>
  <c r="G55" i="1"/>
  <c r="B24" i="3"/>
  <c r="B22"/>
  <c r="G19" i="1"/>
  <c r="B10" i="3" s="1"/>
  <c r="G7" i="1"/>
  <c r="G34"/>
  <c r="B48" i="3" s="1"/>
  <c r="G31" i="1"/>
  <c r="G85"/>
  <c r="G81"/>
  <c r="B31" i="3"/>
  <c r="G79" i="1"/>
  <c r="B32" i="3"/>
  <c r="G102" i="1"/>
  <c r="B13" i="3"/>
</calcChain>
</file>

<file path=xl/sharedStrings.xml><?xml version="1.0" encoding="utf-8"?>
<sst xmlns="http://schemas.openxmlformats.org/spreadsheetml/2006/main" count="511" uniqueCount="235">
  <si>
    <t>Пиво Амстел ПП 0,45 ст/б  1/20</t>
  </si>
  <si>
    <t>AMSTEL PP BTL 0,45</t>
  </si>
  <si>
    <t>Пиво Амстел ПП 0,45 ж/б  1/24 ОПХ</t>
  </si>
  <si>
    <t>AMSTEL PP CAN0,45</t>
  </si>
  <si>
    <t xml:space="preserve">Пиво Амстел ПП 0,5 ст/б  1/20   ОПХ </t>
  </si>
  <si>
    <t>AMSTEL PP BTL0,5</t>
  </si>
  <si>
    <t>Пиво Амстел ПП 1,35 ПЭТ 1/9</t>
  </si>
  <si>
    <t>AMSTEL PP PET1,35</t>
  </si>
  <si>
    <t>Пив нап Аффлигем Блонд  0,4 ст/б 1/20</t>
  </si>
  <si>
    <t>АФФЛИГЕМ БЛН БУТ 20x0,4 HB</t>
  </si>
  <si>
    <t>Пив нап Аффлигем Блонд  0,45 ж/б 1/24</t>
  </si>
  <si>
    <t>АФФЛИГЕМ БЛН БАН 24x0,45 HB</t>
  </si>
  <si>
    <t>Пиво Гёссер 0,45 ж/б 1/24</t>
  </si>
  <si>
    <t>GOSSER LGH CAN0,45</t>
  </si>
  <si>
    <t>Пиво Гёссер 1,35 ПЭТ 1/9</t>
  </si>
  <si>
    <t>GOSSER LGH PET1,35</t>
  </si>
  <si>
    <t>Пиво Гёссер Алкохолфрай б/а 0,45 ст/б 1/20</t>
  </si>
  <si>
    <t>GOSSER AF BTL 0,45</t>
  </si>
  <si>
    <t>GUINNESS ORG BTL0,45</t>
  </si>
  <si>
    <t>Наименование</t>
  </si>
  <si>
    <t>Уп</t>
  </si>
  <si>
    <t>ГЛ</t>
  </si>
  <si>
    <t>DOCTOR_DIESEL SL BTL0,48</t>
  </si>
  <si>
    <t>DOCTOR_DIESEL LGH BTL0,48</t>
  </si>
  <si>
    <t>DOCTOR_DIESEL LGH CAN0,45</t>
  </si>
  <si>
    <t>DOCTOR_DIESEL RM BTL0,48</t>
  </si>
  <si>
    <t>GOSSER LGH BTL0,48</t>
  </si>
  <si>
    <t>GOSSER AF BTL0,48</t>
  </si>
  <si>
    <t>HEINEKEN PRM BTL0,33</t>
  </si>
  <si>
    <t>HEINEKEN PRM BTL0,5</t>
  </si>
  <si>
    <t>HEINEKEN PRM BTL0,65</t>
  </si>
  <si>
    <t>HEINEKEN PRM CAN0,45</t>
  </si>
  <si>
    <t>HEINEKEN PRM 0.0 CAN 0,45</t>
  </si>
  <si>
    <t>HEINEKEN PRM 0.0 BTL 0,5</t>
  </si>
  <si>
    <t>HEINEKEN PRM 0.0 BTL 0,33</t>
  </si>
  <si>
    <t>KRUSOVICE CRN BTL0,5</t>
  </si>
  <si>
    <t>KRUSOVICE SVT BTL0,5</t>
  </si>
  <si>
    <t>KRUSOVICE SVT CAN0,45</t>
  </si>
  <si>
    <t>KRUSOVICE PSHENICN. BUT 0,5</t>
  </si>
  <si>
    <t>OKHOTA STR BTL0,45</t>
  </si>
  <si>
    <t>OKHOTA STR CAN0,45</t>
  </si>
  <si>
    <t>OKHOTA STR PET1,0</t>
  </si>
  <si>
    <t>OKHOTA STR PET1,4</t>
  </si>
  <si>
    <t>OKSKOE BCH BTL0,48</t>
  </si>
  <si>
    <t>OKSKOE BCH CAN0,45</t>
  </si>
  <si>
    <t>OKSKOE BCH PET1,4</t>
  </si>
  <si>
    <t>OKSKOE BCH BTL 0,45</t>
  </si>
  <si>
    <t>TIGER LGH CAN0,48</t>
  </si>
  <si>
    <t>TIGER LGH BTL0,44</t>
  </si>
  <si>
    <t>TRI_MEDVEDYA LGH BTL0,48</t>
  </si>
  <si>
    <t>TRI_MEDVEDYA SVT CAN 0,45</t>
  </si>
  <si>
    <t>TRI_MEDVEDYA SVT BTL 0,45</t>
  </si>
  <si>
    <t>TRI_MEDVEDYA SVT PET 1,4</t>
  </si>
  <si>
    <t>TRI_MEDVEDYA KLASSICH. PET 1,35</t>
  </si>
  <si>
    <t>ZLATY_BAZANT AF BTL0,48</t>
  </si>
  <si>
    <t>ZLATY_BAZANT AF BTL 0,45</t>
  </si>
  <si>
    <t>ZLATY_BAZANT CRN BTL  0,45</t>
  </si>
  <si>
    <t>Stepan Razin Petrovskoe BTL0,45</t>
  </si>
  <si>
    <t>Stepan Razin Petrovskoe CAN0,45</t>
  </si>
  <si>
    <t>Stepan Razin Petrovskoe PET1,4</t>
  </si>
  <si>
    <t>PIT STR BTL 0,45</t>
  </si>
  <si>
    <t>PIT STR PET 1,4</t>
  </si>
  <si>
    <t>STRONGBOW BTL 0,4</t>
  </si>
  <si>
    <t>BOCHKAREV CHESHSKOE SVT PET 1,35</t>
  </si>
  <si>
    <t>Пиво Златый Базант Б/а 0,45 ст/б 1/20</t>
  </si>
  <si>
    <t>Пиво Златый Базант Б/а 0,48 ст/б 1/20</t>
  </si>
  <si>
    <t>Пив нап Голден Фазан темный 0,45 ст/б 1/20</t>
  </si>
  <si>
    <t>Пиво Доктор Дизель 0,48 ст/б 1/20</t>
  </si>
  <si>
    <t>Пив Нап Доктор Дизель Рэд Микс 0,48 ст/б  1/20</t>
  </si>
  <si>
    <t xml:space="preserve">Пиво Крушовице Светле 0,45л ж/б  1/24 ОПХ </t>
  </si>
  <si>
    <t xml:space="preserve">Пиво Крушовице Светле 0,5л ст/б 1/20 ОПХ </t>
  </si>
  <si>
    <t xml:space="preserve">Пиво Крушовице Черне 0,5л ст/б 1/20 ОПХ </t>
  </si>
  <si>
    <t>Пив Нап Крушовице Пшеничне 0,5 ст/б  1/20</t>
  </si>
  <si>
    <t>Пиво Окское Бочковое 0,45 ст/б  1/20</t>
  </si>
  <si>
    <t>Пиво Окское Бочковое 0,45 ж/б  1/24</t>
  </si>
  <si>
    <t>Пиво Окское Бочковое 0,48 ст/б  1/20</t>
  </si>
  <si>
    <t>Пиво Окское Бочковое 1,4 Пэт  1/9</t>
  </si>
  <si>
    <t>Пиво Охота крепкое 0,45 ст/б 1/20</t>
  </si>
  <si>
    <t>Пиво Охота крепкое 1,4 Пэт  1/9</t>
  </si>
  <si>
    <t>Пиво Охота крепкое 1л Пэт  1/9   ОПХ</t>
  </si>
  <si>
    <t>Пив. нап  ПИТ светлое  0,45 ст/б 1/20</t>
  </si>
  <si>
    <t>Пиво ПИТ крепкое 0,45 ст/б 1/20</t>
  </si>
  <si>
    <t>Пиво ПИТ крепкое 1,4 Пэт  1/9</t>
  </si>
  <si>
    <t>Пиво Степан Разин Петровское 0,45 ж/б 1/24</t>
  </si>
  <si>
    <t>Пиво Степан Разин Петровское 0,45 ст/б 1/20</t>
  </si>
  <si>
    <t>Пиво Степан Разин Петровское 1,4 Пэт 1/9</t>
  </si>
  <si>
    <t>Сидр Стронгбоу  0,4 ст/б 1/20</t>
  </si>
  <si>
    <t>Пиво Три медведя крист 1,4 Пэт 1/9</t>
  </si>
  <si>
    <t>Пив. нап "Три медведя классическое"1,35 ПЭТ 1/9</t>
  </si>
  <si>
    <t>Пиво Три Медведя св  0,45 ж/б 1/24</t>
  </si>
  <si>
    <t xml:space="preserve">Пиво Три Медведя светлое 0,45 ст/б 1/20 </t>
  </si>
  <si>
    <t>Пиво Три медведя светлое  1,4 л Пэт 1/9</t>
  </si>
  <si>
    <t>Пив.нап "Хейнекен 0,0" б/а 0,5 ст/б 1/20</t>
  </si>
  <si>
    <t>Пиво Хейнекен светлое 0,33 ст/б 1/24  ОПХ</t>
  </si>
  <si>
    <t xml:space="preserve">Пиво Хейнекен светлое 0,45 ж/б 1/24 ОПХ </t>
  </si>
  <si>
    <t>Пиво Хейнекен Прем 0,5 ст/б 1/20 ОПХ</t>
  </si>
  <si>
    <t>Пиво Хейнекен светлое 0,65 ст/б 1/12 ОПХ (НижНовгород)</t>
  </si>
  <si>
    <t>Пив Нап Чешское от Бочкарев Светлое 1,35 Пэт 1/9</t>
  </si>
  <si>
    <t>Пиво Гёссер 0,48 ст/б 1/20</t>
  </si>
  <si>
    <t>Пиво Гёссер Алкохолфрай б/а 0,48 ст/б 1/20</t>
  </si>
  <si>
    <t>Пиво Три Медведя св  0,48 ст/б 1/20</t>
  </si>
  <si>
    <t>Пиво Тайгер св 0,44 ст/б 1/20</t>
  </si>
  <si>
    <t>Пиво Тайгер св 0,48 ж/б 1/24</t>
  </si>
  <si>
    <t>1/9</t>
  </si>
  <si>
    <t>1/20 ст/б</t>
  </si>
  <si>
    <t>1/24 ж/б</t>
  </si>
  <si>
    <t>сумма</t>
  </si>
  <si>
    <t>Нерус</t>
  </si>
  <si>
    <t>Рус</t>
  </si>
  <si>
    <t>АМСТЕЛ</t>
  </si>
  <si>
    <t>Амстел ПП 0,5    Б/А  ж/б</t>
  </si>
  <si>
    <t>АФФЛИГЕМ</t>
  </si>
  <si>
    <t>Пив нап Аффлигем Блонд  0,4 ст/б</t>
  </si>
  <si>
    <t>Пив нап Аффлигем Блонд  0,45 ж/б</t>
  </si>
  <si>
    <t>ГЁССЕР</t>
  </si>
  <si>
    <t>Гёссер 0,45 ж/б</t>
  </si>
  <si>
    <t>Гёссер 0,45 ст/б</t>
  </si>
  <si>
    <t>Гессер 1,35 ПЭТ</t>
  </si>
  <si>
    <t>ГИННЕСС</t>
  </si>
  <si>
    <t>Пив нап Гиннессориджинал тем 0,45 ст/б</t>
  </si>
  <si>
    <t>ГОЛДЕН ФАЗАН</t>
  </si>
  <si>
    <t>Златый Базант 0,48 ст/б</t>
  </si>
  <si>
    <t>Пиво Златый Базант 0,45  ст/б 1/20</t>
  </si>
  <si>
    <t>Златый Базант Б/а 0,48 ст/б</t>
  </si>
  <si>
    <t>ДОКТОР ДИЗЕЛЬ</t>
  </si>
  <si>
    <t>Доктор Дизель 0,48 ст/б</t>
  </si>
  <si>
    <t>Доктор Дизель СЕКСИ ЛАЙМ 0,48 ст/б</t>
  </si>
  <si>
    <t xml:space="preserve">Пив Нап Доктор Дизель Рэд Микс 0,48 ст/б </t>
  </si>
  <si>
    <t>Пив нап Доктор Дизель Секси Лайм 0,45 ж/б</t>
  </si>
  <si>
    <t>КРУШОВИЦЕ</t>
  </si>
  <si>
    <t>Крушовице Светлое 0,5л ст/б</t>
  </si>
  <si>
    <t>Крушовице Черне 0,5 ст/б</t>
  </si>
  <si>
    <t>Пив Нап Крушовице Пшеничне 0,5 ст/б</t>
  </si>
  <si>
    <t>ОКСКОЕ</t>
  </si>
  <si>
    <t>ОКСКОЕ БОЧКОВОЕ</t>
  </si>
  <si>
    <t>Окское Бочковое 0,45 ст/б</t>
  </si>
  <si>
    <t xml:space="preserve">Окское Бочковое 0,48 ж/б </t>
  </si>
  <si>
    <t>Окское Бочковое 1,4 Пэт</t>
  </si>
  <si>
    <t>ОХОТА</t>
  </si>
  <si>
    <t>ОХОТА КРЕПКОЕ</t>
  </si>
  <si>
    <t>Охота крепкое 0,45 ж/б</t>
  </si>
  <si>
    <t>Охота крепкое 0,45 ст/б</t>
  </si>
  <si>
    <t>Охота крепкое 1,4 Пэт</t>
  </si>
  <si>
    <t>Охота крепкое 1л Пэт</t>
  </si>
  <si>
    <t>ПИТ</t>
  </si>
  <si>
    <t xml:space="preserve">Пив нап ПИТ светлое 0,45 ст/б </t>
  </si>
  <si>
    <t>ПИТ крепкое 0,45 ст/б</t>
  </si>
  <si>
    <t>СТЕПАН РАЗИН</t>
  </si>
  <si>
    <t>Степан Разин 0,45 ст/б</t>
  </si>
  <si>
    <t>Степан Разин Донской  Характер 0,45 ст/б</t>
  </si>
  <si>
    <t>Пив нап Степан Разин Донской Характер 0,45 ст/б 1/20</t>
  </si>
  <si>
    <t>Степан Разин Донской  Характер 1,35 Пэт</t>
  </si>
  <si>
    <t>Пив нап Степан Разин Донской  Характер 1,35 Пэт 1/9</t>
  </si>
  <si>
    <t>СТРОНГБОУ</t>
  </si>
  <si>
    <t>Сидр Стронгбоу 0,4 ст/б</t>
  </si>
  <si>
    <t>ТАЙГЕР</t>
  </si>
  <si>
    <t>Тайгер св 0,44 ст/б</t>
  </si>
  <si>
    <t>ТРИ МЕДВЕДЯ</t>
  </si>
  <si>
    <t>ТРИ МЕДВЕДЯ КРИСТАЛЬНОЕ</t>
  </si>
  <si>
    <t>Три медведя кристальное 1,4 Пэт</t>
  </si>
  <si>
    <t>ТРИ МЕДВЕДЯ СВЕТЛОЕ</t>
  </si>
  <si>
    <t>Три Медведя светлое 0,45 ж/б</t>
  </si>
  <si>
    <t>Три Медведя светлое 0,48 ст/б</t>
  </si>
  <si>
    <t>Три медведя светлое 1,4 л Пэт</t>
  </si>
  <si>
    <t>ХЕЙНЕКЕН</t>
  </si>
  <si>
    <t>Пив.нап "Хейнекен 0,0" б/а 0,45 ж/б</t>
  </si>
  <si>
    <t>Хейнекен светлое 0,33 ст/б</t>
  </si>
  <si>
    <t>Хейнекен светлое 0,5 ж/б</t>
  </si>
  <si>
    <t>Хейнекен Светлое 0,5 ст/б</t>
  </si>
  <si>
    <t xml:space="preserve">Хейнекен светлое 0,65 ст/б </t>
  </si>
  <si>
    <t>ЧЕШСКОЕ БОЧКАРЁВ</t>
  </si>
  <si>
    <t>Пив Нап Чешское от Бочкарев Светлое 1,35 Пэт</t>
  </si>
  <si>
    <t>ЭДЕЛЬВЕЙС</t>
  </si>
  <si>
    <t xml:space="preserve">Эдельвейс неф </t>
  </si>
  <si>
    <t>Пиво св. Эдельвейс неф. 0,45 ст/б 1/20</t>
  </si>
  <si>
    <t>AMSTEL НА CAN0,45</t>
  </si>
  <si>
    <t>GOSSER SVT CAN0,45</t>
  </si>
  <si>
    <t>GOSSER SVT BTL 0,45</t>
  </si>
  <si>
    <t>GOSSER SVT PET 1,35</t>
  </si>
  <si>
    <t>OKHOTA STR CAN 0,48</t>
  </si>
  <si>
    <t>TIGER SVT BTL 0,44</t>
  </si>
  <si>
    <t>ZLATY_BAZANT SVT BTL 0,48</t>
  </si>
  <si>
    <t>ZLATY_BAZANT SVT BTL 0,45</t>
  </si>
  <si>
    <t xml:space="preserve">STEPAN RAZIN ДХ ПЭТ 1,35 </t>
  </si>
  <si>
    <t>STEPAN RAZIN ДХ BTL 0,45</t>
  </si>
  <si>
    <t>STEPAN RAZIN ДХ CAN 0,45</t>
  </si>
  <si>
    <t>PIT SVT PET 1,4</t>
  </si>
  <si>
    <t>Пиво Охота крепкое  0,48 ж/б 1/24</t>
  </si>
  <si>
    <t>DOCTOR_DIESEL SL CAN 0,45</t>
  </si>
  <si>
    <t>Пиво Доктор Дизель 0,45 ж/б 1/24</t>
  </si>
  <si>
    <t>ПИТ крепкое 1,4 Пэт</t>
  </si>
  <si>
    <t>Пив нап Голден Фазан темный 0,45 ст/б</t>
  </si>
  <si>
    <t>Амстел ПП 0,5 ж/б</t>
  </si>
  <si>
    <t>Пиво Гёссер 0,45 ст/б  1/20</t>
  </si>
  <si>
    <t>Крушовице Светле 0,5л ж/б</t>
  </si>
  <si>
    <t>Амстел ПП 0,45 ст/б</t>
  </si>
  <si>
    <t>Степан Разин Донской Характер 0,45 ж/б</t>
  </si>
  <si>
    <t>Пив нап Пит светлое 1,4 Пэт</t>
  </si>
  <si>
    <t>Пив нап Пит светлое 1,4 Пэт 1/9</t>
  </si>
  <si>
    <t>Пив нап Гиннесс оридж темное 0,45 ст/б 1/20</t>
  </si>
  <si>
    <t xml:space="preserve">Пив нап Доктор Дизель СЕКСИ ЛАЙМ 0,48 ст/б 1/20 </t>
  </si>
  <si>
    <t>Пив нап Доктор Дизель Рэд Микс 0,48 ст/б  1/20</t>
  </si>
  <si>
    <t xml:space="preserve">Пив нап Доктор Дизель СЕКСИ ЛАЙМ 0,45 ж/б 1/24	</t>
  </si>
  <si>
    <t>Пив нап Пит светлое 1,35 Пэт 1/9</t>
  </si>
  <si>
    <t>Пив нап Степан Разин Донской Характер 0,45 ж/б 1/24</t>
  </si>
  <si>
    <t>Пив.нап "Хейнекен 0,0" б/а 0,45 ж/б 1/24</t>
  </si>
  <si>
    <t>Пив нап Чешское от Бочкарев Светлое 1,35 Пэт 1/9</t>
  </si>
  <si>
    <t>Пиво Охота крепкое 0,45 ж/б 1/24</t>
  </si>
  <si>
    <t>Пиво Окское бочковое 1,35 Пэт 1/9</t>
  </si>
  <si>
    <t>Пиво ПИТ крепкое 1,35 Пэт 1/9</t>
  </si>
  <si>
    <t>OKSKOE BCH PET 1,35</t>
  </si>
  <si>
    <t>TRI_MEDVEDYA KRIST. PET1,4</t>
  </si>
  <si>
    <t>PIT STR PET 1,35</t>
  </si>
  <si>
    <t>PIT SVT  BTL 0,45</t>
  </si>
  <si>
    <t>PIT SVT PET 1,35</t>
  </si>
  <si>
    <t>EDELWEIS HFT BTL 0,45</t>
  </si>
  <si>
    <t>Пиво Златый Базант 0,48  ст/б 1/20</t>
  </si>
  <si>
    <t xml:space="preserve">OKSKOE GIVOE  BTL 0,45 </t>
  </si>
  <si>
    <t>OKSKOE GIVOE PET 1,4</t>
  </si>
  <si>
    <t xml:space="preserve">Гёссер б/а </t>
  </si>
  <si>
    <t>Крушовице Светле Кега "Драфт" 5,0 л ж/б</t>
  </si>
  <si>
    <t>Пиво Крушовице Светле Кега "Драфт" 5,0 ж/б 1/2</t>
  </si>
  <si>
    <t>ОКСКОЕ ЖИВОЕ</t>
  </si>
  <si>
    <t>Окское Живое 0,48 ст/б</t>
  </si>
  <si>
    <t>Пиво Окское Живое 0,45 ст/б 1/20</t>
  </si>
  <si>
    <t>Окское Живое 1,4 Пэт</t>
  </si>
  <si>
    <t xml:space="preserve">Пиво Окское Живое 1,35 Пэт 1/9  </t>
  </si>
  <si>
    <t>Пив нап Хейнекен б/а 0,33 ст/б</t>
  </si>
  <si>
    <t xml:space="preserve">Пив.Нап  Хейнекен б/а   0,33 ст/б 1/24  </t>
  </si>
  <si>
    <t>Нап. б/а Гёссер Радлер Лимон  0,5 ПЭТ  1/24</t>
  </si>
  <si>
    <t>Gosser radler 0.0</t>
  </si>
  <si>
    <t>Амстел ПП 1,35 ПЭТ</t>
  </si>
  <si>
    <t>Пив.нап "Хейнекен 0,0" б/а 0,5 ст/б</t>
  </si>
  <si>
    <t>Пиво Амстел  Б/А 0,45 ж/б  1/24</t>
  </si>
  <si>
    <t>Пиво Окское Бочковое 0,48 ж/б  1/24</t>
  </si>
</sst>
</file>

<file path=xl/styles.xml><?xml version="1.0" encoding="utf-8"?>
<styleSheet xmlns="http://schemas.openxmlformats.org/spreadsheetml/2006/main">
  <numFmts count="2">
    <numFmt numFmtId="164" formatCode="0.000;[Red]\-0.000"/>
    <numFmt numFmtId="165" formatCode="#,##0.000;[Red]\-#,##0.000"/>
  </numFmts>
  <fonts count="8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NumberFormat="1" applyFont="1" applyBorder="1" applyAlignment="1">
      <alignment vertical="top" wrapText="1"/>
    </xf>
    <xf numFmtId="0" fontId="0" fillId="0" borderId="1" xfId="0" applyBorder="1"/>
    <xf numFmtId="0" fontId="0" fillId="0" borderId="1" xfId="0" applyNumberFormat="1" applyFont="1" applyBorder="1" applyAlignment="1">
      <alignment vertical="top" wrapText="1"/>
    </xf>
    <xf numFmtId="0" fontId="1" fillId="3" borderId="2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top" wrapText="1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/>
    <xf numFmtId="0" fontId="7" fillId="0" borderId="1" xfId="0" applyFont="1" applyFill="1" applyBorder="1" applyAlignment="1"/>
    <xf numFmtId="0" fontId="0" fillId="0" borderId="0" xfId="0" applyBorder="1"/>
    <xf numFmtId="1" fontId="0" fillId="0" borderId="0" xfId="0" applyNumberFormat="1"/>
    <xf numFmtId="1" fontId="0" fillId="4" borderId="1" xfId="0" applyNumberFormat="1" applyFill="1" applyBorder="1"/>
    <xf numFmtId="1" fontId="0" fillId="0" borderId="1" xfId="0" applyNumberFormat="1" applyBorder="1"/>
    <xf numFmtId="1" fontId="0" fillId="0" borderId="1" xfId="0" applyNumberFormat="1" applyFont="1" applyBorder="1" applyAlignment="1">
      <alignment vertical="top" wrapText="1"/>
    </xf>
    <xf numFmtId="0" fontId="0" fillId="4" borderId="1" xfId="0" applyFill="1" applyBorder="1"/>
    <xf numFmtId="0" fontId="6" fillId="5" borderId="0" xfId="0" applyFont="1" applyFill="1" applyBorder="1" applyAlignment="1">
      <alignment horizontal="center" vertical="center"/>
    </xf>
    <xf numFmtId="164" fontId="4" fillId="0" borderId="8" xfId="1" applyNumberFormat="1" applyFont="1" applyBorder="1" applyAlignment="1">
      <alignment horizontal="right" vertical="top"/>
    </xf>
    <xf numFmtId="0" fontId="4" fillId="0" borderId="8" xfId="1" applyNumberFormat="1" applyFont="1" applyBorder="1" applyAlignment="1">
      <alignment horizontal="left" vertical="top" wrapText="1" indent="10"/>
    </xf>
    <xf numFmtId="0" fontId="4" fillId="0" borderId="8" xfId="2" applyNumberFormat="1" applyFont="1" applyBorder="1" applyAlignment="1">
      <alignment horizontal="left" vertical="top" wrapText="1" indent="10"/>
    </xf>
    <xf numFmtId="0" fontId="4" fillId="0" borderId="8" xfId="2" applyNumberFormat="1" applyFont="1" applyBorder="1" applyAlignment="1">
      <alignment horizontal="left" vertical="top" wrapText="1" indent="12"/>
    </xf>
    <xf numFmtId="165" fontId="4" fillId="0" borderId="8" xfId="2" applyNumberFormat="1" applyFont="1" applyBorder="1" applyAlignment="1">
      <alignment horizontal="right" vertical="top"/>
    </xf>
    <xf numFmtId="164" fontId="4" fillId="0" borderId="8" xfId="2" applyNumberFormat="1" applyFont="1" applyBorder="1" applyAlignment="1">
      <alignment horizontal="right" vertical="top"/>
    </xf>
    <xf numFmtId="0" fontId="0" fillId="0" borderId="0" xfId="0" applyAlignment="1">
      <alignment textRotation="90"/>
    </xf>
    <xf numFmtId="0" fontId="7" fillId="6" borderId="7" xfId="0" applyFont="1" applyFill="1" applyBorder="1" applyAlignment="1">
      <alignment horizontal="left" vertical="top" wrapText="1"/>
    </xf>
    <xf numFmtId="165" fontId="5" fillId="2" borderId="8" xfId="2" applyNumberFormat="1" applyFont="1" applyFill="1" applyBorder="1" applyAlignment="1">
      <alignment horizontal="right" vertical="top"/>
    </xf>
    <xf numFmtId="164" fontId="5" fillId="2" borderId="8" xfId="2" applyNumberFormat="1" applyFont="1" applyFill="1" applyBorder="1" applyAlignment="1">
      <alignment horizontal="right" vertical="top"/>
    </xf>
    <xf numFmtId="0" fontId="5" fillId="2" borderId="8" xfId="2" applyNumberFormat="1" applyFont="1" applyFill="1" applyBorder="1" applyAlignment="1">
      <alignment horizontal="left" vertical="top" wrapText="1" indent="6"/>
    </xf>
    <xf numFmtId="0" fontId="5" fillId="2" borderId="8" xfId="2" applyNumberFormat="1" applyFont="1" applyFill="1" applyBorder="1" applyAlignment="1">
      <alignment horizontal="left" vertical="top" wrapText="1" indent="8"/>
    </xf>
    <xf numFmtId="0" fontId="5" fillId="2" borderId="8" xfId="2" applyNumberFormat="1" applyFont="1" applyFill="1" applyBorder="1" applyAlignment="1">
      <alignment horizontal="left" vertical="top" wrapText="1" indent="10"/>
    </xf>
    <xf numFmtId="0" fontId="5" fillId="2" borderId="8" xfId="1" applyNumberFormat="1" applyFont="1" applyFill="1" applyBorder="1" applyAlignment="1">
      <alignment horizontal="left" vertical="top" wrapText="1" indent="6"/>
    </xf>
    <xf numFmtId="0" fontId="5" fillId="2" borderId="8" xfId="1" applyNumberFormat="1" applyFont="1" applyFill="1" applyBorder="1" applyAlignment="1">
      <alignment horizontal="left" vertical="top" wrapText="1" indent="8"/>
    </xf>
    <xf numFmtId="164" fontId="5" fillId="2" borderId="8" xfId="1" applyNumberFormat="1" applyFont="1" applyFill="1" applyBorder="1" applyAlignment="1">
      <alignment horizontal="right" vertical="top"/>
    </xf>
    <xf numFmtId="165" fontId="5" fillId="2" borderId="8" xfId="1" applyNumberFormat="1" applyFont="1" applyFill="1" applyBorder="1" applyAlignment="1">
      <alignment horizontal="right" vertical="top"/>
    </xf>
    <xf numFmtId="0" fontId="5" fillId="2" borderId="8" xfId="1" applyNumberFormat="1" applyFont="1" applyFill="1" applyBorder="1" applyAlignment="1">
      <alignment horizontal="left" vertical="top" wrapText="1" indent="10"/>
    </xf>
    <xf numFmtId="0" fontId="4" fillId="0" borderId="8" xfId="1" applyNumberFormat="1" applyFont="1" applyBorder="1" applyAlignment="1">
      <alignment horizontal="left" vertical="top" wrapText="1" indent="12"/>
    </xf>
    <xf numFmtId="0" fontId="4" fillId="0" borderId="0" xfId="2" applyNumberFormat="1" applyFont="1" applyBorder="1" applyAlignment="1">
      <alignment horizontal="left" vertical="top" wrapText="1" indent="12"/>
    </xf>
    <xf numFmtId="0" fontId="7" fillId="6" borderId="9" xfId="0" applyFont="1" applyFill="1" applyBorder="1" applyAlignment="1"/>
    <xf numFmtId="0" fontId="5" fillId="2" borderId="8" xfId="2" applyNumberFormat="1" applyFont="1" applyFill="1" applyBorder="1" applyAlignment="1">
      <alignment horizontal="right" vertical="top"/>
    </xf>
    <xf numFmtId="0" fontId="4" fillId="0" borderId="8" xfId="2" applyNumberFormat="1" applyFont="1" applyBorder="1" applyAlignment="1">
      <alignment horizontal="right" vertical="top"/>
    </xf>
    <xf numFmtId="0" fontId="5" fillId="2" borderId="8" xfId="1" applyNumberFormat="1" applyFont="1" applyFill="1" applyBorder="1" applyAlignment="1">
      <alignment horizontal="right" vertical="top"/>
    </xf>
    <xf numFmtId="0" fontId="4" fillId="0" borderId="8" xfId="1" applyNumberFormat="1" applyFont="1" applyBorder="1" applyAlignment="1">
      <alignment horizontal="right" vertical="top"/>
    </xf>
  </cellXfs>
  <cellStyles count="3">
    <cellStyle name="Обычный" xfId="0" builtinId="0"/>
    <cellStyle name="Обычный_данные гл" xfId="1"/>
    <cellStyle name="Обычный_данные уп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G146"/>
  <sheetViews>
    <sheetView workbookViewId="0">
      <selection activeCell="B139" sqref="B139:G146"/>
    </sheetView>
  </sheetViews>
  <sheetFormatPr defaultRowHeight="15.75" customHeight="1"/>
  <cols>
    <col min="1" max="1" width="10.42578125" customWidth="1"/>
    <col min="2" max="2" width="44.7109375" customWidth="1"/>
    <col min="3" max="3" width="14" customWidth="1"/>
  </cols>
  <sheetData>
    <row r="1" spans="2:7" ht="15.75" customHeight="1">
      <c r="D1" s="15"/>
      <c r="E1" s="15"/>
      <c r="F1" s="15"/>
    </row>
    <row r="2" spans="2:7" ht="15.75" customHeight="1">
      <c r="B2" s="2"/>
      <c r="C2" s="2"/>
      <c r="D2" s="17" t="s">
        <v>103</v>
      </c>
      <c r="E2" s="17" t="s">
        <v>104</v>
      </c>
      <c r="F2" s="17" t="s">
        <v>105</v>
      </c>
      <c r="G2" s="19" t="s">
        <v>106</v>
      </c>
    </row>
    <row r="3" spans="2:7" ht="15.75" customHeight="1">
      <c r="B3" s="31" t="s">
        <v>109</v>
      </c>
      <c r="C3" s="29">
        <v>5799</v>
      </c>
      <c r="D3" s="18" t="str">
        <f t="shared" ref="D3:F18" si="0">IF(ISNUMBER(SEARCH(TRIM(LEFTB(D$2,SEARCH("/",D$2)+2)),$B3)),$C3/--MID(D$2&amp;" ",SEARCH("/",D$2&amp;" ")+1,2),"")</f>
        <v/>
      </c>
      <c r="E3" s="18" t="str">
        <f t="shared" si="0"/>
        <v/>
      </c>
      <c r="F3" s="18" t="str">
        <f>IF(ISNUMBER(SEARCH(TRIM(LEFTB(F$2,SEARCH("/",F$2)+2)),$B3)),$C3/--MID(F$2&amp;" ",SEARCH("/",F$2&amp;" ")+1,2),"")</f>
        <v/>
      </c>
      <c r="G3" s="16">
        <f>SUM(D3:F3)</f>
        <v>0</v>
      </c>
    </row>
    <row r="4" spans="2:7" ht="15.75" customHeight="1">
      <c r="B4" s="32" t="s">
        <v>195</v>
      </c>
      <c r="C4" s="29">
        <v>3266</v>
      </c>
      <c r="D4" s="18" t="str">
        <f t="shared" si="0"/>
        <v/>
      </c>
      <c r="E4" s="18" t="str">
        <f t="shared" si="0"/>
        <v/>
      </c>
      <c r="F4" s="18" t="str">
        <f t="shared" si="0"/>
        <v/>
      </c>
      <c r="G4" s="16">
        <f t="shared" ref="G4:G27" si="1">SUM(D4:F4)</f>
        <v>0</v>
      </c>
    </row>
    <row r="5" spans="2:7" ht="15.75" customHeight="1">
      <c r="B5" s="23" t="s">
        <v>0</v>
      </c>
      <c r="C5" s="25">
        <v>3266</v>
      </c>
      <c r="D5" s="18" t="str">
        <f t="shared" si="0"/>
        <v/>
      </c>
      <c r="E5" s="18">
        <f t="shared" si="0"/>
        <v>163.30000000000001</v>
      </c>
      <c r="F5" s="18" t="str">
        <f t="shared" si="0"/>
        <v/>
      </c>
      <c r="G5" s="16">
        <f t="shared" si="1"/>
        <v>163.30000000000001</v>
      </c>
    </row>
    <row r="6" spans="2:7" ht="15.75" customHeight="1">
      <c r="B6" s="32" t="s">
        <v>110</v>
      </c>
      <c r="C6" s="29">
        <v>2487</v>
      </c>
      <c r="D6" s="18" t="str">
        <f t="shared" si="0"/>
        <v/>
      </c>
      <c r="E6" s="18" t="str">
        <f t="shared" si="0"/>
        <v/>
      </c>
      <c r="F6" s="18" t="str">
        <f t="shared" si="0"/>
        <v/>
      </c>
      <c r="G6" s="16">
        <f t="shared" si="1"/>
        <v>0</v>
      </c>
    </row>
    <row r="7" spans="2:7" ht="15.75" customHeight="1">
      <c r="B7" s="23" t="s">
        <v>233</v>
      </c>
      <c r="C7" s="25">
        <v>2487</v>
      </c>
      <c r="D7" s="18" t="str">
        <f t="shared" si="0"/>
        <v/>
      </c>
      <c r="E7" s="18" t="str">
        <f t="shared" si="0"/>
        <v/>
      </c>
      <c r="F7" s="18">
        <f t="shared" si="0"/>
        <v>103.625</v>
      </c>
      <c r="G7" s="16">
        <f t="shared" si="1"/>
        <v>103.625</v>
      </c>
    </row>
    <row r="8" spans="2:7" ht="15.75" customHeight="1">
      <c r="B8" s="32" t="s">
        <v>192</v>
      </c>
      <c r="C8" s="42"/>
      <c r="D8" s="18" t="str">
        <f t="shared" si="0"/>
        <v/>
      </c>
      <c r="E8" s="18" t="str">
        <f t="shared" si="0"/>
        <v/>
      </c>
      <c r="F8" s="18" t="str">
        <f t="shared" si="0"/>
        <v/>
      </c>
      <c r="G8" s="16">
        <f t="shared" si="1"/>
        <v>0</v>
      </c>
    </row>
    <row r="9" spans="2:7" ht="15.75" customHeight="1">
      <c r="B9" s="23" t="s">
        <v>2</v>
      </c>
      <c r="C9" s="43"/>
      <c r="D9" s="18" t="str">
        <f t="shared" si="0"/>
        <v/>
      </c>
      <c r="E9" s="18" t="str">
        <f t="shared" si="0"/>
        <v/>
      </c>
      <c r="F9" s="18">
        <f t="shared" si="0"/>
        <v>0</v>
      </c>
      <c r="G9" s="16">
        <f t="shared" si="1"/>
        <v>0</v>
      </c>
    </row>
    <row r="10" spans="2:7" ht="15.75" customHeight="1">
      <c r="B10" s="32" t="s">
        <v>231</v>
      </c>
      <c r="C10" s="30">
        <v>46</v>
      </c>
      <c r="D10" s="18" t="str">
        <f t="shared" si="0"/>
        <v/>
      </c>
      <c r="E10" s="18" t="str">
        <f t="shared" si="0"/>
        <v/>
      </c>
      <c r="F10" s="18" t="str">
        <f t="shared" si="0"/>
        <v/>
      </c>
      <c r="G10" s="16">
        <f t="shared" si="1"/>
        <v>0</v>
      </c>
    </row>
    <row r="11" spans="2:7" ht="15.75" customHeight="1">
      <c r="B11" s="23" t="s">
        <v>6</v>
      </c>
      <c r="C11" s="26">
        <v>46</v>
      </c>
      <c r="D11" s="18">
        <f t="shared" si="0"/>
        <v>5.1111111111111107</v>
      </c>
      <c r="E11" s="18" t="str">
        <f t="shared" si="0"/>
        <v/>
      </c>
      <c r="F11" s="18" t="str">
        <f t="shared" si="0"/>
        <v/>
      </c>
      <c r="G11" s="16">
        <f t="shared" si="1"/>
        <v>5.1111111111111107</v>
      </c>
    </row>
    <row r="12" spans="2:7" ht="15.75" customHeight="1">
      <c r="B12" s="31" t="s">
        <v>111</v>
      </c>
      <c r="C12" s="29">
        <v>4717</v>
      </c>
      <c r="D12" s="18" t="str">
        <f t="shared" si="0"/>
        <v/>
      </c>
      <c r="E12" s="18" t="str">
        <f t="shared" si="0"/>
        <v/>
      </c>
      <c r="F12" s="18" t="str">
        <f t="shared" si="0"/>
        <v/>
      </c>
      <c r="G12" s="16">
        <f t="shared" si="1"/>
        <v>0</v>
      </c>
    </row>
    <row r="13" spans="2:7" ht="15.75" customHeight="1">
      <c r="B13" s="32" t="s">
        <v>112</v>
      </c>
      <c r="C13" s="29">
        <v>2460</v>
      </c>
      <c r="D13" s="18" t="str">
        <f t="shared" si="0"/>
        <v/>
      </c>
      <c r="E13" s="18" t="str">
        <f t="shared" si="0"/>
        <v/>
      </c>
      <c r="F13" s="18" t="str">
        <f t="shared" si="0"/>
        <v/>
      </c>
      <c r="G13" s="16">
        <f t="shared" si="1"/>
        <v>0</v>
      </c>
    </row>
    <row r="14" spans="2:7" ht="15.75" customHeight="1">
      <c r="B14" s="23" t="s">
        <v>8</v>
      </c>
      <c r="C14" s="25">
        <v>2460</v>
      </c>
      <c r="D14" s="18" t="str">
        <f t="shared" si="0"/>
        <v/>
      </c>
      <c r="E14" s="18">
        <f t="shared" si="0"/>
        <v>123</v>
      </c>
      <c r="F14" s="18" t="str">
        <f t="shared" si="0"/>
        <v/>
      </c>
      <c r="G14" s="16">
        <f t="shared" si="1"/>
        <v>123</v>
      </c>
    </row>
    <row r="15" spans="2:7" ht="15.75" customHeight="1">
      <c r="B15" s="32" t="s">
        <v>113</v>
      </c>
      <c r="C15" s="29">
        <v>2257</v>
      </c>
      <c r="D15" s="18" t="str">
        <f t="shared" si="0"/>
        <v/>
      </c>
      <c r="E15" s="18" t="str">
        <f t="shared" si="0"/>
        <v/>
      </c>
      <c r="F15" s="18" t="str">
        <f t="shared" si="0"/>
        <v/>
      </c>
      <c r="G15" s="16">
        <f t="shared" si="1"/>
        <v>0</v>
      </c>
    </row>
    <row r="16" spans="2:7" ht="15.75" customHeight="1">
      <c r="B16" s="23" t="s">
        <v>10</v>
      </c>
      <c r="C16" s="25">
        <v>2257</v>
      </c>
      <c r="D16" s="18" t="str">
        <f t="shared" si="0"/>
        <v/>
      </c>
      <c r="E16" s="18" t="str">
        <f t="shared" si="0"/>
        <v/>
      </c>
      <c r="F16" s="18">
        <f t="shared" si="0"/>
        <v>94.041666666666671</v>
      </c>
      <c r="G16" s="16">
        <f t="shared" si="1"/>
        <v>94.041666666666671</v>
      </c>
    </row>
    <row r="17" spans="2:7" ht="15.75" customHeight="1">
      <c r="B17" s="31" t="s">
        <v>114</v>
      </c>
      <c r="C17" s="29">
        <v>8772</v>
      </c>
      <c r="D17" s="18" t="str">
        <f t="shared" si="0"/>
        <v/>
      </c>
      <c r="E17" s="18" t="str">
        <f t="shared" si="0"/>
        <v/>
      </c>
      <c r="F17" s="18" t="str">
        <f t="shared" si="0"/>
        <v/>
      </c>
      <c r="G17" s="16">
        <f t="shared" si="1"/>
        <v>0</v>
      </c>
    </row>
    <row r="18" spans="2:7" ht="15.75" customHeight="1">
      <c r="B18" s="32" t="s">
        <v>115</v>
      </c>
      <c r="C18" s="29">
        <v>2137</v>
      </c>
      <c r="D18" s="18" t="str">
        <f t="shared" si="0"/>
        <v/>
      </c>
      <c r="E18" s="18" t="str">
        <f t="shared" si="0"/>
        <v/>
      </c>
      <c r="F18" s="18" t="str">
        <f t="shared" si="0"/>
        <v/>
      </c>
      <c r="G18" s="16">
        <f t="shared" si="1"/>
        <v>0</v>
      </c>
    </row>
    <row r="19" spans="2:7" ht="15.75" customHeight="1">
      <c r="B19" s="23" t="s">
        <v>12</v>
      </c>
      <c r="C19" s="25">
        <v>2137</v>
      </c>
      <c r="D19" s="18" t="str">
        <f t="shared" ref="D19:F34" si="2">IF(ISNUMBER(SEARCH(TRIM(LEFTB(D$2,SEARCH("/",D$2)+2)),$B19)),$C19/--MID(D$2&amp;" ",SEARCH("/",D$2&amp;" ")+1,2),"")</f>
        <v/>
      </c>
      <c r="E19" s="18" t="str">
        <f t="shared" si="2"/>
        <v/>
      </c>
      <c r="F19" s="18">
        <f t="shared" si="2"/>
        <v>89.041666666666671</v>
      </c>
      <c r="G19" s="16">
        <f t="shared" si="1"/>
        <v>89.041666666666671</v>
      </c>
    </row>
    <row r="20" spans="2:7" ht="15.75" customHeight="1">
      <c r="B20" s="32" t="s">
        <v>116</v>
      </c>
      <c r="C20" s="29">
        <v>3263</v>
      </c>
      <c r="D20" s="18" t="str">
        <f t="shared" si="2"/>
        <v/>
      </c>
      <c r="E20" s="18" t="str">
        <f t="shared" si="2"/>
        <v/>
      </c>
      <c r="F20" s="18" t="str">
        <f t="shared" si="2"/>
        <v/>
      </c>
      <c r="G20" s="16">
        <f t="shared" si="1"/>
        <v>0</v>
      </c>
    </row>
    <row r="21" spans="2:7" ht="15.75" customHeight="1">
      <c r="B21" s="23" t="s">
        <v>193</v>
      </c>
      <c r="C21" s="25">
        <v>3263</v>
      </c>
      <c r="D21" s="18" t="str">
        <f t="shared" si="2"/>
        <v/>
      </c>
      <c r="E21" s="18">
        <f t="shared" si="2"/>
        <v>163.15</v>
      </c>
      <c r="F21" s="18" t="str">
        <f t="shared" si="2"/>
        <v/>
      </c>
      <c r="G21" s="16">
        <f t="shared" si="1"/>
        <v>163.15</v>
      </c>
    </row>
    <row r="22" spans="2:7" ht="15.75" customHeight="1">
      <c r="B22" s="32" t="s">
        <v>117</v>
      </c>
      <c r="C22" s="30">
        <v>522</v>
      </c>
      <c r="D22" s="18" t="str">
        <f t="shared" si="2"/>
        <v/>
      </c>
      <c r="E22" s="18" t="str">
        <f t="shared" si="2"/>
        <v/>
      </c>
      <c r="F22" s="18" t="str">
        <f t="shared" si="2"/>
        <v/>
      </c>
      <c r="G22" s="16">
        <f t="shared" si="1"/>
        <v>0</v>
      </c>
    </row>
    <row r="23" spans="2:7" ht="15.75" customHeight="1">
      <c r="B23" s="23" t="s">
        <v>14</v>
      </c>
      <c r="C23" s="26">
        <v>522</v>
      </c>
      <c r="D23" s="18">
        <f t="shared" si="2"/>
        <v>58</v>
      </c>
      <c r="E23" s="18" t="str">
        <f t="shared" si="2"/>
        <v/>
      </c>
      <c r="F23" s="18" t="str">
        <f t="shared" si="2"/>
        <v/>
      </c>
      <c r="G23" s="16">
        <f t="shared" si="1"/>
        <v>58</v>
      </c>
    </row>
    <row r="24" spans="2:7" ht="15.75" customHeight="1">
      <c r="B24" s="32" t="s">
        <v>219</v>
      </c>
      <c r="C24" s="29">
        <v>2850</v>
      </c>
      <c r="D24" s="18" t="str">
        <f t="shared" si="2"/>
        <v/>
      </c>
      <c r="E24" s="18" t="str">
        <f t="shared" si="2"/>
        <v/>
      </c>
      <c r="F24" s="18" t="str">
        <f t="shared" si="2"/>
        <v/>
      </c>
      <c r="G24" s="16">
        <f t="shared" si="1"/>
        <v>0</v>
      </c>
    </row>
    <row r="25" spans="2:7" ht="15.75" customHeight="1">
      <c r="B25" s="23" t="s">
        <v>229</v>
      </c>
      <c r="C25" s="25">
        <v>2329</v>
      </c>
      <c r="D25" s="18" t="str">
        <f t="shared" si="2"/>
        <v/>
      </c>
      <c r="E25" s="18" t="str">
        <f t="shared" si="2"/>
        <v/>
      </c>
      <c r="F25" s="18">
        <f t="shared" si="2"/>
        <v>97.041666666666671</v>
      </c>
      <c r="G25" s="16">
        <f t="shared" si="1"/>
        <v>97.041666666666671</v>
      </c>
    </row>
    <row r="26" spans="2:7" ht="15.75" customHeight="1">
      <c r="B26" s="23" t="s">
        <v>16</v>
      </c>
      <c r="C26" s="26">
        <v>521</v>
      </c>
      <c r="D26" s="18" t="str">
        <f t="shared" si="2"/>
        <v/>
      </c>
      <c r="E26" s="18">
        <f t="shared" si="2"/>
        <v>26.05</v>
      </c>
      <c r="F26" s="18" t="str">
        <f t="shared" si="2"/>
        <v/>
      </c>
      <c r="G26" s="16">
        <f t="shared" si="1"/>
        <v>26.05</v>
      </c>
    </row>
    <row r="27" spans="2:7" ht="15.75" customHeight="1">
      <c r="B27" s="31" t="s">
        <v>118</v>
      </c>
      <c r="C27" s="30">
        <v>420</v>
      </c>
      <c r="D27" s="18" t="str">
        <f t="shared" si="2"/>
        <v/>
      </c>
      <c r="E27" s="18" t="str">
        <f t="shared" si="2"/>
        <v/>
      </c>
      <c r="F27" s="18" t="str">
        <f t="shared" si="2"/>
        <v/>
      </c>
      <c r="G27" s="16">
        <f t="shared" si="1"/>
        <v>0</v>
      </c>
    </row>
    <row r="28" spans="2:7" ht="15.75" customHeight="1">
      <c r="B28" s="32" t="s">
        <v>119</v>
      </c>
      <c r="C28" s="30">
        <v>420</v>
      </c>
      <c r="D28" s="18" t="str">
        <f t="shared" si="2"/>
        <v/>
      </c>
      <c r="E28" s="18" t="str">
        <f t="shared" si="2"/>
        <v/>
      </c>
      <c r="F28" s="18" t="str">
        <f>IF(ISNUMBER(SEARCH(TRIM(LEFTB(F$2,SEARCH("/",F$2)+2)),$B28)),$C28/--MID(F$2&amp;" ",SEARCH("/",F$2&amp;" ")+1,2),"")</f>
        <v/>
      </c>
      <c r="G28" s="16">
        <f>SUM(D28:F28)</f>
        <v>0</v>
      </c>
    </row>
    <row r="29" spans="2:7" ht="15.75" customHeight="1">
      <c r="B29" s="23" t="s">
        <v>199</v>
      </c>
      <c r="C29" s="26">
        <v>420</v>
      </c>
      <c r="D29" s="18" t="str">
        <f t="shared" si="2"/>
        <v/>
      </c>
      <c r="E29" s="18">
        <f t="shared" si="2"/>
        <v>21</v>
      </c>
      <c r="F29" s="18" t="str">
        <f t="shared" si="2"/>
        <v/>
      </c>
      <c r="G29" s="16">
        <f t="shared" ref="G29:G46" si="3">SUM(D29:F29)</f>
        <v>21</v>
      </c>
    </row>
    <row r="30" spans="2:7" ht="15.75" customHeight="1">
      <c r="B30" s="31" t="s">
        <v>120</v>
      </c>
      <c r="C30" s="30">
        <v>877</v>
      </c>
      <c r="D30" s="18" t="str">
        <f t="shared" si="2"/>
        <v/>
      </c>
      <c r="E30" s="18" t="str">
        <f t="shared" si="2"/>
        <v/>
      </c>
      <c r="F30" s="18" t="str">
        <f t="shared" si="2"/>
        <v/>
      </c>
      <c r="G30" s="16">
        <f t="shared" si="3"/>
        <v>0</v>
      </c>
    </row>
    <row r="31" spans="2:7" ht="15.75" customHeight="1">
      <c r="B31" s="32" t="s">
        <v>121</v>
      </c>
      <c r="C31" s="30">
        <v>108</v>
      </c>
      <c r="D31" s="18" t="str">
        <f t="shared" si="2"/>
        <v/>
      </c>
      <c r="E31" s="18" t="str">
        <f t="shared" si="2"/>
        <v/>
      </c>
      <c r="F31" s="18" t="str">
        <f t="shared" si="2"/>
        <v/>
      </c>
      <c r="G31" s="16">
        <f t="shared" si="3"/>
        <v>0</v>
      </c>
    </row>
    <row r="32" spans="2:7" ht="15.75" customHeight="1">
      <c r="B32" s="23" t="s">
        <v>122</v>
      </c>
      <c r="C32" s="26">
        <v>108</v>
      </c>
      <c r="D32" s="18" t="str">
        <f t="shared" si="2"/>
        <v/>
      </c>
      <c r="E32" s="18">
        <f t="shared" si="2"/>
        <v>5.4</v>
      </c>
      <c r="F32" s="18" t="str">
        <f t="shared" si="2"/>
        <v/>
      </c>
      <c r="G32" s="16">
        <f t="shared" si="3"/>
        <v>5.4</v>
      </c>
    </row>
    <row r="33" spans="2:7" ht="15.75" customHeight="1">
      <c r="B33" s="32" t="s">
        <v>123</v>
      </c>
      <c r="C33" s="30">
        <v>380</v>
      </c>
      <c r="D33" s="18" t="str">
        <f t="shared" si="2"/>
        <v/>
      </c>
      <c r="E33" s="18" t="str">
        <f t="shared" si="2"/>
        <v/>
      </c>
      <c r="F33" s="18" t="str">
        <f t="shared" si="2"/>
        <v/>
      </c>
      <c r="G33" s="16">
        <f t="shared" si="3"/>
        <v>0</v>
      </c>
    </row>
    <row r="34" spans="2:7" ht="15.75" customHeight="1">
      <c r="B34" s="23" t="s">
        <v>64</v>
      </c>
      <c r="C34" s="26">
        <v>380</v>
      </c>
      <c r="D34" s="18" t="str">
        <f t="shared" si="2"/>
        <v/>
      </c>
      <c r="E34" s="18">
        <f t="shared" si="2"/>
        <v>19</v>
      </c>
      <c r="F34" s="18" t="str">
        <f t="shared" si="2"/>
        <v/>
      </c>
      <c r="G34" s="16">
        <f t="shared" si="3"/>
        <v>19</v>
      </c>
    </row>
    <row r="35" spans="2:7" ht="15.75" customHeight="1">
      <c r="B35" s="32" t="s">
        <v>191</v>
      </c>
      <c r="C35" s="30">
        <v>389</v>
      </c>
      <c r="D35" s="18" t="str">
        <f t="shared" ref="D35:F50" si="4">IF(ISNUMBER(SEARCH(TRIM(LEFTB(D$2,SEARCH("/",D$2)+2)),$B35)),$C35/--MID(D$2&amp;" ",SEARCH("/",D$2&amp;" ")+1,2),"")</f>
        <v/>
      </c>
      <c r="E35" s="18" t="str">
        <f t="shared" si="4"/>
        <v/>
      </c>
      <c r="F35" s="18" t="str">
        <f t="shared" si="4"/>
        <v/>
      </c>
      <c r="G35" s="16">
        <f t="shared" si="3"/>
        <v>0</v>
      </c>
    </row>
    <row r="36" spans="2:7" ht="15.75" customHeight="1">
      <c r="B36" s="23" t="s">
        <v>66</v>
      </c>
      <c r="C36" s="26">
        <v>389</v>
      </c>
      <c r="D36" s="18" t="str">
        <f t="shared" si="4"/>
        <v/>
      </c>
      <c r="E36" s="18">
        <f t="shared" si="4"/>
        <v>19.45</v>
      </c>
      <c r="F36" s="18" t="str">
        <f t="shared" si="4"/>
        <v/>
      </c>
      <c r="G36" s="16">
        <f t="shared" si="3"/>
        <v>19.45</v>
      </c>
    </row>
    <row r="37" spans="2:7" ht="15.75" customHeight="1">
      <c r="B37" s="31" t="s">
        <v>124</v>
      </c>
      <c r="C37" s="29">
        <v>2885</v>
      </c>
      <c r="D37" s="18" t="str">
        <f t="shared" si="4"/>
        <v/>
      </c>
      <c r="E37" s="18" t="str">
        <f t="shared" si="4"/>
        <v/>
      </c>
      <c r="F37" s="18" t="str">
        <f t="shared" si="4"/>
        <v/>
      </c>
      <c r="G37" s="16">
        <f t="shared" si="3"/>
        <v>0</v>
      </c>
    </row>
    <row r="38" spans="2:7" ht="15.75" customHeight="1">
      <c r="B38" s="32" t="s">
        <v>125</v>
      </c>
      <c r="C38" s="30">
        <v>407</v>
      </c>
      <c r="D38" s="18" t="str">
        <f t="shared" si="4"/>
        <v/>
      </c>
      <c r="E38" s="18" t="str">
        <f t="shared" si="4"/>
        <v/>
      </c>
      <c r="F38" s="18" t="str">
        <f t="shared" si="4"/>
        <v/>
      </c>
      <c r="G38" s="16">
        <f t="shared" si="3"/>
        <v>0</v>
      </c>
    </row>
    <row r="39" spans="2:7" ht="15.75" customHeight="1">
      <c r="B39" s="23" t="s">
        <v>67</v>
      </c>
      <c r="C39" s="26">
        <v>407</v>
      </c>
      <c r="D39" s="18" t="str">
        <f t="shared" si="4"/>
        <v/>
      </c>
      <c r="E39" s="18">
        <f t="shared" si="4"/>
        <v>20.350000000000001</v>
      </c>
      <c r="F39" s="18" t="str">
        <f t="shared" si="4"/>
        <v/>
      </c>
      <c r="G39" s="16">
        <f t="shared" si="3"/>
        <v>20.350000000000001</v>
      </c>
    </row>
    <row r="40" spans="2:7" ht="15.75" customHeight="1">
      <c r="B40" s="32" t="s">
        <v>126</v>
      </c>
      <c r="C40" s="29">
        <v>1297</v>
      </c>
      <c r="D40" s="18" t="str">
        <f t="shared" si="4"/>
        <v/>
      </c>
      <c r="E40" s="18" t="str">
        <f t="shared" si="4"/>
        <v/>
      </c>
      <c r="F40" s="18" t="str">
        <f t="shared" si="4"/>
        <v/>
      </c>
      <c r="G40" s="16">
        <f t="shared" si="3"/>
        <v>0</v>
      </c>
    </row>
    <row r="41" spans="2:7" ht="15.75" customHeight="1">
      <c r="B41" s="23" t="s">
        <v>200</v>
      </c>
      <c r="C41" s="25">
        <v>1297</v>
      </c>
      <c r="D41" s="18" t="str">
        <f t="shared" si="4"/>
        <v/>
      </c>
      <c r="E41" s="18">
        <f t="shared" si="4"/>
        <v>64.849999999999994</v>
      </c>
      <c r="F41" s="18" t="str">
        <f t="shared" si="4"/>
        <v/>
      </c>
      <c r="G41" s="16">
        <f t="shared" si="3"/>
        <v>64.849999999999994</v>
      </c>
    </row>
    <row r="42" spans="2:7" ht="15.75" customHeight="1">
      <c r="B42" s="32" t="s">
        <v>127</v>
      </c>
      <c r="C42" s="30">
        <v>512</v>
      </c>
      <c r="D42" s="18" t="str">
        <f t="shared" si="4"/>
        <v/>
      </c>
      <c r="E42" s="18" t="str">
        <f t="shared" si="4"/>
        <v/>
      </c>
      <c r="F42" s="18" t="str">
        <f t="shared" si="4"/>
        <v/>
      </c>
      <c r="G42" s="16">
        <f t="shared" si="3"/>
        <v>0</v>
      </c>
    </row>
    <row r="43" spans="2:7" ht="15.75" customHeight="1">
      <c r="B43" s="23" t="s">
        <v>201</v>
      </c>
      <c r="C43" s="26">
        <v>512</v>
      </c>
      <c r="D43" s="18" t="str">
        <f t="shared" si="4"/>
        <v/>
      </c>
      <c r="E43" s="18">
        <f t="shared" si="4"/>
        <v>25.6</v>
      </c>
      <c r="F43" s="18" t="str">
        <f t="shared" si="4"/>
        <v/>
      </c>
      <c r="G43" s="16">
        <f t="shared" si="3"/>
        <v>25.6</v>
      </c>
    </row>
    <row r="44" spans="2:7" ht="15.75" customHeight="1">
      <c r="B44" s="32" t="s">
        <v>128</v>
      </c>
      <c r="C44" s="30">
        <v>669</v>
      </c>
      <c r="D44" s="18" t="str">
        <f t="shared" si="4"/>
        <v/>
      </c>
      <c r="E44" s="18" t="str">
        <f t="shared" si="4"/>
        <v/>
      </c>
      <c r="F44" s="18" t="str">
        <f t="shared" si="4"/>
        <v/>
      </c>
      <c r="G44" s="16">
        <f t="shared" si="3"/>
        <v>0</v>
      </c>
    </row>
    <row r="45" spans="2:7" ht="15.75" customHeight="1">
      <c r="B45" s="23" t="s">
        <v>202</v>
      </c>
      <c r="C45" s="26">
        <v>669</v>
      </c>
      <c r="D45" s="18" t="str">
        <f t="shared" si="4"/>
        <v/>
      </c>
      <c r="E45" s="18" t="str">
        <f t="shared" si="4"/>
        <v/>
      </c>
      <c r="F45" s="18">
        <f t="shared" si="4"/>
        <v>27.875</v>
      </c>
      <c r="G45" s="16">
        <f t="shared" si="3"/>
        <v>27.875</v>
      </c>
    </row>
    <row r="46" spans="2:7" ht="15.75" customHeight="1">
      <c r="B46" s="31" t="s">
        <v>129</v>
      </c>
      <c r="C46" s="29">
        <v>6356</v>
      </c>
      <c r="D46" s="18" t="str">
        <f t="shared" si="4"/>
        <v/>
      </c>
      <c r="E46" s="18" t="str">
        <f t="shared" si="4"/>
        <v/>
      </c>
      <c r="F46" s="18" t="str">
        <f t="shared" si="4"/>
        <v/>
      </c>
      <c r="G46" s="16">
        <f t="shared" si="3"/>
        <v>0</v>
      </c>
    </row>
    <row r="47" spans="2:7" ht="15.75" customHeight="1">
      <c r="B47" s="32" t="s">
        <v>194</v>
      </c>
      <c r="C47" s="29">
        <v>1252</v>
      </c>
      <c r="D47" s="18" t="str">
        <f t="shared" si="4"/>
        <v/>
      </c>
      <c r="E47" s="18" t="str">
        <f t="shared" si="4"/>
        <v/>
      </c>
      <c r="F47" s="18" t="str">
        <f>IF(ISNUMBER(SEARCH(TRIM(LEFTB(F$2,SEARCH("/",F$2)+2)),$B47)),$C47/--MID(F$2&amp;" ",SEARCH("/",F$2&amp;" ")+1,2),"")</f>
        <v/>
      </c>
      <c r="G47" s="16">
        <f>SUM(D47:F47)</f>
        <v>0</v>
      </c>
    </row>
    <row r="48" spans="2:7" ht="15.75" customHeight="1">
      <c r="B48" s="23" t="s">
        <v>69</v>
      </c>
      <c r="C48" s="25">
        <v>1252</v>
      </c>
      <c r="D48" s="18" t="str">
        <f t="shared" si="4"/>
        <v/>
      </c>
      <c r="E48" s="18" t="str">
        <f t="shared" si="4"/>
        <v/>
      </c>
      <c r="F48" s="18">
        <f t="shared" si="4"/>
        <v>52.166666666666664</v>
      </c>
      <c r="G48" s="16">
        <f t="shared" ref="G48:G63" si="5">SUM(D48:F48)</f>
        <v>52.166666666666664</v>
      </c>
    </row>
    <row r="49" spans="2:7" ht="15.75" customHeight="1">
      <c r="B49" s="32" t="s">
        <v>220</v>
      </c>
      <c r="C49" s="30">
        <v>8</v>
      </c>
      <c r="D49" s="18" t="str">
        <f t="shared" si="4"/>
        <v/>
      </c>
      <c r="E49" s="18" t="str">
        <f t="shared" si="4"/>
        <v/>
      </c>
      <c r="F49" s="18" t="str">
        <f t="shared" si="4"/>
        <v/>
      </c>
      <c r="G49" s="16">
        <f t="shared" si="5"/>
        <v>0</v>
      </c>
    </row>
    <row r="50" spans="2:7" ht="15.75" customHeight="1">
      <c r="B50" s="23" t="s">
        <v>221</v>
      </c>
      <c r="C50" s="26">
        <v>8</v>
      </c>
      <c r="D50" s="18" t="str">
        <f t="shared" si="4"/>
        <v/>
      </c>
      <c r="E50" s="18" t="str">
        <f t="shared" si="4"/>
        <v/>
      </c>
      <c r="F50" s="18" t="str">
        <f t="shared" si="4"/>
        <v/>
      </c>
      <c r="G50" s="16">
        <f t="shared" si="5"/>
        <v>0</v>
      </c>
    </row>
    <row r="51" spans="2:7" ht="15.75" customHeight="1">
      <c r="B51" s="32" t="s">
        <v>130</v>
      </c>
      <c r="C51" s="29">
        <v>2901</v>
      </c>
      <c r="D51" s="18" t="str">
        <f t="shared" ref="D51:F66" si="6">IF(ISNUMBER(SEARCH(TRIM(LEFTB(D$2,SEARCH("/",D$2)+2)),$B51)),$C51/--MID(D$2&amp;" ",SEARCH("/",D$2&amp;" ")+1,2),"")</f>
        <v/>
      </c>
      <c r="E51" s="18" t="str">
        <f t="shared" si="6"/>
        <v/>
      </c>
      <c r="F51" s="18" t="str">
        <f t="shared" si="6"/>
        <v/>
      </c>
      <c r="G51" s="16">
        <f t="shared" si="5"/>
        <v>0</v>
      </c>
    </row>
    <row r="52" spans="2:7" ht="15.75" customHeight="1">
      <c r="B52" s="23" t="s">
        <v>70</v>
      </c>
      <c r="C52" s="25">
        <v>2901</v>
      </c>
      <c r="D52" s="18" t="str">
        <f t="shared" si="6"/>
        <v/>
      </c>
      <c r="E52" s="18">
        <f t="shared" si="6"/>
        <v>145.05000000000001</v>
      </c>
      <c r="F52" s="18" t="str">
        <f t="shared" si="6"/>
        <v/>
      </c>
      <c r="G52" s="16">
        <f t="shared" si="5"/>
        <v>145.05000000000001</v>
      </c>
    </row>
    <row r="53" spans="2:7" ht="15.75" customHeight="1">
      <c r="B53" s="32" t="s">
        <v>131</v>
      </c>
      <c r="C53" s="30">
        <v>622</v>
      </c>
      <c r="D53" s="18" t="str">
        <f t="shared" si="6"/>
        <v/>
      </c>
      <c r="E53" s="18" t="str">
        <f t="shared" si="6"/>
        <v/>
      </c>
      <c r="F53" s="18" t="str">
        <f t="shared" si="6"/>
        <v/>
      </c>
      <c r="G53" s="16">
        <f t="shared" si="5"/>
        <v>0</v>
      </c>
    </row>
    <row r="54" spans="2:7" ht="15.75" customHeight="1">
      <c r="B54" s="23" t="s">
        <v>71</v>
      </c>
      <c r="C54" s="26">
        <v>622</v>
      </c>
      <c r="D54" s="18" t="str">
        <f t="shared" si="6"/>
        <v/>
      </c>
      <c r="E54" s="18">
        <f t="shared" si="6"/>
        <v>31.1</v>
      </c>
      <c r="F54" s="18" t="str">
        <f t="shared" si="6"/>
        <v/>
      </c>
      <c r="G54" s="16">
        <f t="shared" si="5"/>
        <v>31.1</v>
      </c>
    </row>
    <row r="55" spans="2:7" ht="15.75" customHeight="1">
      <c r="B55" s="32" t="s">
        <v>132</v>
      </c>
      <c r="C55" s="29">
        <v>1573</v>
      </c>
      <c r="D55" s="18" t="str">
        <f t="shared" si="6"/>
        <v/>
      </c>
      <c r="E55" s="18" t="str">
        <f t="shared" si="6"/>
        <v/>
      </c>
      <c r="F55" s="18" t="str">
        <f t="shared" si="6"/>
        <v/>
      </c>
      <c r="G55" s="16">
        <f t="shared" si="5"/>
        <v>0</v>
      </c>
    </row>
    <row r="56" spans="2:7" ht="15.75" customHeight="1">
      <c r="B56" s="23" t="s">
        <v>72</v>
      </c>
      <c r="C56" s="25">
        <v>1573</v>
      </c>
      <c r="D56" s="18" t="str">
        <f t="shared" si="6"/>
        <v/>
      </c>
      <c r="E56" s="18">
        <f t="shared" si="6"/>
        <v>78.650000000000006</v>
      </c>
      <c r="F56" s="18" t="str">
        <f t="shared" si="6"/>
        <v/>
      </c>
      <c r="G56" s="16">
        <f t="shared" si="5"/>
        <v>78.650000000000006</v>
      </c>
    </row>
    <row r="57" spans="2:7" ht="15.75" customHeight="1">
      <c r="B57" s="31" t="s">
        <v>133</v>
      </c>
      <c r="C57" s="29">
        <v>8472</v>
      </c>
      <c r="D57" s="18" t="str">
        <f t="shared" si="6"/>
        <v/>
      </c>
      <c r="E57" s="18" t="str">
        <f t="shared" si="6"/>
        <v/>
      </c>
      <c r="F57" s="18" t="str">
        <f t="shared" si="6"/>
        <v/>
      </c>
      <c r="G57" s="16">
        <f t="shared" si="5"/>
        <v>0</v>
      </c>
    </row>
    <row r="58" spans="2:7" ht="15.75" customHeight="1">
      <c r="B58" s="32" t="s">
        <v>134</v>
      </c>
      <c r="C58" s="29">
        <v>7664</v>
      </c>
      <c r="D58" s="18" t="str">
        <f t="shared" si="6"/>
        <v/>
      </c>
      <c r="E58" s="18" t="str">
        <f t="shared" si="6"/>
        <v/>
      </c>
      <c r="F58" s="18" t="str">
        <f t="shared" si="6"/>
        <v/>
      </c>
      <c r="G58" s="16">
        <f t="shared" si="5"/>
        <v>0</v>
      </c>
    </row>
    <row r="59" spans="2:7" ht="15.75" customHeight="1">
      <c r="B59" s="33" t="s">
        <v>135</v>
      </c>
      <c r="C59" s="29">
        <v>1080</v>
      </c>
      <c r="D59" s="18" t="str">
        <f t="shared" si="6"/>
        <v/>
      </c>
      <c r="E59" s="18" t="str">
        <f t="shared" si="6"/>
        <v/>
      </c>
      <c r="F59" s="18" t="str">
        <f t="shared" si="6"/>
        <v/>
      </c>
      <c r="G59" s="16">
        <f t="shared" si="5"/>
        <v>0</v>
      </c>
    </row>
    <row r="60" spans="2:7" ht="15.75" customHeight="1">
      <c r="B60" s="24" t="s">
        <v>73</v>
      </c>
      <c r="C60" s="25">
        <v>1080</v>
      </c>
      <c r="D60" s="18" t="str">
        <f t="shared" si="6"/>
        <v/>
      </c>
      <c r="E60" s="18">
        <f t="shared" si="6"/>
        <v>54</v>
      </c>
      <c r="F60" s="18" t="str">
        <f t="shared" si="6"/>
        <v/>
      </c>
      <c r="G60" s="16">
        <f t="shared" si="5"/>
        <v>54</v>
      </c>
    </row>
    <row r="61" spans="2:7" ht="15.75" customHeight="1">
      <c r="B61" s="33" t="s">
        <v>136</v>
      </c>
      <c r="C61" s="29">
        <v>5518</v>
      </c>
      <c r="D61" s="18" t="str">
        <f t="shared" si="6"/>
        <v/>
      </c>
      <c r="E61" s="18" t="str">
        <f t="shared" si="6"/>
        <v/>
      </c>
      <c r="F61" s="18" t="str">
        <f t="shared" si="6"/>
        <v/>
      </c>
      <c r="G61" s="16">
        <f t="shared" si="5"/>
        <v>0</v>
      </c>
    </row>
    <row r="62" spans="2:7" ht="15.75" customHeight="1">
      <c r="B62" s="24" t="s">
        <v>74</v>
      </c>
      <c r="C62" s="25">
        <v>5512</v>
      </c>
      <c r="D62" s="18" t="str">
        <f t="shared" si="6"/>
        <v/>
      </c>
      <c r="E62" s="18" t="str">
        <f t="shared" si="6"/>
        <v/>
      </c>
      <c r="F62" s="18">
        <f t="shared" si="6"/>
        <v>229.66666666666666</v>
      </c>
      <c r="G62" s="16">
        <f t="shared" si="5"/>
        <v>229.66666666666666</v>
      </c>
    </row>
    <row r="63" spans="2:7" ht="15.75" customHeight="1">
      <c r="B63" s="24" t="s">
        <v>234</v>
      </c>
      <c r="C63" s="26">
        <v>6</v>
      </c>
      <c r="D63" s="18" t="str">
        <f t="shared" si="6"/>
        <v/>
      </c>
      <c r="E63" s="18" t="str">
        <f t="shared" si="6"/>
        <v/>
      </c>
      <c r="F63" s="18">
        <f t="shared" si="6"/>
        <v>0.25</v>
      </c>
      <c r="G63" s="16">
        <f t="shared" si="5"/>
        <v>0.25</v>
      </c>
    </row>
    <row r="64" spans="2:7" ht="15.75" customHeight="1">
      <c r="B64" s="33" t="s">
        <v>137</v>
      </c>
      <c r="C64" s="29">
        <v>1066</v>
      </c>
      <c r="D64" s="18" t="str">
        <f t="shared" si="6"/>
        <v/>
      </c>
      <c r="E64" s="18" t="str">
        <f t="shared" si="6"/>
        <v/>
      </c>
      <c r="F64" s="18" t="str">
        <f>IF(ISNUMBER(SEARCH(TRIM(LEFTB(F$2,SEARCH("/",F$2)+2)),$B64)),$C64/--MID(F$2&amp;" ",SEARCH("/",F$2&amp;" ")+1,2),"")</f>
        <v/>
      </c>
      <c r="G64" s="16">
        <f>SUM(D64:F64)</f>
        <v>0</v>
      </c>
    </row>
    <row r="65" spans="2:7" ht="15.75" customHeight="1">
      <c r="B65" s="24" t="s">
        <v>208</v>
      </c>
      <c r="C65" s="25">
        <v>1047</v>
      </c>
      <c r="D65" s="18">
        <f t="shared" si="6"/>
        <v>116.33333333333333</v>
      </c>
      <c r="E65" s="18" t="str">
        <f t="shared" si="6"/>
        <v/>
      </c>
      <c r="F65" s="18" t="str">
        <f t="shared" si="6"/>
        <v/>
      </c>
      <c r="G65" s="16">
        <f t="shared" ref="G65:G78" si="7">SUM(D65:F65)</f>
        <v>116.33333333333333</v>
      </c>
    </row>
    <row r="66" spans="2:7" ht="15.75" customHeight="1">
      <c r="B66" s="24" t="s">
        <v>76</v>
      </c>
      <c r="C66" s="26">
        <v>19</v>
      </c>
      <c r="D66" s="18">
        <f t="shared" si="6"/>
        <v>2.1111111111111112</v>
      </c>
      <c r="E66" s="18" t="str">
        <f t="shared" si="6"/>
        <v/>
      </c>
      <c r="F66" s="18" t="str">
        <f t="shared" si="6"/>
        <v/>
      </c>
      <c r="G66" s="16">
        <f t="shared" si="7"/>
        <v>2.1111111111111112</v>
      </c>
    </row>
    <row r="67" spans="2:7" ht="15.75" customHeight="1">
      <c r="B67" s="32" t="s">
        <v>222</v>
      </c>
      <c r="C67" s="30">
        <v>808</v>
      </c>
      <c r="D67" s="18" t="str">
        <f t="shared" ref="D67:F82" si="8">IF(ISNUMBER(SEARCH(TRIM(LEFTB(D$2,SEARCH("/",D$2)+2)),$B67)),$C67/--MID(D$2&amp;" ",SEARCH("/",D$2&amp;" ")+1,2),"")</f>
        <v/>
      </c>
      <c r="E67" s="18" t="str">
        <f t="shared" si="8"/>
        <v/>
      </c>
      <c r="F67" s="18" t="str">
        <f t="shared" si="8"/>
        <v/>
      </c>
      <c r="G67" s="16">
        <f t="shared" si="7"/>
        <v>0</v>
      </c>
    </row>
    <row r="68" spans="2:7" ht="15.75" customHeight="1">
      <c r="B68" s="33" t="s">
        <v>223</v>
      </c>
      <c r="C68" s="30">
        <v>525</v>
      </c>
      <c r="D68" s="18" t="str">
        <f t="shared" si="8"/>
        <v/>
      </c>
      <c r="E68" s="18" t="str">
        <f t="shared" si="8"/>
        <v/>
      </c>
      <c r="F68" s="18" t="str">
        <f t="shared" si="8"/>
        <v/>
      </c>
      <c r="G68" s="16">
        <f t="shared" si="7"/>
        <v>0</v>
      </c>
    </row>
    <row r="69" spans="2:7" ht="15.75" customHeight="1">
      <c r="B69" s="24" t="s">
        <v>224</v>
      </c>
      <c r="C69" s="26">
        <v>525</v>
      </c>
      <c r="D69" s="18" t="str">
        <f t="shared" si="8"/>
        <v/>
      </c>
      <c r="E69" s="18">
        <f t="shared" si="8"/>
        <v>26.25</v>
      </c>
      <c r="F69" s="18" t="str">
        <f t="shared" si="8"/>
        <v/>
      </c>
      <c r="G69" s="16">
        <f t="shared" si="7"/>
        <v>26.25</v>
      </c>
    </row>
    <row r="70" spans="2:7" ht="15.75" customHeight="1">
      <c r="B70" s="33" t="s">
        <v>225</v>
      </c>
      <c r="C70" s="30">
        <v>283</v>
      </c>
      <c r="D70" s="18" t="str">
        <f t="shared" si="8"/>
        <v/>
      </c>
      <c r="E70" s="18" t="str">
        <f t="shared" si="8"/>
        <v/>
      </c>
      <c r="F70" s="18" t="str">
        <f t="shared" si="8"/>
        <v/>
      </c>
      <c r="G70" s="16">
        <f t="shared" si="7"/>
        <v>0</v>
      </c>
    </row>
    <row r="71" spans="2:7" ht="15.75" customHeight="1">
      <c r="B71" s="24" t="s">
        <v>226</v>
      </c>
      <c r="C71" s="26">
        <v>283</v>
      </c>
      <c r="D71" s="18">
        <f t="shared" si="8"/>
        <v>31.444444444444443</v>
      </c>
      <c r="E71" s="18" t="str">
        <f t="shared" si="8"/>
        <v/>
      </c>
      <c r="F71" s="18" t="str">
        <f t="shared" si="8"/>
        <v/>
      </c>
      <c r="G71" s="16">
        <f t="shared" si="7"/>
        <v>31.444444444444443</v>
      </c>
    </row>
    <row r="72" spans="2:7" ht="15.75" customHeight="1">
      <c r="B72" s="31" t="s">
        <v>138</v>
      </c>
      <c r="C72" s="29">
        <v>7970</v>
      </c>
      <c r="D72" s="18" t="str">
        <f t="shared" si="8"/>
        <v/>
      </c>
      <c r="E72" s="18" t="str">
        <f t="shared" si="8"/>
        <v/>
      </c>
      <c r="F72" s="18" t="str">
        <f t="shared" si="8"/>
        <v/>
      </c>
      <c r="G72" s="16">
        <f t="shared" si="7"/>
        <v>0</v>
      </c>
    </row>
    <row r="73" spans="2:7" ht="15.75" customHeight="1">
      <c r="B73" s="32" t="s">
        <v>139</v>
      </c>
      <c r="C73" s="29">
        <v>7970</v>
      </c>
      <c r="D73" s="18" t="str">
        <f t="shared" si="8"/>
        <v/>
      </c>
      <c r="E73" s="18" t="str">
        <f t="shared" si="8"/>
        <v/>
      </c>
      <c r="F73" s="18" t="str">
        <f t="shared" si="8"/>
        <v/>
      </c>
      <c r="G73" s="16">
        <f t="shared" si="7"/>
        <v>0</v>
      </c>
    </row>
    <row r="74" spans="2:7" ht="15.75" customHeight="1">
      <c r="B74" s="33" t="s">
        <v>140</v>
      </c>
      <c r="C74" s="29">
        <v>5192</v>
      </c>
      <c r="D74" s="18" t="str">
        <f t="shared" si="8"/>
        <v/>
      </c>
      <c r="E74" s="18" t="str">
        <f t="shared" si="8"/>
        <v/>
      </c>
      <c r="F74" s="18" t="str">
        <f t="shared" si="8"/>
        <v/>
      </c>
      <c r="G74" s="16">
        <f t="shared" si="7"/>
        <v>0</v>
      </c>
    </row>
    <row r="75" spans="2:7" ht="15.75" customHeight="1">
      <c r="B75" s="24" t="s">
        <v>207</v>
      </c>
      <c r="C75" s="25">
        <v>5192</v>
      </c>
      <c r="D75" s="18" t="str">
        <f t="shared" si="8"/>
        <v/>
      </c>
      <c r="E75" s="18" t="str">
        <f t="shared" si="8"/>
        <v/>
      </c>
      <c r="F75" s="18">
        <f t="shared" si="8"/>
        <v>216.33333333333334</v>
      </c>
      <c r="G75" s="16">
        <f t="shared" si="7"/>
        <v>216.33333333333334</v>
      </c>
    </row>
    <row r="76" spans="2:7" ht="15.75" customHeight="1">
      <c r="B76" s="33" t="s">
        <v>141</v>
      </c>
      <c r="C76" s="29">
        <v>2146</v>
      </c>
      <c r="D76" s="18" t="str">
        <f t="shared" si="8"/>
        <v/>
      </c>
      <c r="E76" s="18" t="str">
        <f t="shared" si="8"/>
        <v/>
      </c>
      <c r="F76" s="18" t="str">
        <f t="shared" si="8"/>
        <v/>
      </c>
      <c r="G76" s="16">
        <f t="shared" si="7"/>
        <v>0</v>
      </c>
    </row>
    <row r="77" spans="2:7" ht="15.75" customHeight="1">
      <c r="B77" s="24" t="s">
        <v>77</v>
      </c>
      <c r="C77" s="25">
        <v>2146</v>
      </c>
      <c r="D77" s="18" t="str">
        <f t="shared" si="8"/>
        <v/>
      </c>
      <c r="E77" s="18">
        <f t="shared" si="8"/>
        <v>107.3</v>
      </c>
      <c r="F77" s="18" t="str">
        <f t="shared" si="8"/>
        <v/>
      </c>
      <c r="G77" s="16">
        <f t="shared" si="7"/>
        <v>107.3</v>
      </c>
    </row>
    <row r="78" spans="2:7" ht="15.75" customHeight="1">
      <c r="B78" s="33" t="s">
        <v>142</v>
      </c>
      <c r="C78" s="30">
        <v>184</v>
      </c>
      <c r="D78" s="18" t="str">
        <f t="shared" si="8"/>
        <v/>
      </c>
      <c r="E78" s="18" t="str">
        <f t="shared" si="8"/>
        <v/>
      </c>
      <c r="F78" s="18" t="str">
        <f t="shared" si="8"/>
        <v/>
      </c>
      <c r="G78" s="16">
        <f t="shared" si="7"/>
        <v>0</v>
      </c>
    </row>
    <row r="79" spans="2:7" ht="15.75" customHeight="1">
      <c r="B79" s="24" t="s">
        <v>78</v>
      </c>
      <c r="C79" s="26">
        <v>184</v>
      </c>
      <c r="D79" s="18">
        <f t="shared" si="8"/>
        <v>20.444444444444443</v>
      </c>
      <c r="E79" s="18" t="str">
        <f t="shared" si="8"/>
        <v/>
      </c>
      <c r="F79" s="18" t="str">
        <f>IF(ISNUMBER(SEARCH(TRIM(LEFTB(F$2,SEARCH("/",F$2)+2)),$B79)),$C79/--MID(F$2&amp;" ",SEARCH("/",F$2&amp;" ")+1,2),"")</f>
        <v/>
      </c>
      <c r="G79" s="16">
        <f>SUM(D79:F79)</f>
        <v>20.444444444444443</v>
      </c>
    </row>
    <row r="80" spans="2:7" ht="15.75" customHeight="1">
      <c r="B80" s="33" t="s">
        <v>143</v>
      </c>
      <c r="C80" s="30">
        <v>448</v>
      </c>
      <c r="D80" s="18" t="str">
        <f t="shared" si="8"/>
        <v/>
      </c>
      <c r="E80" s="18" t="str">
        <f t="shared" si="8"/>
        <v/>
      </c>
      <c r="F80" s="18" t="str">
        <f t="shared" si="8"/>
        <v/>
      </c>
      <c r="G80" s="16">
        <f t="shared" ref="G80:G94" si="9">SUM(D80:F80)</f>
        <v>0</v>
      </c>
    </row>
    <row r="81" spans="2:7" ht="15.75" customHeight="1">
      <c r="B81" s="24" t="s">
        <v>79</v>
      </c>
      <c r="C81" s="26">
        <v>448</v>
      </c>
      <c r="D81" s="18">
        <f t="shared" si="8"/>
        <v>49.777777777777779</v>
      </c>
      <c r="E81" s="18" t="str">
        <f t="shared" si="8"/>
        <v/>
      </c>
      <c r="F81" s="18" t="str">
        <f t="shared" si="8"/>
        <v/>
      </c>
      <c r="G81" s="16">
        <f t="shared" si="9"/>
        <v>49.777777777777779</v>
      </c>
    </row>
    <row r="82" spans="2:7" ht="15.75" customHeight="1">
      <c r="B82" s="31" t="s">
        <v>144</v>
      </c>
      <c r="C82" s="29">
        <v>8416</v>
      </c>
      <c r="D82" s="18" t="str">
        <f t="shared" si="8"/>
        <v/>
      </c>
      <c r="E82" s="18" t="str">
        <f t="shared" si="8"/>
        <v/>
      </c>
      <c r="F82" s="18" t="str">
        <f t="shared" si="8"/>
        <v/>
      </c>
      <c r="G82" s="16">
        <f t="shared" si="9"/>
        <v>0</v>
      </c>
    </row>
    <row r="83" spans="2:7" ht="15.75" customHeight="1">
      <c r="B83" s="32" t="s">
        <v>145</v>
      </c>
      <c r="C83" s="29">
        <v>2605</v>
      </c>
      <c r="D83" s="18" t="str">
        <f t="shared" ref="D83:F98" si="10">IF(ISNUMBER(SEARCH(TRIM(LEFTB(D$2,SEARCH("/",D$2)+2)),$B83)),$C83/--MID(D$2&amp;" ",SEARCH("/",D$2&amp;" ")+1,2),"")</f>
        <v/>
      </c>
      <c r="E83" s="18" t="str">
        <f t="shared" si="10"/>
        <v/>
      </c>
      <c r="F83" s="18" t="str">
        <f t="shared" si="10"/>
        <v/>
      </c>
      <c r="G83" s="16">
        <f t="shared" si="9"/>
        <v>0</v>
      </c>
    </row>
    <row r="84" spans="2:7" ht="15.75" customHeight="1">
      <c r="B84" s="23" t="s">
        <v>80</v>
      </c>
      <c r="C84" s="25">
        <v>2605</v>
      </c>
      <c r="D84" s="18" t="str">
        <f t="shared" si="10"/>
        <v/>
      </c>
      <c r="E84" s="18">
        <f t="shared" si="10"/>
        <v>130.25</v>
      </c>
      <c r="F84" s="18" t="str">
        <f t="shared" si="10"/>
        <v/>
      </c>
      <c r="G84" s="16">
        <f t="shared" si="9"/>
        <v>130.25</v>
      </c>
    </row>
    <row r="85" spans="2:7" ht="15.75" customHeight="1">
      <c r="B85" s="32" t="s">
        <v>197</v>
      </c>
      <c r="C85" s="29">
        <v>2412</v>
      </c>
      <c r="D85" s="18" t="str">
        <f t="shared" si="10"/>
        <v/>
      </c>
      <c r="E85" s="18" t="str">
        <f t="shared" si="10"/>
        <v/>
      </c>
      <c r="F85" s="18" t="str">
        <f t="shared" si="10"/>
        <v/>
      </c>
      <c r="G85" s="16">
        <f t="shared" si="9"/>
        <v>0</v>
      </c>
    </row>
    <row r="86" spans="2:7" ht="15.75" customHeight="1">
      <c r="B86" s="23" t="s">
        <v>203</v>
      </c>
      <c r="C86" s="25">
        <v>2412</v>
      </c>
      <c r="D86" s="18">
        <f t="shared" si="10"/>
        <v>268</v>
      </c>
      <c r="E86" s="18" t="str">
        <f t="shared" si="10"/>
        <v/>
      </c>
      <c r="F86" s="18" t="str">
        <f t="shared" si="10"/>
        <v/>
      </c>
      <c r="G86" s="16">
        <f t="shared" si="9"/>
        <v>268</v>
      </c>
    </row>
    <row r="87" spans="2:7" ht="15.75" customHeight="1">
      <c r="B87" s="32" t="s">
        <v>146</v>
      </c>
      <c r="C87" s="30">
        <v>806</v>
      </c>
      <c r="D87" s="18" t="str">
        <f t="shared" si="10"/>
        <v/>
      </c>
      <c r="E87" s="18" t="str">
        <f t="shared" si="10"/>
        <v/>
      </c>
      <c r="F87" s="18" t="str">
        <f t="shared" si="10"/>
        <v/>
      </c>
      <c r="G87" s="16">
        <f t="shared" si="9"/>
        <v>0</v>
      </c>
    </row>
    <row r="88" spans="2:7" ht="15.75" customHeight="1">
      <c r="B88" s="23" t="s">
        <v>81</v>
      </c>
      <c r="C88" s="26">
        <v>806</v>
      </c>
      <c r="D88" s="18" t="str">
        <f t="shared" si="10"/>
        <v/>
      </c>
      <c r="E88" s="18">
        <f t="shared" si="10"/>
        <v>40.299999999999997</v>
      </c>
      <c r="F88" s="18" t="str">
        <f t="shared" si="10"/>
        <v/>
      </c>
      <c r="G88" s="16">
        <f t="shared" si="9"/>
        <v>40.299999999999997</v>
      </c>
    </row>
    <row r="89" spans="2:7" ht="15.75" customHeight="1">
      <c r="B89" s="32" t="s">
        <v>190</v>
      </c>
      <c r="C89" s="29">
        <v>2593</v>
      </c>
      <c r="D89" s="18" t="str">
        <f t="shared" si="10"/>
        <v/>
      </c>
      <c r="E89" s="18" t="str">
        <f t="shared" si="10"/>
        <v/>
      </c>
      <c r="F89" s="18" t="str">
        <f t="shared" si="10"/>
        <v/>
      </c>
      <c r="G89" s="16">
        <f t="shared" si="9"/>
        <v>0</v>
      </c>
    </row>
    <row r="90" spans="2:7" ht="15.75" customHeight="1">
      <c r="B90" s="23" t="s">
        <v>209</v>
      </c>
      <c r="C90" s="25">
        <v>2592</v>
      </c>
      <c r="D90" s="18">
        <f t="shared" si="10"/>
        <v>288</v>
      </c>
      <c r="E90" s="18" t="str">
        <f t="shared" si="10"/>
        <v/>
      </c>
      <c r="F90" s="18" t="str">
        <f t="shared" si="10"/>
        <v/>
      </c>
      <c r="G90" s="16">
        <f t="shared" si="9"/>
        <v>288</v>
      </c>
    </row>
    <row r="91" spans="2:7" ht="15.75" customHeight="1">
      <c r="B91" s="23" t="s">
        <v>82</v>
      </c>
      <c r="C91" s="26">
        <v>1</v>
      </c>
      <c r="D91" s="18">
        <f t="shared" si="10"/>
        <v>0.1111111111111111</v>
      </c>
      <c r="E91" s="18" t="str">
        <f t="shared" si="10"/>
        <v/>
      </c>
      <c r="F91" s="18" t="str">
        <f t="shared" si="10"/>
        <v/>
      </c>
      <c r="G91" s="16">
        <f t="shared" si="9"/>
        <v>0.1111111111111111</v>
      </c>
    </row>
    <row r="92" spans="2:7" ht="15.75" customHeight="1">
      <c r="B92" s="31" t="s">
        <v>147</v>
      </c>
      <c r="C92" s="29">
        <v>20486</v>
      </c>
      <c r="D92" s="18" t="str">
        <f t="shared" si="10"/>
        <v/>
      </c>
      <c r="E92" s="18" t="str">
        <f t="shared" si="10"/>
        <v/>
      </c>
      <c r="F92" s="18" t="str">
        <f t="shared" si="10"/>
        <v/>
      </c>
      <c r="G92" s="16">
        <f t="shared" si="9"/>
        <v>0</v>
      </c>
    </row>
    <row r="93" spans="2:7" ht="15.75" customHeight="1">
      <c r="B93" s="32" t="s">
        <v>148</v>
      </c>
      <c r="C93" s="30">
        <v>378</v>
      </c>
      <c r="D93" s="18" t="str">
        <f t="shared" si="10"/>
        <v/>
      </c>
      <c r="E93" s="18" t="str">
        <f t="shared" si="10"/>
        <v/>
      </c>
      <c r="F93" s="18" t="str">
        <f t="shared" si="10"/>
        <v/>
      </c>
      <c r="G93" s="16">
        <f t="shared" si="9"/>
        <v>0</v>
      </c>
    </row>
    <row r="94" spans="2:7" ht="15.75" customHeight="1">
      <c r="B94" s="23" t="s">
        <v>84</v>
      </c>
      <c r="C94" s="26">
        <v>378</v>
      </c>
      <c r="D94" s="18" t="str">
        <f t="shared" si="10"/>
        <v/>
      </c>
      <c r="E94" s="18">
        <f t="shared" si="10"/>
        <v>18.899999999999999</v>
      </c>
      <c r="F94" s="18" t="str">
        <f t="shared" si="10"/>
        <v/>
      </c>
      <c r="G94" s="16">
        <f t="shared" si="9"/>
        <v>18.899999999999999</v>
      </c>
    </row>
    <row r="95" spans="2:7" ht="15.75" customHeight="1">
      <c r="B95" s="32" t="s">
        <v>149</v>
      </c>
      <c r="C95" s="29">
        <v>5207</v>
      </c>
      <c r="D95" s="18" t="str">
        <f t="shared" si="10"/>
        <v/>
      </c>
      <c r="E95" s="18" t="str">
        <f t="shared" si="10"/>
        <v/>
      </c>
      <c r="F95" s="18" t="str">
        <f>IF(ISNUMBER(SEARCH(TRIM(LEFTB(F$2,SEARCH("/",F$2)+2)),$B95)),$C95/--MID(F$2&amp;" ",SEARCH("/",F$2&amp;" ")+1,2),"")</f>
        <v/>
      </c>
      <c r="G95" s="16">
        <f>SUM(D95:F95)</f>
        <v>0</v>
      </c>
    </row>
    <row r="96" spans="2:7" ht="15.75" customHeight="1">
      <c r="B96" s="23" t="s">
        <v>150</v>
      </c>
      <c r="C96" s="25">
        <v>5207</v>
      </c>
      <c r="D96" s="18" t="str">
        <f t="shared" si="10"/>
        <v/>
      </c>
      <c r="E96" s="18">
        <f t="shared" si="10"/>
        <v>260.35000000000002</v>
      </c>
      <c r="F96" s="18" t="str">
        <f t="shared" si="10"/>
        <v/>
      </c>
      <c r="G96" s="16">
        <f t="shared" ref="G96:G108" si="11">SUM(D96:F96)</f>
        <v>260.35000000000002</v>
      </c>
    </row>
    <row r="97" spans="2:7" ht="15.75" customHeight="1">
      <c r="B97" s="32" t="s">
        <v>151</v>
      </c>
      <c r="C97" s="29">
        <v>3621</v>
      </c>
      <c r="D97" s="18" t="str">
        <f t="shared" si="10"/>
        <v/>
      </c>
      <c r="E97" s="18" t="str">
        <f t="shared" si="10"/>
        <v/>
      </c>
      <c r="F97" s="18" t="str">
        <f t="shared" si="10"/>
        <v/>
      </c>
      <c r="G97" s="16">
        <f t="shared" si="11"/>
        <v>0</v>
      </c>
    </row>
    <row r="98" spans="2:7" ht="15.75" customHeight="1">
      <c r="B98" s="23" t="s">
        <v>152</v>
      </c>
      <c r="C98" s="25">
        <v>3621</v>
      </c>
      <c r="D98" s="18">
        <f t="shared" si="10"/>
        <v>402.33333333333331</v>
      </c>
      <c r="E98" s="18" t="str">
        <f t="shared" si="10"/>
        <v/>
      </c>
      <c r="F98" s="18" t="str">
        <f t="shared" si="10"/>
        <v/>
      </c>
      <c r="G98" s="16">
        <f t="shared" si="11"/>
        <v>402.33333333333331</v>
      </c>
    </row>
    <row r="99" spans="2:7" ht="15.75" customHeight="1">
      <c r="B99" s="32" t="s">
        <v>196</v>
      </c>
      <c r="C99" s="29">
        <v>11280</v>
      </c>
      <c r="D99" s="18" t="str">
        <f t="shared" ref="D99:F114" si="12">IF(ISNUMBER(SEARCH(TRIM(LEFTB(D$2,SEARCH("/",D$2)+2)),$B99)),$C99/--MID(D$2&amp;" ",SEARCH("/",D$2&amp;" ")+1,2),"")</f>
        <v/>
      </c>
      <c r="E99" s="18" t="str">
        <f t="shared" si="12"/>
        <v/>
      </c>
      <c r="F99" s="18" t="str">
        <f t="shared" si="12"/>
        <v/>
      </c>
      <c r="G99" s="16">
        <f t="shared" si="11"/>
        <v>0</v>
      </c>
    </row>
    <row r="100" spans="2:7" ht="15.75" customHeight="1">
      <c r="B100" s="23" t="s">
        <v>204</v>
      </c>
      <c r="C100" s="25">
        <v>11280</v>
      </c>
      <c r="D100" s="18" t="str">
        <f t="shared" si="12"/>
        <v/>
      </c>
      <c r="E100" s="18" t="str">
        <f t="shared" si="12"/>
        <v/>
      </c>
      <c r="F100" s="18">
        <f t="shared" si="12"/>
        <v>470</v>
      </c>
      <c r="G100" s="16">
        <f t="shared" si="11"/>
        <v>470</v>
      </c>
    </row>
    <row r="101" spans="2:7" ht="15.75" customHeight="1">
      <c r="B101" s="31" t="s">
        <v>153</v>
      </c>
      <c r="C101" s="30">
        <v>200</v>
      </c>
      <c r="D101" s="18" t="str">
        <f t="shared" si="12"/>
        <v/>
      </c>
      <c r="E101" s="18" t="str">
        <f t="shared" si="12"/>
        <v/>
      </c>
      <c r="F101" s="18" t="str">
        <f t="shared" si="12"/>
        <v/>
      </c>
      <c r="G101" s="16">
        <f t="shared" si="11"/>
        <v>0</v>
      </c>
    </row>
    <row r="102" spans="2:7" ht="15.75" customHeight="1">
      <c r="B102" s="32" t="s">
        <v>154</v>
      </c>
      <c r="C102" s="30">
        <v>200</v>
      </c>
      <c r="D102" s="18" t="str">
        <f t="shared" si="12"/>
        <v/>
      </c>
      <c r="E102" s="18" t="str">
        <f t="shared" si="12"/>
        <v/>
      </c>
      <c r="F102" s="18" t="str">
        <f t="shared" si="12"/>
        <v/>
      </c>
      <c r="G102" s="16">
        <f t="shared" si="11"/>
        <v>0</v>
      </c>
    </row>
    <row r="103" spans="2:7" ht="15.75" customHeight="1">
      <c r="B103" s="23" t="s">
        <v>86</v>
      </c>
      <c r="C103" s="26">
        <v>200</v>
      </c>
      <c r="D103" s="18" t="str">
        <f t="shared" si="12"/>
        <v/>
      </c>
      <c r="E103" s="18">
        <f t="shared" si="12"/>
        <v>10</v>
      </c>
      <c r="F103" s="18" t="str">
        <f t="shared" si="12"/>
        <v/>
      </c>
      <c r="G103" s="16">
        <f t="shared" si="11"/>
        <v>10</v>
      </c>
    </row>
    <row r="104" spans="2:7" ht="15.75" customHeight="1">
      <c r="B104" s="31" t="s">
        <v>155</v>
      </c>
      <c r="C104" s="30">
        <v>691</v>
      </c>
      <c r="D104" s="18" t="str">
        <f t="shared" si="12"/>
        <v/>
      </c>
      <c r="E104" s="18" t="str">
        <f t="shared" si="12"/>
        <v/>
      </c>
      <c r="F104" s="18" t="str">
        <f t="shared" si="12"/>
        <v/>
      </c>
      <c r="G104" s="16">
        <f t="shared" si="11"/>
        <v>0</v>
      </c>
    </row>
    <row r="105" spans="2:7" ht="15.75" customHeight="1">
      <c r="B105" s="32" t="s">
        <v>156</v>
      </c>
      <c r="C105" s="30">
        <v>691</v>
      </c>
      <c r="D105" s="18" t="str">
        <f t="shared" si="12"/>
        <v/>
      </c>
      <c r="E105" s="18" t="str">
        <f t="shared" si="12"/>
        <v/>
      </c>
      <c r="F105" s="18" t="str">
        <f t="shared" si="12"/>
        <v/>
      </c>
      <c r="G105" s="16">
        <f t="shared" si="11"/>
        <v>0</v>
      </c>
    </row>
    <row r="106" spans="2:7" ht="15.75" customHeight="1">
      <c r="B106" s="23" t="s">
        <v>101</v>
      </c>
      <c r="C106" s="26">
        <v>691</v>
      </c>
      <c r="D106" s="18" t="str">
        <f t="shared" si="12"/>
        <v/>
      </c>
      <c r="E106" s="18">
        <f t="shared" si="12"/>
        <v>34.549999999999997</v>
      </c>
      <c r="F106" s="18" t="str">
        <f t="shared" si="12"/>
        <v/>
      </c>
      <c r="G106" s="16">
        <f t="shared" si="11"/>
        <v>34.549999999999997</v>
      </c>
    </row>
    <row r="107" spans="2:7" ht="15.75" customHeight="1">
      <c r="B107" s="31" t="s">
        <v>157</v>
      </c>
      <c r="C107" s="29">
        <v>2202</v>
      </c>
      <c r="D107" s="18" t="str">
        <f t="shared" si="12"/>
        <v/>
      </c>
      <c r="E107" s="18" t="str">
        <f t="shared" si="12"/>
        <v/>
      </c>
      <c r="F107" s="18" t="str">
        <f t="shared" si="12"/>
        <v/>
      </c>
      <c r="G107" s="16">
        <f t="shared" si="11"/>
        <v>0</v>
      </c>
    </row>
    <row r="108" spans="2:7" ht="15.75" customHeight="1">
      <c r="B108" s="32" t="s">
        <v>158</v>
      </c>
      <c r="C108" s="30">
        <v>772</v>
      </c>
      <c r="D108" s="18" t="str">
        <f t="shared" si="12"/>
        <v/>
      </c>
      <c r="E108" s="18" t="str">
        <f t="shared" si="12"/>
        <v/>
      </c>
      <c r="F108" s="18" t="str">
        <f t="shared" si="12"/>
        <v/>
      </c>
      <c r="G108" s="16">
        <f t="shared" si="11"/>
        <v>0</v>
      </c>
    </row>
    <row r="109" spans="2:7" ht="15.75" customHeight="1">
      <c r="B109" s="33" t="s">
        <v>159</v>
      </c>
      <c r="C109" s="30">
        <v>772</v>
      </c>
      <c r="D109" s="18" t="str">
        <f t="shared" si="12"/>
        <v/>
      </c>
      <c r="E109" s="18" t="str">
        <f t="shared" si="12"/>
        <v/>
      </c>
      <c r="F109" s="18" t="str">
        <f t="shared" si="12"/>
        <v/>
      </c>
      <c r="G109" s="16">
        <f t="shared" ref="G109:G119" si="13">SUM(D109:F109)</f>
        <v>0</v>
      </c>
    </row>
    <row r="110" spans="2:7" ht="15.75" customHeight="1">
      <c r="B110" s="24" t="s">
        <v>87</v>
      </c>
      <c r="C110" s="26">
        <v>772</v>
      </c>
      <c r="D110" s="18">
        <f t="shared" si="12"/>
        <v>85.777777777777771</v>
      </c>
      <c r="E110" s="18" t="str">
        <f t="shared" si="12"/>
        <v/>
      </c>
      <c r="F110" s="18" t="str">
        <f t="shared" si="12"/>
        <v/>
      </c>
      <c r="G110" s="16">
        <f t="shared" si="13"/>
        <v>85.777777777777771</v>
      </c>
    </row>
    <row r="111" spans="2:7" ht="15.75" customHeight="1">
      <c r="B111" s="32" t="s">
        <v>160</v>
      </c>
      <c r="C111" s="29">
        <v>1430</v>
      </c>
      <c r="D111" s="18" t="str">
        <f t="shared" si="12"/>
        <v/>
      </c>
      <c r="E111" s="18" t="str">
        <f t="shared" si="12"/>
        <v/>
      </c>
      <c r="F111" s="18" t="str">
        <f t="shared" si="12"/>
        <v/>
      </c>
      <c r="G111" s="16">
        <f t="shared" si="13"/>
        <v>0</v>
      </c>
    </row>
    <row r="112" spans="2:7" ht="15.75" customHeight="1">
      <c r="B112" s="33" t="s">
        <v>161</v>
      </c>
      <c r="C112" s="30">
        <v>755</v>
      </c>
      <c r="D112" s="18" t="str">
        <f t="shared" si="12"/>
        <v/>
      </c>
      <c r="E112" s="18" t="str">
        <f t="shared" si="12"/>
        <v/>
      </c>
      <c r="F112" s="18" t="str">
        <f t="shared" si="12"/>
        <v/>
      </c>
      <c r="G112" s="16">
        <f t="shared" si="13"/>
        <v>0</v>
      </c>
    </row>
    <row r="113" spans="2:7" ht="15.75" customHeight="1">
      <c r="B113" s="24" t="s">
        <v>89</v>
      </c>
      <c r="C113" s="26">
        <v>755</v>
      </c>
      <c r="D113" s="18" t="str">
        <f t="shared" si="12"/>
        <v/>
      </c>
      <c r="E113" s="18" t="str">
        <f t="shared" si="12"/>
        <v/>
      </c>
      <c r="F113" s="18">
        <f t="shared" si="12"/>
        <v>31.458333333333332</v>
      </c>
      <c r="G113" s="16">
        <f t="shared" si="13"/>
        <v>31.458333333333332</v>
      </c>
    </row>
    <row r="114" spans="2:7" ht="15.75" customHeight="1">
      <c r="B114" s="33" t="s">
        <v>162</v>
      </c>
      <c r="C114" s="30">
        <v>157</v>
      </c>
      <c r="D114" s="18" t="str">
        <f t="shared" si="12"/>
        <v/>
      </c>
      <c r="E114" s="18" t="str">
        <f t="shared" si="12"/>
        <v/>
      </c>
      <c r="F114" s="18" t="str">
        <f t="shared" si="12"/>
        <v/>
      </c>
      <c r="G114" s="16">
        <f t="shared" si="13"/>
        <v>0</v>
      </c>
    </row>
    <row r="115" spans="2:7" ht="15.75" customHeight="1">
      <c r="B115" s="24" t="s">
        <v>90</v>
      </c>
      <c r="C115" s="26">
        <v>157</v>
      </c>
      <c r="D115" s="18" t="str">
        <f t="shared" ref="D115:F130" si="14">IF(ISNUMBER(SEARCH(TRIM(LEFTB(D$2,SEARCH("/",D$2)+2)),$B115)),$C115/--MID(D$2&amp;" ",SEARCH("/",D$2&amp;" ")+1,2),"")</f>
        <v/>
      </c>
      <c r="E115" s="18">
        <f t="shared" si="14"/>
        <v>7.85</v>
      </c>
      <c r="F115" s="18" t="str">
        <f t="shared" si="14"/>
        <v/>
      </c>
      <c r="G115" s="16">
        <f t="shared" si="13"/>
        <v>7.85</v>
      </c>
    </row>
    <row r="116" spans="2:7" ht="15.75" customHeight="1">
      <c r="B116" s="33" t="s">
        <v>163</v>
      </c>
      <c r="C116" s="30">
        <v>518</v>
      </c>
      <c r="D116" s="18" t="str">
        <f t="shared" si="14"/>
        <v/>
      </c>
      <c r="E116" s="18" t="str">
        <f t="shared" si="14"/>
        <v/>
      </c>
      <c r="F116" s="18" t="str">
        <f t="shared" si="14"/>
        <v/>
      </c>
      <c r="G116" s="16">
        <f t="shared" si="13"/>
        <v>0</v>
      </c>
    </row>
    <row r="117" spans="2:7" ht="15.75" customHeight="1">
      <c r="B117" s="24" t="s">
        <v>91</v>
      </c>
      <c r="C117" s="26">
        <v>518</v>
      </c>
      <c r="D117" s="18">
        <f t="shared" si="14"/>
        <v>57.555555555555557</v>
      </c>
      <c r="E117" s="18" t="str">
        <f t="shared" si="14"/>
        <v/>
      </c>
      <c r="F117" s="18" t="str">
        <f t="shared" si="14"/>
        <v/>
      </c>
      <c r="G117" s="16">
        <f t="shared" si="13"/>
        <v>57.555555555555557</v>
      </c>
    </row>
    <row r="118" spans="2:7" ht="15.75" customHeight="1">
      <c r="B118" s="31" t="s">
        <v>164</v>
      </c>
      <c r="C118" s="29">
        <v>8284</v>
      </c>
      <c r="D118" s="18" t="str">
        <f t="shared" si="14"/>
        <v/>
      </c>
      <c r="E118" s="18" t="str">
        <f t="shared" si="14"/>
        <v/>
      </c>
      <c r="F118" s="18" t="str">
        <f t="shared" si="14"/>
        <v/>
      </c>
      <c r="G118" s="16">
        <f t="shared" si="13"/>
        <v>0</v>
      </c>
    </row>
    <row r="119" spans="2:7" ht="15.75" customHeight="1">
      <c r="B119" s="32" t="s">
        <v>227</v>
      </c>
      <c r="C119" s="30">
        <v>96</v>
      </c>
      <c r="D119" s="18" t="str">
        <f t="shared" si="14"/>
        <v/>
      </c>
      <c r="E119" s="18" t="str">
        <f t="shared" si="14"/>
        <v/>
      </c>
      <c r="F119" s="18" t="str">
        <f t="shared" si="14"/>
        <v/>
      </c>
      <c r="G119" s="16">
        <f t="shared" si="13"/>
        <v>0</v>
      </c>
    </row>
    <row r="120" spans="2:7" ht="15.75" customHeight="1">
      <c r="B120" s="23" t="s">
        <v>228</v>
      </c>
      <c r="C120" s="26">
        <v>96</v>
      </c>
      <c r="D120" s="18" t="str">
        <f t="shared" si="14"/>
        <v/>
      </c>
      <c r="E120" s="18" t="str">
        <f t="shared" si="14"/>
        <v/>
      </c>
      <c r="F120" s="18">
        <f t="shared" si="14"/>
        <v>4</v>
      </c>
      <c r="G120" s="16">
        <f>SUM(D120:F120)</f>
        <v>4</v>
      </c>
    </row>
    <row r="121" spans="2:7" ht="15.75" customHeight="1">
      <c r="B121" s="32" t="s">
        <v>165</v>
      </c>
      <c r="C121" s="29">
        <v>3004</v>
      </c>
      <c r="D121" s="18" t="str">
        <f t="shared" si="14"/>
        <v/>
      </c>
      <c r="E121" s="18" t="str">
        <f t="shared" si="14"/>
        <v/>
      </c>
      <c r="F121" s="18" t="str">
        <f t="shared" si="14"/>
        <v/>
      </c>
      <c r="G121" s="16">
        <f t="shared" ref="G121:G126" si="15">SUM(D121:F121)</f>
        <v>0</v>
      </c>
    </row>
    <row r="122" spans="2:7" ht="15.75" customHeight="1">
      <c r="B122" s="23" t="s">
        <v>205</v>
      </c>
      <c r="C122" s="25">
        <v>3004</v>
      </c>
      <c r="D122" s="18"/>
      <c r="E122" s="18" t="str">
        <f t="shared" si="14"/>
        <v/>
      </c>
      <c r="F122" s="18">
        <f t="shared" si="14"/>
        <v>125.16666666666667</v>
      </c>
      <c r="G122" s="16">
        <f t="shared" si="15"/>
        <v>125.16666666666667</v>
      </c>
    </row>
    <row r="123" spans="2:7" ht="15.75" customHeight="1">
      <c r="B123" s="32" t="s">
        <v>232</v>
      </c>
      <c r="C123" s="29">
        <v>2570</v>
      </c>
      <c r="D123" s="18" t="str">
        <f t="shared" si="14"/>
        <v/>
      </c>
      <c r="E123" s="18" t="str">
        <f t="shared" si="14"/>
        <v/>
      </c>
      <c r="F123" s="18" t="str">
        <f t="shared" si="14"/>
        <v/>
      </c>
      <c r="G123" s="16">
        <f t="shared" si="15"/>
        <v>0</v>
      </c>
    </row>
    <row r="124" spans="2:7" ht="15.75" customHeight="1">
      <c r="B124" s="23" t="s">
        <v>92</v>
      </c>
      <c r="C124" s="25">
        <v>2570</v>
      </c>
      <c r="D124" s="18" t="str">
        <f t="shared" si="14"/>
        <v/>
      </c>
      <c r="E124" s="18">
        <f t="shared" si="14"/>
        <v>128.5</v>
      </c>
      <c r="F124" s="18" t="str">
        <f t="shared" si="14"/>
        <v/>
      </c>
      <c r="G124" s="16">
        <f t="shared" si="15"/>
        <v>128.5</v>
      </c>
    </row>
    <row r="125" spans="2:7" ht="15.75" customHeight="1">
      <c r="B125" s="32" t="s">
        <v>166</v>
      </c>
      <c r="C125" s="30">
        <v>242</v>
      </c>
      <c r="D125" s="18" t="str">
        <f t="shared" si="14"/>
        <v/>
      </c>
      <c r="E125" s="18" t="str">
        <f t="shared" si="14"/>
        <v/>
      </c>
      <c r="F125" s="18" t="str">
        <f t="shared" si="14"/>
        <v/>
      </c>
      <c r="G125" s="16">
        <f t="shared" si="15"/>
        <v>0</v>
      </c>
    </row>
    <row r="126" spans="2:7" ht="15.75" customHeight="1">
      <c r="B126" s="23" t="s">
        <v>93</v>
      </c>
      <c r="C126" s="26">
        <v>242</v>
      </c>
      <c r="D126" s="18" t="str">
        <f t="shared" si="14"/>
        <v/>
      </c>
      <c r="E126" s="18" t="str">
        <f t="shared" si="14"/>
        <v/>
      </c>
      <c r="F126" s="18">
        <f t="shared" si="14"/>
        <v>10.083333333333334</v>
      </c>
      <c r="G126" s="16">
        <f t="shared" si="15"/>
        <v>10.083333333333334</v>
      </c>
    </row>
    <row r="127" spans="2:7" ht="15.75" customHeight="1">
      <c r="B127" s="32" t="s">
        <v>167</v>
      </c>
      <c r="C127" s="30">
        <v>340</v>
      </c>
      <c r="D127" s="18" t="str">
        <f t="shared" si="14"/>
        <v/>
      </c>
      <c r="E127" s="18" t="str">
        <f t="shared" si="14"/>
        <v/>
      </c>
      <c r="F127" s="18" t="str">
        <f t="shared" si="14"/>
        <v/>
      </c>
      <c r="G127" s="16">
        <f t="shared" ref="G127:G138" si="16">SUM(D127:F127)</f>
        <v>0</v>
      </c>
    </row>
    <row r="128" spans="2:7" ht="15.75" customHeight="1">
      <c r="B128" s="23" t="s">
        <v>94</v>
      </c>
      <c r="C128" s="26">
        <v>340</v>
      </c>
      <c r="D128" s="18" t="str">
        <f t="shared" si="14"/>
        <v/>
      </c>
      <c r="E128" s="18" t="str">
        <f t="shared" si="14"/>
        <v/>
      </c>
      <c r="F128" s="18">
        <f t="shared" si="14"/>
        <v>14.166666666666666</v>
      </c>
      <c r="G128" s="16">
        <f t="shared" si="16"/>
        <v>14.166666666666666</v>
      </c>
    </row>
    <row r="129" spans="2:7" ht="15.75" customHeight="1">
      <c r="B129" s="32" t="s">
        <v>168</v>
      </c>
      <c r="C129" s="29">
        <v>1694</v>
      </c>
      <c r="D129" s="18" t="str">
        <f t="shared" si="14"/>
        <v/>
      </c>
      <c r="E129" s="18" t="str">
        <f t="shared" si="14"/>
        <v/>
      </c>
      <c r="F129" s="18" t="str">
        <f t="shared" si="14"/>
        <v/>
      </c>
      <c r="G129" s="16">
        <f t="shared" si="16"/>
        <v>0</v>
      </c>
    </row>
    <row r="130" spans="2:7" ht="15.75" customHeight="1">
      <c r="B130" s="23" t="s">
        <v>95</v>
      </c>
      <c r="C130" s="25">
        <v>1694</v>
      </c>
      <c r="D130" s="18" t="str">
        <f t="shared" si="14"/>
        <v/>
      </c>
      <c r="E130" s="18">
        <f t="shared" si="14"/>
        <v>84.7</v>
      </c>
      <c r="F130" s="18" t="str">
        <f t="shared" si="14"/>
        <v/>
      </c>
      <c r="G130" s="16">
        <f t="shared" si="16"/>
        <v>84.7</v>
      </c>
    </row>
    <row r="131" spans="2:7" ht="15.75" customHeight="1">
      <c r="B131" s="32" t="s">
        <v>169</v>
      </c>
      <c r="C131" s="30">
        <v>338</v>
      </c>
      <c r="D131" s="18" t="str">
        <f t="shared" ref="D131:F146" si="17">IF(ISNUMBER(SEARCH(TRIM(LEFTB(D$2,SEARCH("/",D$2)+2)),$B131)),$C131/--MID(D$2&amp;" ",SEARCH("/",D$2&amp;" ")+1,2),"")</f>
        <v/>
      </c>
      <c r="E131" s="18" t="str">
        <f t="shared" si="17"/>
        <v/>
      </c>
      <c r="F131" s="18" t="str">
        <f t="shared" si="17"/>
        <v/>
      </c>
      <c r="G131" s="16">
        <f t="shared" si="16"/>
        <v>0</v>
      </c>
    </row>
    <row r="132" spans="2:7" ht="15.75" customHeight="1">
      <c r="B132" s="23" t="s">
        <v>96</v>
      </c>
      <c r="C132" s="26">
        <v>338</v>
      </c>
      <c r="D132" s="18">
        <f>C134/12</f>
        <v>334.08333333333331</v>
      </c>
      <c r="E132" s="18" t="str">
        <f t="shared" si="17"/>
        <v/>
      </c>
      <c r="F132" s="18" t="str">
        <f t="shared" si="17"/>
        <v/>
      </c>
      <c r="G132" s="16">
        <f>SUM(D132:F132)</f>
        <v>334.08333333333331</v>
      </c>
    </row>
    <row r="133" spans="2:7" ht="15.75" customHeight="1">
      <c r="B133" s="31" t="s">
        <v>170</v>
      </c>
      <c r="C133" s="29">
        <v>4009</v>
      </c>
      <c r="D133" s="18" t="str">
        <f t="shared" si="17"/>
        <v/>
      </c>
      <c r="E133" s="18" t="str">
        <f t="shared" si="17"/>
        <v/>
      </c>
      <c r="F133" s="18" t="str">
        <f t="shared" si="17"/>
        <v/>
      </c>
      <c r="G133" s="16">
        <f t="shared" si="16"/>
        <v>0</v>
      </c>
    </row>
    <row r="134" spans="2:7" ht="15.75" customHeight="1">
      <c r="B134" s="32" t="s">
        <v>171</v>
      </c>
      <c r="C134" s="29">
        <v>4009</v>
      </c>
      <c r="E134" s="18" t="str">
        <f t="shared" si="17"/>
        <v/>
      </c>
      <c r="F134" s="18" t="str">
        <f t="shared" si="17"/>
        <v/>
      </c>
      <c r="G134" s="16">
        <f t="shared" si="16"/>
        <v>0</v>
      </c>
    </row>
    <row r="135" spans="2:7" ht="15.75" customHeight="1">
      <c r="B135" s="23" t="s">
        <v>206</v>
      </c>
      <c r="C135" s="25">
        <v>4009</v>
      </c>
      <c r="E135" s="18" t="str">
        <f t="shared" si="17"/>
        <v/>
      </c>
      <c r="F135" s="18" t="str">
        <f t="shared" si="17"/>
        <v/>
      </c>
      <c r="G135" s="16">
        <f>SUM(D135:F135)</f>
        <v>0</v>
      </c>
    </row>
    <row r="136" spans="2:7" ht="15.75" customHeight="1">
      <c r="B136" s="31" t="s">
        <v>172</v>
      </c>
      <c r="C136" s="30">
        <v>340</v>
      </c>
      <c r="D136" s="18" t="str">
        <f t="shared" si="17"/>
        <v/>
      </c>
      <c r="E136" s="18" t="str">
        <f t="shared" si="17"/>
        <v/>
      </c>
      <c r="F136" s="18" t="str">
        <f t="shared" si="17"/>
        <v/>
      </c>
      <c r="G136" s="16">
        <f t="shared" si="16"/>
        <v>0</v>
      </c>
    </row>
    <row r="137" spans="2:7" ht="15.75" customHeight="1">
      <c r="B137" s="32" t="s">
        <v>173</v>
      </c>
      <c r="C137" s="30">
        <v>340</v>
      </c>
      <c r="D137" s="18" t="str">
        <f t="shared" si="17"/>
        <v/>
      </c>
      <c r="E137" s="18" t="str">
        <f t="shared" si="17"/>
        <v/>
      </c>
      <c r="F137" s="18" t="str">
        <f t="shared" si="17"/>
        <v/>
      </c>
      <c r="G137" s="16">
        <f t="shared" si="16"/>
        <v>0</v>
      </c>
    </row>
    <row r="138" spans="2:7" ht="15.75" customHeight="1">
      <c r="B138" s="23" t="s">
        <v>174</v>
      </c>
      <c r="C138" s="26">
        <v>340</v>
      </c>
      <c r="D138" s="18" t="str">
        <f t="shared" si="17"/>
        <v/>
      </c>
      <c r="E138" s="18">
        <f t="shared" si="17"/>
        <v>17</v>
      </c>
      <c r="F138" s="18" t="str">
        <f t="shared" si="17"/>
        <v/>
      </c>
      <c r="G138" s="16">
        <f t="shared" si="16"/>
        <v>17</v>
      </c>
    </row>
    <row r="139" spans="2:7" ht="15.75" customHeight="1">
      <c r="B139" s="32" t="s">
        <v>195</v>
      </c>
      <c r="C139" s="29">
        <v>3266</v>
      </c>
      <c r="D139" s="18" t="str">
        <f t="shared" si="17"/>
        <v/>
      </c>
      <c r="E139" s="18" t="str">
        <f t="shared" si="17"/>
        <v/>
      </c>
      <c r="F139" s="18" t="str">
        <f t="shared" si="17"/>
        <v/>
      </c>
      <c r="G139" s="16">
        <f t="shared" ref="G139:G146" si="18">SUM(D139:F139)</f>
        <v>0</v>
      </c>
    </row>
    <row r="140" spans="2:7" ht="15.75" customHeight="1">
      <c r="B140" s="23" t="s">
        <v>0</v>
      </c>
      <c r="C140" s="25">
        <v>3266</v>
      </c>
      <c r="D140" s="18" t="str">
        <f t="shared" si="17"/>
        <v/>
      </c>
      <c r="E140" s="18">
        <f t="shared" si="17"/>
        <v>163.30000000000001</v>
      </c>
      <c r="F140" s="18" t="str">
        <f t="shared" si="17"/>
        <v/>
      </c>
      <c r="G140" s="16">
        <f t="shared" si="18"/>
        <v>163.30000000000001</v>
      </c>
    </row>
    <row r="141" spans="2:7" ht="15.75" customHeight="1">
      <c r="B141" s="32" t="s">
        <v>110</v>
      </c>
      <c r="C141" s="29">
        <v>2487</v>
      </c>
      <c r="D141" s="18" t="str">
        <f t="shared" si="17"/>
        <v/>
      </c>
      <c r="E141" s="18" t="str">
        <f t="shared" si="17"/>
        <v/>
      </c>
      <c r="F141" s="18" t="str">
        <f t="shared" si="17"/>
        <v/>
      </c>
      <c r="G141" s="16">
        <f t="shared" si="18"/>
        <v>0</v>
      </c>
    </row>
    <row r="142" spans="2:7" ht="15.75" customHeight="1">
      <c r="B142" s="23" t="s">
        <v>233</v>
      </c>
      <c r="C142" s="25">
        <v>2487</v>
      </c>
      <c r="D142" s="18" t="str">
        <f t="shared" si="17"/>
        <v/>
      </c>
      <c r="E142" s="18" t="str">
        <f t="shared" si="17"/>
        <v/>
      </c>
      <c r="F142" s="18">
        <f t="shared" si="17"/>
        <v>103.625</v>
      </c>
      <c r="G142" s="16">
        <f t="shared" si="18"/>
        <v>103.625</v>
      </c>
    </row>
    <row r="143" spans="2:7" ht="15.75" customHeight="1">
      <c r="B143" s="32" t="s">
        <v>192</v>
      </c>
      <c r="C143" s="42"/>
      <c r="D143" s="18" t="str">
        <f t="shared" si="17"/>
        <v/>
      </c>
      <c r="E143" s="18" t="str">
        <f t="shared" si="17"/>
        <v/>
      </c>
      <c r="F143" s="18" t="str">
        <f t="shared" si="17"/>
        <v/>
      </c>
      <c r="G143" s="16">
        <f t="shared" si="18"/>
        <v>0</v>
      </c>
    </row>
    <row r="144" spans="2:7" ht="15.75" customHeight="1">
      <c r="B144" s="23" t="s">
        <v>2</v>
      </c>
      <c r="C144" s="43"/>
      <c r="D144" s="18" t="str">
        <f t="shared" si="17"/>
        <v/>
      </c>
      <c r="E144" s="18" t="str">
        <f t="shared" si="17"/>
        <v/>
      </c>
      <c r="F144" s="18">
        <f t="shared" si="17"/>
        <v>0</v>
      </c>
      <c r="G144" s="16">
        <f t="shared" si="18"/>
        <v>0</v>
      </c>
    </row>
    <row r="145" spans="2:7" ht="15.75" customHeight="1">
      <c r="B145" s="32" t="s">
        <v>231</v>
      </c>
      <c r="C145" s="30">
        <v>46</v>
      </c>
      <c r="D145" s="18" t="str">
        <f t="shared" si="17"/>
        <v/>
      </c>
      <c r="E145" s="18" t="str">
        <f t="shared" si="17"/>
        <v/>
      </c>
      <c r="F145" s="18" t="str">
        <f t="shared" si="17"/>
        <v/>
      </c>
      <c r="G145" s="16">
        <f t="shared" si="18"/>
        <v>0</v>
      </c>
    </row>
    <row r="146" spans="2:7" ht="15.75" customHeight="1">
      <c r="B146" s="23" t="s">
        <v>6</v>
      </c>
      <c r="C146" s="26">
        <v>46</v>
      </c>
      <c r="D146" s="18">
        <f t="shared" si="17"/>
        <v>5.1111111111111107</v>
      </c>
      <c r="E146" s="18" t="str">
        <f t="shared" si="17"/>
        <v/>
      </c>
      <c r="F146" s="18" t="str">
        <f t="shared" si="17"/>
        <v/>
      </c>
      <c r="G146" s="16">
        <f t="shared" si="18"/>
        <v>5.1111111111111107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44"/>
  <sheetViews>
    <sheetView topLeftCell="A130" workbookViewId="0">
      <selection activeCell="A150" sqref="A150"/>
    </sheetView>
  </sheetViews>
  <sheetFormatPr defaultRowHeight="13.5" customHeight="1"/>
  <cols>
    <col min="1" max="1" width="51" customWidth="1"/>
  </cols>
  <sheetData>
    <row r="1" spans="1:3" ht="13.5" customHeight="1">
      <c r="A1" s="34" t="s">
        <v>109</v>
      </c>
      <c r="B1" s="36">
        <v>265.09800000000001</v>
      </c>
      <c r="C1" s="16">
        <f>B1/10</f>
        <v>26.509800000000002</v>
      </c>
    </row>
    <row r="2" spans="1:3" ht="13.5" customHeight="1">
      <c r="A2" s="35" t="s">
        <v>195</v>
      </c>
      <c r="B2" s="36">
        <v>146.971</v>
      </c>
      <c r="C2" s="16">
        <f t="shared" ref="C2:C65" si="0">B2/10</f>
        <v>14.697100000000001</v>
      </c>
    </row>
    <row r="3" spans="1:3" ht="13.5" customHeight="1">
      <c r="A3" s="22" t="s">
        <v>0</v>
      </c>
      <c r="B3" s="21">
        <v>146.971</v>
      </c>
      <c r="C3" s="16">
        <f t="shared" si="0"/>
        <v>14.697100000000001</v>
      </c>
    </row>
    <row r="4" spans="1:3" ht="13.5" customHeight="1">
      <c r="A4" s="35" t="s">
        <v>110</v>
      </c>
      <c r="B4" s="36">
        <v>111.916</v>
      </c>
      <c r="C4" s="16">
        <f t="shared" si="0"/>
        <v>11.191599999999999</v>
      </c>
    </row>
    <row r="5" spans="1:3" ht="13.5" customHeight="1">
      <c r="A5" s="22" t="s">
        <v>233</v>
      </c>
      <c r="B5" s="21">
        <v>111.916</v>
      </c>
      <c r="C5" s="16">
        <f t="shared" si="0"/>
        <v>11.191599999999999</v>
      </c>
    </row>
    <row r="6" spans="1:3" ht="13.5" customHeight="1">
      <c r="A6" s="35" t="s">
        <v>192</v>
      </c>
      <c r="B6" s="44"/>
      <c r="C6" s="16">
        <f t="shared" si="0"/>
        <v>0</v>
      </c>
    </row>
    <row r="7" spans="1:3" ht="13.5" customHeight="1">
      <c r="A7" s="22" t="s">
        <v>2</v>
      </c>
      <c r="B7" s="45"/>
      <c r="C7" s="16">
        <f t="shared" si="0"/>
        <v>0</v>
      </c>
    </row>
    <row r="8" spans="1:3" ht="13.5" customHeight="1">
      <c r="A8" s="35" t="s">
        <v>231</v>
      </c>
      <c r="B8" s="36">
        <v>6.21</v>
      </c>
      <c r="C8" s="16">
        <f t="shared" si="0"/>
        <v>0.621</v>
      </c>
    </row>
    <row r="9" spans="1:3" ht="13.5" customHeight="1">
      <c r="A9" s="22" t="s">
        <v>6</v>
      </c>
      <c r="B9" s="21">
        <v>6.21</v>
      </c>
      <c r="C9" s="16">
        <f t="shared" si="0"/>
        <v>0.621</v>
      </c>
    </row>
    <row r="10" spans="1:3" ht="13.5" customHeight="1">
      <c r="A10" s="34" t="s">
        <v>111</v>
      </c>
      <c r="B10" s="36">
        <v>199.96600000000001</v>
      </c>
      <c r="C10" s="16">
        <f t="shared" si="0"/>
        <v>19.996600000000001</v>
      </c>
    </row>
    <row r="11" spans="1:3" ht="13.5" customHeight="1">
      <c r="A11" s="35" t="s">
        <v>112</v>
      </c>
      <c r="B11" s="36">
        <v>98.4</v>
      </c>
      <c r="C11" s="16">
        <f t="shared" si="0"/>
        <v>9.84</v>
      </c>
    </row>
    <row r="12" spans="1:3" ht="13.5" customHeight="1">
      <c r="A12" s="22" t="s">
        <v>8</v>
      </c>
      <c r="B12" s="21">
        <v>98.4</v>
      </c>
      <c r="C12" s="16">
        <f t="shared" si="0"/>
        <v>9.84</v>
      </c>
    </row>
    <row r="13" spans="1:3" ht="13.5" customHeight="1">
      <c r="A13" s="35" t="s">
        <v>113</v>
      </c>
      <c r="B13" s="36">
        <v>101.566</v>
      </c>
      <c r="C13" s="16">
        <f t="shared" si="0"/>
        <v>10.156600000000001</v>
      </c>
    </row>
    <row r="14" spans="1:3" ht="13.5" customHeight="1">
      <c r="A14" s="22" t="s">
        <v>10</v>
      </c>
      <c r="B14" s="21">
        <v>101.566</v>
      </c>
      <c r="C14" s="16">
        <f t="shared" si="0"/>
        <v>10.156600000000001</v>
      </c>
    </row>
    <row r="15" spans="1:3" ht="13.5" customHeight="1">
      <c r="A15" s="34" t="s">
        <v>114</v>
      </c>
      <c r="B15" s="36">
        <v>453.37200000000001</v>
      </c>
      <c r="C15" s="16">
        <f t="shared" si="0"/>
        <v>45.337200000000003</v>
      </c>
    </row>
    <row r="16" spans="1:3" ht="13.5" customHeight="1">
      <c r="A16" s="35" t="s">
        <v>115</v>
      </c>
      <c r="B16" s="36">
        <v>96.165999999999997</v>
      </c>
      <c r="C16" s="16">
        <f t="shared" si="0"/>
        <v>9.6166</v>
      </c>
    </row>
    <row r="17" spans="1:3" ht="13.5" customHeight="1">
      <c r="A17" s="22" t="s">
        <v>12</v>
      </c>
      <c r="B17" s="21">
        <v>96.165999999999997</v>
      </c>
      <c r="C17" s="16">
        <f t="shared" si="0"/>
        <v>9.6166</v>
      </c>
    </row>
    <row r="18" spans="1:3" ht="13.5" customHeight="1">
      <c r="A18" s="35" t="s">
        <v>116</v>
      </c>
      <c r="B18" s="36">
        <v>146.83600000000001</v>
      </c>
      <c r="C18" s="16">
        <f t="shared" si="0"/>
        <v>14.683600000000002</v>
      </c>
    </row>
    <row r="19" spans="1:3" ht="13.5" customHeight="1">
      <c r="A19" s="22" t="s">
        <v>193</v>
      </c>
      <c r="B19" s="21">
        <v>146.83600000000001</v>
      </c>
      <c r="C19" s="16">
        <f t="shared" si="0"/>
        <v>14.683600000000002</v>
      </c>
    </row>
    <row r="20" spans="1:3" ht="13.5" customHeight="1">
      <c r="A20" s="35" t="s">
        <v>117</v>
      </c>
      <c r="B20" s="36">
        <v>70.474000000000004</v>
      </c>
      <c r="C20" s="16">
        <f t="shared" si="0"/>
        <v>7.0474000000000006</v>
      </c>
    </row>
    <row r="21" spans="1:3" ht="13.5" customHeight="1">
      <c r="A21" s="22" t="s">
        <v>14</v>
      </c>
      <c r="B21" s="21">
        <v>70.474000000000004</v>
      </c>
      <c r="C21" s="16">
        <f t="shared" si="0"/>
        <v>7.0474000000000006</v>
      </c>
    </row>
    <row r="22" spans="1:3" ht="13.5" customHeight="1">
      <c r="A22" s="35" t="s">
        <v>219</v>
      </c>
      <c r="B22" s="36">
        <v>139.89500000000001</v>
      </c>
      <c r="C22" s="16">
        <f t="shared" si="0"/>
        <v>13.989500000000001</v>
      </c>
    </row>
    <row r="23" spans="1:3" ht="13.5" customHeight="1">
      <c r="A23" s="22" t="s">
        <v>229</v>
      </c>
      <c r="B23" s="21">
        <v>116.45</v>
      </c>
      <c r="C23" s="16">
        <f t="shared" si="0"/>
        <v>11.645</v>
      </c>
    </row>
    <row r="24" spans="1:3" ht="13.5" customHeight="1">
      <c r="A24" s="22" t="s">
        <v>16</v>
      </c>
      <c r="B24" s="21">
        <v>23.445</v>
      </c>
      <c r="C24" s="16">
        <f t="shared" si="0"/>
        <v>2.3445</v>
      </c>
    </row>
    <row r="25" spans="1:3" ht="13.5" customHeight="1">
      <c r="A25" s="34" t="s">
        <v>118</v>
      </c>
      <c r="B25" s="36">
        <v>18.899999999999999</v>
      </c>
      <c r="C25" s="16">
        <f t="shared" si="0"/>
        <v>1.89</v>
      </c>
    </row>
    <row r="26" spans="1:3" ht="13.5" customHeight="1">
      <c r="A26" s="35" t="s">
        <v>119</v>
      </c>
      <c r="B26" s="36">
        <v>18.899999999999999</v>
      </c>
      <c r="C26" s="16">
        <f t="shared" si="0"/>
        <v>1.89</v>
      </c>
    </row>
    <row r="27" spans="1:3" ht="13.5" customHeight="1">
      <c r="A27" s="22" t="s">
        <v>199</v>
      </c>
      <c r="B27" s="21">
        <v>18.899999999999999</v>
      </c>
      <c r="C27" s="16">
        <f t="shared" si="0"/>
        <v>1.89</v>
      </c>
    </row>
    <row r="28" spans="1:3" ht="13.5" customHeight="1">
      <c r="A28" s="34" t="s">
        <v>120</v>
      </c>
      <c r="B28" s="36">
        <v>39.465000000000003</v>
      </c>
      <c r="C28" s="16">
        <f t="shared" si="0"/>
        <v>3.9465000000000003</v>
      </c>
    </row>
    <row r="29" spans="1:3" ht="13.5" customHeight="1">
      <c r="A29" s="35" t="s">
        <v>121</v>
      </c>
      <c r="B29" s="36">
        <v>4.8600000000000003</v>
      </c>
      <c r="C29" s="16">
        <f t="shared" si="0"/>
        <v>0.48600000000000004</v>
      </c>
    </row>
    <row r="30" spans="1:3" ht="13.5" customHeight="1">
      <c r="A30" s="22" t="s">
        <v>122</v>
      </c>
      <c r="B30" s="21">
        <v>4.8600000000000003</v>
      </c>
      <c r="C30" s="16">
        <f t="shared" si="0"/>
        <v>0.48600000000000004</v>
      </c>
    </row>
    <row r="31" spans="1:3" ht="13.5" customHeight="1">
      <c r="A31" s="35" t="s">
        <v>123</v>
      </c>
      <c r="B31" s="36">
        <v>17.100000000000001</v>
      </c>
      <c r="C31" s="16">
        <f t="shared" si="0"/>
        <v>1.7100000000000002</v>
      </c>
    </row>
    <row r="32" spans="1:3" ht="13.5" customHeight="1">
      <c r="A32" s="22" t="s">
        <v>64</v>
      </c>
      <c r="B32" s="21">
        <v>17.100000000000001</v>
      </c>
      <c r="C32" s="16">
        <f t="shared" si="0"/>
        <v>1.7100000000000002</v>
      </c>
    </row>
    <row r="33" spans="1:3" ht="13.5" customHeight="1">
      <c r="A33" s="35" t="s">
        <v>191</v>
      </c>
      <c r="B33" s="36">
        <v>17.504999999999999</v>
      </c>
      <c r="C33" s="16">
        <f t="shared" si="0"/>
        <v>1.7504999999999999</v>
      </c>
    </row>
    <row r="34" spans="1:3" ht="13.5" customHeight="1">
      <c r="A34" s="22" t="s">
        <v>66</v>
      </c>
      <c r="B34" s="21">
        <v>17.504999999999999</v>
      </c>
      <c r="C34" s="16">
        <f t="shared" si="0"/>
        <v>1.7504999999999999</v>
      </c>
    </row>
    <row r="35" spans="1:3" ht="13.5" customHeight="1">
      <c r="A35" s="34" t="s">
        <v>124</v>
      </c>
      <c r="B35" s="36">
        <v>136.47499999999999</v>
      </c>
      <c r="C35" s="16">
        <f t="shared" si="0"/>
        <v>13.647499999999999</v>
      </c>
    </row>
    <row r="36" spans="1:3" ht="13.5" customHeight="1">
      <c r="A36" s="35" t="s">
        <v>125</v>
      </c>
      <c r="B36" s="36">
        <v>19.536000000000001</v>
      </c>
      <c r="C36" s="16">
        <f t="shared" si="0"/>
        <v>1.9536000000000002</v>
      </c>
    </row>
    <row r="37" spans="1:3" ht="13.5" customHeight="1">
      <c r="A37" s="22" t="s">
        <v>67</v>
      </c>
      <c r="B37" s="21">
        <v>19.536000000000001</v>
      </c>
      <c r="C37" s="16">
        <f t="shared" si="0"/>
        <v>1.9536000000000002</v>
      </c>
    </row>
    <row r="38" spans="1:3" ht="13.5" customHeight="1">
      <c r="A38" s="35" t="s">
        <v>126</v>
      </c>
      <c r="B38" s="36">
        <v>62.256999999999998</v>
      </c>
      <c r="C38" s="16">
        <f t="shared" si="0"/>
        <v>6.2256999999999998</v>
      </c>
    </row>
    <row r="39" spans="1:3" ht="13.5" customHeight="1">
      <c r="A39" s="22" t="s">
        <v>200</v>
      </c>
      <c r="B39" s="21">
        <v>62.256999999999998</v>
      </c>
      <c r="C39" s="16">
        <f t="shared" si="0"/>
        <v>6.2256999999999998</v>
      </c>
    </row>
    <row r="40" spans="1:3" ht="13.5" customHeight="1">
      <c r="A40" s="35" t="s">
        <v>127</v>
      </c>
      <c r="B40" s="36">
        <v>24.576000000000001</v>
      </c>
      <c r="C40" s="16">
        <f t="shared" si="0"/>
        <v>2.4576000000000002</v>
      </c>
    </row>
    <row r="41" spans="1:3" ht="13.5" customHeight="1">
      <c r="A41" s="22" t="s">
        <v>201</v>
      </c>
      <c r="B41" s="21">
        <v>24.576000000000001</v>
      </c>
      <c r="C41" s="16">
        <f t="shared" si="0"/>
        <v>2.4576000000000002</v>
      </c>
    </row>
    <row r="42" spans="1:3" ht="13.5" customHeight="1">
      <c r="A42" s="35" t="s">
        <v>128</v>
      </c>
      <c r="B42" s="36">
        <v>30.105</v>
      </c>
      <c r="C42" s="16">
        <f t="shared" si="0"/>
        <v>3.0105</v>
      </c>
    </row>
    <row r="43" spans="1:3" ht="13.5" customHeight="1">
      <c r="A43" s="22" t="s">
        <v>202</v>
      </c>
      <c r="B43" s="21">
        <v>30.105</v>
      </c>
      <c r="C43" s="16">
        <f t="shared" si="0"/>
        <v>3.0105</v>
      </c>
    </row>
    <row r="44" spans="1:3" ht="13.5" customHeight="1">
      <c r="A44" s="34" t="s">
        <v>129</v>
      </c>
      <c r="B44" s="36">
        <v>315.14100000000002</v>
      </c>
      <c r="C44" s="16">
        <f t="shared" si="0"/>
        <v>31.514100000000003</v>
      </c>
    </row>
    <row r="45" spans="1:3" ht="13.5" customHeight="1">
      <c r="A45" s="35" t="s">
        <v>194</v>
      </c>
      <c r="B45" s="36">
        <v>56.341000000000001</v>
      </c>
      <c r="C45" s="16">
        <f t="shared" si="0"/>
        <v>5.6341000000000001</v>
      </c>
    </row>
    <row r="46" spans="1:3" ht="13.5" customHeight="1">
      <c r="A46" s="22" t="s">
        <v>69</v>
      </c>
      <c r="B46" s="21">
        <v>56.341000000000001</v>
      </c>
      <c r="C46" s="16">
        <f t="shared" si="0"/>
        <v>5.6341000000000001</v>
      </c>
    </row>
    <row r="47" spans="1:3" ht="13.5" customHeight="1">
      <c r="A47" s="35" t="s">
        <v>220</v>
      </c>
      <c r="B47" s="36">
        <v>4</v>
      </c>
      <c r="C47" s="16">
        <f t="shared" si="0"/>
        <v>0.4</v>
      </c>
    </row>
    <row r="48" spans="1:3" ht="13.5" customHeight="1">
      <c r="A48" s="22" t="s">
        <v>221</v>
      </c>
      <c r="B48" s="21">
        <v>4</v>
      </c>
      <c r="C48" s="16">
        <f t="shared" si="0"/>
        <v>0.4</v>
      </c>
    </row>
    <row r="49" spans="1:3" ht="13.5" customHeight="1">
      <c r="A49" s="35" t="s">
        <v>130</v>
      </c>
      <c r="B49" s="36">
        <v>145.05000000000001</v>
      </c>
      <c r="C49" s="16">
        <f t="shared" si="0"/>
        <v>14.505000000000001</v>
      </c>
    </row>
    <row r="50" spans="1:3" ht="13.5" customHeight="1">
      <c r="A50" s="22" t="s">
        <v>70</v>
      </c>
      <c r="B50" s="21">
        <v>145.05000000000001</v>
      </c>
      <c r="C50" s="16">
        <f t="shared" si="0"/>
        <v>14.505000000000001</v>
      </c>
    </row>
    <row r="51" spans="1:3" ht="13.5" customHeight="1">
      <c r="A51" s="35" t="s">
        <v>131</v>
      </c>
      <c r="B51" s="36">
        <v>31.1</v>
      </c>
      <c r="C51" s="16">
        <f t="shared" si="0"/>
        <v>3.1100000000000003</v>
      </c>
    </row>
    <row r="52" spans="1:3" ht="13.5" customHeight="1">
      <c r="A52" s="22" t="s">
        <v>71</v>
      </c>
      <c r="B52" s="21">
        <v>31.1</v>
      </c>
      <c r="C52" s="16">
        <f t="shared" si="0"/>
        <v>3.1100000000000003</v>
      </c>
    </row>
    <row r="53" spans="1:3" ht="13.5" customHeight="1">
      <c r="A53" s="35" t="s">
        <v>132</v>
      </c>
      <c r="B53" s="36">
        <v>78.650000000000006</v>
      </c>
      <c r="C53" s="16">
        <f t="shared" si="0"/>
        <v>7.8650000000000002</v>
      </c>
    </row>
    <row r="54" spans="1:3" ht="13.5" customHeight="1">
      <c r="A54" s="22" t="s">
        <v>72</v>
      </c>
      <c r="B54" s="21">
        <v>78.650000000000006</v>
      </c>
      <c r="C54" s="16">
        <f t="shared" si="0"/>
        <v>7.8650000000000002</v>
      </c>
    </row>
    <row r="55" spans="1:3" ht="15.75" customHeight="1">
      <c r="A55" s="34" t="s">
        <v>133</v>
      </c>
      <c r="B55" s="36">
        <v>506.01600000000002</v>
      </c>
      <c r="C55" s="16">
        <f t="shared" si="0"/>
        <v>50.601600000000005</v>
      </c>
    </row>
    <row r="56" spans="1:3" ht="13.5" customHeight="1">
      <c r="A56" s="35" t="s">
        <v>134</v>
      </c>
      <c r="B56" s="36">
        <v>444.18400000000003</v>
      </c>
      <c r="C56" s="16">
        <f t="shared" si="0"/>
        <v>44.418400000000005</v>
      </c>
    </row>
    <row r="57" spans="1:3" ht="13.5" customHeight="1">
      <c r="A57" s="38" t="s">
        <v>135</v>
      </c>
      <c r="B57" s="36">
        <v>51.841000000000001</v>
      </c>
      <c r="C57" s="16">
        <f t="shared" si="0"/>
        <v>5.1840999999999999</v>
      </c>
    </row>
    <row r="58" spans="1:3" ht="13.5" customHeight="1">
      <c r="A58" s="39" t="s">
        <v>73</v>
      </c>
      <c r="B58" s="21">
        <v>51.841000000000001</v>
      </c>
      <c r="C58" s="16">
        <f t="shared" si="0"/>
        <v>5.1840999999999999</v>
      </c>
    </row>
    <row r="59" spans="1:3" ht="13.5" customHeight="1">
      <c r="A59" s="38" t="s">
        <v>136</v>
      </c>
      <c r="B59" s="36">
        <v>248.33</v>
      </c>
      <c r="C59" s="16">
        <f t="shared" si="0"/>
        <v>24.833000000000002</v>
      </c>
    </row>
    <row r="60" spans="1:3" ht="13.5" customHeight="1">
      <c r="A60" s="39" t="s">
        <v>74</v>
      </c>
      <c r="B60" s="21">
        <v>248.042</v>
      </c>
      <c r="C60" s="16">
        <f t="shared" si="0"/>
        <v>24.804200000000002</v>
      </c>
    </row>
    <row r="61" spans="1:3" ht="13.5" customHeight="1">
      <c r="A61" s="39" t="s">
        <v>234</v>
      </c>
      <c r="B61" s="21">
        <v>0.28799999999999998</v>
      </c>
      <c r="C61" s="16">
        <f t="shared" si="0"/>
        <v>2.8799999999999999E-2</v>
      </c>
    </row>
    <row r="62" spans="1:3" ht="13.5" customHeight="1">
      <c r="A62" s="38" t="s">
        <v>137</v>
      </c>
      <c r="B62" s="36">
        <v>144.01300000000001</v>
      </c>
      <c r="C62" s="16">
        <f t="shared" si="0"/>
        <v>14.401300000000001</v>
      </c>
    </row>
    <row r="63" spans="1:3" ht="13.5" customHeight="1">
      <c r="A63" s="39" t="s">
        <v>208</v>
      </c>
      <c r="B63" s="21">
        <v>141.35300000000001</v>
      </c>
      <c r="C63" s="16">
        <f t="shared" si="0"/>
        <v>14.135300000000001</v>
      </c>
    </row>
    <row r="64" spans="1:3" ht="13.5" customHeight="1">
      <c r="A64" s="39" t="s">
        <v>76</v>
      </c>
      <c r="B64" s="21">
        <v>2.66</v>
      </c>
      <c r="C64" s="16">
        <f t="shared" si="0"/>
        <v>0.26600000000000001</v>
      </c>
    </row>
    <row r="65" spans="1:3" ht="13.5" customHeight="1">
      <c r="A65" s="35" t="s">
        <v>222</v>
      </c>
      <c r="B65" s="36">
        <v>61.832000000000001</v>
      </c>
      <c r="C65" s="16">
        <f t="shared" si="0"/>
        <v>6.1832000000000003</v>
      </c>
    </row>
    <row r="66" spans="1:3" ht="13.5" customHeight="1">
      <c r="A66" s="38" t="s">
        <v>223</v>
      </c>
      <c r="B66" s="36">
        <v>23.625</v>
      </c>
      <c r="C66" s="16">
        <f t="shared" ref="C66:C129" si="1">B66/10</f>
        <v>2.3624999999999998</v>
      </c>
    </row>
    <row r="67" spans="1:3" ht="13.5" customHeight="1">
      <c r="A67" s="39" t="s">
        <v>224</v>
      </c>
      <c r="B67" s="21">
        <v>23.625</v>
      </c>
      <c r="C67" s="16">
        <f t="shared" si="1"/>
        <v>2.3624999999999998</v>
      </c>
    </row>
    <row r="68" spans="1:3" ht="13.5" customHeight="1">
      <c r="A68" s="38" t="s">
        <v>225</v>
      </c>
      <c r="B68" s="36">
        <v>38.207000000000001</v>
      </c>
      <c r="C68" s="16">
        <f t="shared" si="1"/>
        <v>3.8207</v>
      </c>
    </row>
    <row r="69" spans="1:3" ht="13.5" customHeight="1">
      <c r="A69" s="39" t="s">
        <v>226</v>
      </c>
      <c r="B69" s="21">
        <v>38.207000000000001</v>
      </c>
      <c r="C69" s="16">
        <f t="shared" si="1"/>
        <v>3.8207</v>
      </c>
    </row>
    <row r="70" spans="1:3" ht="13.5" customHeight="1">
      <c r="A70" s="34" t="s">
        <v>138</v>
      </c>
      <c r="B70" s="36">
        <v>400.77300000000002</v>
      </c>
      <c r="C70" s="16">
        <f t="shared" si="1"/>
        <v>40.077300000000001</v>
      </c>
    </row>
    <row r="71" spans="1:3" ht="13.5" customHeight="1">
      <c r="A71" s="35" t="s">
        <v>139</v>
      </c>
      <c r="B71" s="36">
        <v>400.77300000000002</v>
      </c>
      <c r="C71" s="16">
        <f t="shared" si="1"/>
        <v>40.077300000000001</v>
      </c>
    </row>
    <row r="72" spans="1:3" ht="13.5" customHeight="1">
      <c r="A72" s="38" t="s">
        <v>140</v>
      </c>
      <c r="B72" s="36">
        <v>233.642</v>
      </c>
      <c r="C72" s="16">
        <f t="shared" si="1"/>
        <v>23.3642</v>
      </c>
    </row>
    <row r="73" spans="1:3" ht="13.5" customHeight="1">
      <c r="A73" s="39" t="s">
        <v>207</v>
      </c>
      <c r="B73" s="21">
        <v>233.642</v>
      </c>
      <c r="C73" s="16">
        <f t="shared" si="1"/>
        <v>23.3642</v>
      </c>
    </row>
    <row r="74" spans="1:3" ht="13.5" customHeight="1">
      <c r="A74" s="38" t="s">
        <v>141</v>
      </c>
      <c r="B74" s="36">
        <v>96.570999999999998</v>
      </c>
      <c r="C74" s="16">
        <f t="shared" si="1"/>
        <v>9.6570999999999998</v>
      </c>
    </row>
    <row r="75" spans="1:3" ht="13.5" customHeight="1">
      <c r="A75" s="39" t="s">
        <v>77</v>
      </c>
      <c r="B75" s="21">
        <v>96.570999999999998</v>
      </c>
      <c r="C75" s="16">
        <f t="shared" si="1"/>
        <v>9.6570999999999998</v>
      </c>
    </row>
    <row r="76" spans="1:3" ht="13.5" customHeight="1">
      <c r="A76" s="38" t="s">
        <v>142</v>
      </c>
      <c r="B76" s="36">
        <v>25.759</v>
      </c>
      <c r="C76" s="16">
        <f t="shared" si="1"/>
        <v>2.5758999999999999</v>
      </c>
    </row>
    <row r="77" spans="1:3" ht="13.5" customHeight="1">
      <c r="A77" s="39" t="s">
        <v>78</v>
      </c>
      <c r="B77" s="21">
        <v>25.759</v>
      </c>
      <c r="C77" s="16">
        <f t="shared" si="1"/>
        <v>2.5758999999999999</v>
      </c>
    </row>
    <row r="78" spans="1:3" ht="13.5" customHeight="1">
      <c r="A78" s="38" t="s">
        <v>143</v>
      </c>
      <c r="B78" s="36">
        <v>44.8</v>
      </c>
      <c r="C78" s="16">
        <f t="shared" si="1"/>
        <v>4.4799999999999995</v>
      </c>
    </row>
    <row r="79" spans="1:3" ht="13.5" customHeight="1">
      <c r="A79" s="39" t="s">
        <v>79</v>
      </c>
      <c r="B79" s="21">
        <v>44.8</v>
      </c>
      <c r="C79" s="16">
        <f t="shared" si="1"/>
        <v>4.4799999999999995</v>
      </c>
    </row>
    <row r="80" spans="1:3" ht="13.5" customHeight="1">
      <c r="A80" s="34" t="s">
        <v>144</v>
      </c>
      <c r="B80" s="36">
        <v>829.21400000000006</v>
      </c>
      <c r="C80" s="16">
        <f t="shared" si="1"/>
        <v>82.921400000000006</v>
      </c>
    </row>
    <row r="81" spans="1:3" ht="13.5" customHeight="1">
      <c r="A81" s="35" t="s">
        <v>145</v>
      </c>
      <c r="B81" s="36">
        <v>117.226</v>
      </c>
      <c r="C81" s="16">
        <f t="shared" si="1"/>
        <v>11.7226</v>
      </c>
    </row>
    <row r="82" spans="1:3" ht="13.5" customHeight="1">
      <c r="A82" s="22" t="s">
        <v>80</v>
      </c>
      <c r="B82" s="21">
        <v>117.226</v>
      </c>
      <c r="C82" s="16">
        <f t="shared" si="1"/>
        <v>11.7226</v>
      </c>
    </row>
    <row r="83" spans="1:3" ht="13.5" customHeight="1">
      <c r="A83" s="35" t="s">
        <v>197</v>
      </c>
      <c r="B83" s="36">
        <v>325.63799999999998</v>
      </c>
      <c r="C83" s="16">
        <f t="shared" si="1"/>
        <v>32.563800000000001</v>
      </c>
    </row>
    <row r="84" spans="1:3" ht="13.5" customHeight="1">
      <c r="A84" s="22" t="s">
        <v>203</v>
      </c>
      <c r="B84" s="21">
        <v>325.63799999999998</v>
      </c>
      <c r="C84" s="16">
        <f t="shared" si="1"/>
        <v>32.563800000000001</v>
      </c>
    </row>
    <row r="85" spans="1:3" ht="13.5" customHeight="1">
      <c r="A85" s="35" t="s">
        <v>146</v>
      </c>
      <c r="B85" s="36">
        <v>36.270000000000003</v>
      </c>
      <c r="C85" s="16">
        <f t="shared" si="1"/>
        <v>3.6270000000000002</v>
      </c>
    </row>
    <row r="86" spans="1:3" ht="13.5" customHeight="1">
      <c r="A86" s="22" t="s">
        <v>81</v>
      </c>
      <c r="B86" s="21">
        <v>36.270000000000003</v>
      </c>
      <c r="C86" s="16">
        <f t="shared" si="1"/>
        <v>3.6270000000000002</v>
      </c>
    </row>
    <row r="87" spans="1:3" ht="13.5" customHeight="1">
      <c r="A87" s="35" t="s">
        <v>190</v>
      </c>
      <c r="B87" s="36">
        <v>350.07900000000001</v>
      </c>
      <c r="C87" s="16">
        <f t="shared" si="1"/>
        <v>35.007899999999999</v>
      </c>
    </row>
    <row r="88" spans="1:3" ht="13.5" customHeight="1">
      <c r="A88" s="22" t="s">
        <v>209</v>
      </c>
      <c r="B88" s="21">
        <v>349.93900000000002</v>
      </c>
      <c r="C88" s="16">
        <f t="shared" si="1"/>
        <v>34.993900000000004</v>
      </c>
    </row>
    <row r="89" spans="1:3" ht="13.5" customHeight="1">
      <c r="A89" s="22" t="s">
        <v>82</v>
      </c>
      <c r="B89" s="21">
        <v>0.14000000000000001</v>
      </c>
      <c r="C89" s="16">
        <f t="shared" si="1"/>
        <v>1.4000000000000002E-2</v>
      </c>
    </row>
    <row r="90" spans="1:3" ht="13.5" customHeight="1">
      <c r="A90" s="34" t="s">
        <v>147</v>
      </c>
      <c r="B90" s="37">
        <v>1247.7940000000001</v>
      </c>
      <c r="C90" s="16">
        <f t="shared" si="1"/>
        <v>124.77940000000001</v>
      </c>
    </row>
    <row r="91" spans="1:3" ht="13.5" customHeight="1">
      <c r="A91" s="35" t="s">
        <v>148</v>
      </c>
      <c r="B91" s="36">
        <v>17.010000000000002</v>
      </c>
      <c r="C91" s="16">
        <f t="shared" si="1"/>
        <v>1.7010000000000001</v>
      </c>
    </row>
    <row r="92" spans="1:3" ht="13.5" customHeight="1">
      <c r="A92" s="22" t="s">
        <v>84</v>
      </c>
      <c r="B92" s="21">
        <v>17.010000000000002</v>
      </c>
      <c r="C92" s="16">
        <f t="shared" si="1"/>
        <v>1.7010000000000001</v>
      </c>
    </row>
    <row r="93" spans="1:3" ht="13.5" customHeight="1">
      <c r="A93" s="35" t="s">
        <v>149</v>
      </c>
      <c r="B93" s="36">
        <v>234.31700000000001</v>
      </c>
      <c r="C93" s="16">
        <f t="shared" si="1"/>
        <v>23.431699999999999</v>
      </c>
    </row>
    <row r="94" spans="1:3" ht="13.5" customHeight="1">
      <c r="A94" s="22" t="s">
        <v>150</v>
      </c>
      <c r="B94" s="21">
        <v>234.31700000000001</v>
      </c>
      <c r="C94" s="16">
        <f t="shared" si="1"/>
        <v>23.431699999999999</v>
      </c>
    </row>
    <row r="95" spans="1:3" ht="13.5" customHeight="1">
      <c r="A95" s="35" t="s">
        <v>151</v>
      </c>
      <c r="B95" s="36">
        <v>488.86200000000002</v>
      </c>
      <c r="C95" s="16">
        <f t="shared" si="1"/>
        <v>48.886200000000002</v>
      </c>
    </row>
    <row r="96" spans="1:3" ht="13.5" customHeight="1">
      <c r="A96" s="22" t="s">
        <v>152</v>
      </c>
      <c r="B96" s="21">
        <v>488.86200000000002</v>
      </c>
      <c r="C96" s="16">
        <f t="shared" si="1"/>
        <v>48.886200000000002</v>
      </c>
    </row>
    <row r="97" spans="1:3" ht="13.5" customHeight="1">
      <c r="A97" s="35" t="s">
        <v>196</v>
      </c>
      <c r="B97" s="36">
        <v>507.60500000000002</v>
      </c>
      <c r="C97" s="16">
        <f t="shared" si="1"/>
        <v>50.7605</v>
      </c>
    </row>
    <row r="98" spans="1:3" ht="13.5" customHeight="1">
      <c r="A98" s="22" t="s">
        <v>204</v>
      </c>
      <c r="B98" s="21">
        <v>507.60500000000002</v>
      </c>
      <c r="C98" s="16">
        <f t="shared" si="1"/>
        <v>50.7605</v>
      </c>
    </row>
    <row r="99" spans="1:3" ht="13.5" customHeight="1">
      <c r="A99" s="34" t="s">
        <v>153</v>
      </c>
      <c r="B99" s="36">
        <v>8</v>
      </c>
      <c r="C99" s="16">
        <f t="shared" si="1"/>
        <v>0.8</v>
      </c>
    </row>
    <row r="100" spans="1:3" ht="13.5" customHeight="1">
      <c r="A100" s="35" t="s">
        <v>154</v>
      </c>
      <c r="B100" s="36">
        <v>8</v>
      </c>
      <c r="C100" s="16">
        <f t="shared" si="1"/>
        <v>0.8</v>
      </c>
    </row>
    <row r="101" spans="1:3" ht="13.5" customHeight="1">
      <c r="A101" s="22" t="s">
        <v>86</v>
      </c>
      <c r="B101" s="21">
        <v>8</v>
      </c>
      <c r="C101" s="16">
        <f t="shared" si="1"/>
        <v>0.8</v>
      </c>
    </row>
    <row r="102" spans="1:3" ht="13.5" customHeight="1">
      <c r="A102" s="34" t="s">
        <v>155</v>
      </c>
      <c r="B102" s="36">
        <v>30.404</v>
      </c>
      <c r="C102" s="16">
        <f t="shared" si="1"/>
        <v>3.0404</v>
      </c>
    </row>
    <row r="103" spans="1:3" ht="13.5" customHeight="1">
      <c r="A103" s="35" t="s">
        <v>156</v>
      </c>
      <c r="B103" s="36">
        <v>30.404</v>
      </c>
      <c r="C103" s="16">
        <f t="shared" si="1"/>
        <v>3.0404</v>
      </c>
    </row>
    <row r="104" spans="1:3" ht="13.5" customHeight="1">
      <c r="A104" s="22" t="s">
        <v>101</v>
      </c>
      <c r="B104" s="21">
        <v>30.404</v>
      </c>
      <c r="C104" s="16">
        <f t="shared" si="1"/>
        <v>3.0404</v>
      </c>
    </row>
    <row r="105" spans="1:3" ht="13.5" customHeight="1">
      <c r="A105" s="34" t="s">
        <v>157</v>
      </c>
      <c r="B105" s="36">
        <v>221.637</v>
      </c>
      <c r="C105" s="16">
        <f t="shared" si="1"/>
        <v>22.163699999999999</v>
      </c>
    </row>
    <row r="106" spans="1:3" ht="13.5" customHeight="1">
      <c r="A106" s="35" t="s">
        <v>158</v>
      </c>
      <c r="B106" s="36">
        <v>108.078</v>
      </c>
      <c r="C106" s="16">
        <f t="shared" si="1"/>
        <v>10.8078</v>
      </c>
    </row>
    <row r="107" spans="1:3" ht="13.5" customHeight="1">
      <c r="A107" s="38" t="s">
        <v>159</v>
      </c>
      <c r="B107" s="36">
        <v>108.078</v>
      </c>
      <c r="C107" s="16">
        <f t="shared" si="1"/>
        <v>10.8078</v>
      </c>
    </row>
    <row r="108" spans="1:3" ht="13.5" customHeight="1">
      <c r="A108" s="39" t="s">
        <v>87</v>
      </c>
      <c r="B108" s="21">
        <v>108.078</v>
      </c>
      <c r="C108" s="16">
        <f t="shared" si="1"/>
        <v>10.8078</v>
      </c>
    </row>
    <row r="109" spans="1:3" ht="13.5" customHeight="1">
      <c r="A109" s="35" t="s">
        <v>160</v>
      </c>
      <c r="B109" s="36">
        <v>113.559</v>
      </c>
      <c r="C109" s="16">
        <f t="shared" si="1"/>
        <v>11.3559</v>
      </c>
    </row>
    <row r="110" spans="1:3" ht="13.5" customHeight="1">
      <c r="A110" s="38" t="s">
        <v>161</v>
      </c>
      <c r="B110" s="36">
        <v>33.975000000000001</v>
      </c>
      <c r="C110" s="16">
        <f t="shared" si="1"/>
        <v>3.3975</v>
      </c>
    </row>
    <row r="111" spans="1:3" ht="13.5" customHeight="1">
      <c r="A111" s="39" t="s">
        <v>89</v>
      </c>
      <c r="B111" s="21">
        <v>33.975000000000001</v>
      </c>
      <c r="C111" s="16">
        <f t="shared" si="1"/>
        <v>3.3975</v>
      </c>
    </row>
    <row r="112" spans="1:3" ht="13.5" customHeight="1">
      <c r="A112" s="38" t="s">
        <v>162</v>
      </c>
      <c r="B112" s="36">
        <v>7.0650000000000004</v>
      </c>
      <c r="C112" s="16">
        <f t="shared" si="1"/>
        <v>0.70650000000000002</v>
      </c>
    </row>
    <row r="113" spans="1:3" ht="13.5" customHeight="1">
      <c r="A113" s="39" t="s">
        <v>90</v>
      </c>
      <c r="B113" s="21">
        <v>7.0650000000000004</v>
      </c>
      <c r="C113" s="16">
        <f t="shared" si="1"/>
        <v>0.70650000000000002</v>
      </c>
    </row>
    <row r="114" spans="1:3" ht="13.5" customHeight="1">
      <c r="A114" s="38" t="s">
        <v>163</v>
      </c>
      <c r="B114" s="36">
        <v>72.519000000000005</v>
      </c>
      <c r="C114" s="16">
        <f t="shared" si="1"/>
        <v>7.2519000000000009</v>
      </c>
    </row>
    <row r="115" spans="1:3" ht="13.5" customHeight="1">
      <c r="A115" s="39" t="s">
        <v>91</v>
      </c>
      <c r="B115" s="21">
        <v>72.519000000000005</v>
      </c>
      <c r="C115" s="16">
        <f t="shared" si="1"/>
        <v>7.2519000000000009</v>
      </c>
    </row>
    <row r="116" spans="1:3" ht="13.5" customHeight="1">
      <c r="A116" s="34" t="s">
        <v>164</v>
      </c>
      <c r="B116" s="36">
        <v>396.80500000000001</v>
      </c>
      <c r="C116" s="16">
        <f t="shared" si="1"/>
        <v>39.680500000000002</v>
      </c>
    </row>
    <row r="117" spans="1:3" ht="13.5" customHeight="1">
      <c r="A117" s="35" t="s">
        <v>227</v>
      </c>
      <c r="B117" s="36">
        <v>3.1680000000000001</v>
      </c>
      <c r="C117" s="16">
        <f t="shared" si="1"/>
        <v>0.31680000000000003</v>
      </c>
    </row>
    <row r="118" spans="1:3" ht="13.5" customHeight="1">
      <c r="A118" s="22" t="s">
        <v>228</v>
      </c>
      <c r="B118" s="21">
        <v>3.1680000000000001</v>
      </c>
      <c r="C118" s="16">
        <f t="shared" si="1"/>
        <v>0.31680000000000003</v>
      </c>
    </row>
    <row r="119" spans="1:3" ht="13.5" customHeight="1">
      <c r="A119" s="35" t="s">
        <v>165</v>
      </c>
      <c r="B119" s="36">
        <v>135.18100000000001</v>
      </c>
      <c r="C119" s="16">
        <f t="shared" si="1"/>
        <v>13.5181</v>
      </c>
    </row>
    <row r="120" spans="1:3" ht="13.5" customHeight="1">
      <c r="A120" s="22" t="s">
        <v>205</v>
      </c>
      <c r="B120" s="21">
        <v>135.18100000000001</v>
      </c>
      <c r="C120" s="16">
        <f t="shared" si="1"/>
        <v>13.5181</v>
      </c>
    </row>
    <row r="121" spans="1:3" ht="13.5" customHeight="1">
      <c r="A121" s="35" t="s">
        <v>232</v>
      </c>
      <c r="B121" s="36">
        <v>128.5</v>
      </c>
      <c r="C121" s="16">
        <f t="shared" si="1"/>
        <v>12.85</v>
      </c>
    </row>
    <row r="122" spans="1:3" ht="13.5" customHeight="1">
      <c r="A122" s="22" t="s">
        <v>92</v>
      </c>
      <c r="B122" s="21">
        <v>128.5</v>
      </c>
      <c r="C122" s="16">
        <f t="shared" si="1"/>
        <v>12.85</v>
      </c>
    </row>
    <row r="123" spans="1:3" ht="13.5" customHeight="1">
      <c r="A123" s="35" t="s">
        <v>166</v>
      </c>
      <c r="B123" s="36">
        <v>7.9859999999999998</v>
      </c>
      <c r="C123" s="16">
        <f t="shared" si="1"/>
        <v>0.79859999999999998</v>
      </c>
    </row>
    <row r="124" spans="1:3" ht="13.5" customHeight="1">
      <c r="A124" s="22" t="s">
        <v>93</v>
      </c>
      <c r="B124" s="21">
        <v>7.9859999999999998</v>
      </c>
      <c r="C124" s="16">
        <f t="shared" si="1"/>
        <v>0.79859999999999998</v>
      </c>
    </row>
    <row r="125" spans="1:3" ht="13.5" customHeight="1">
      <c r="A125" s="35" t="s">
        <v>167</v>
      </c>
      <c r="B125" s="36">
        <v>15.3</v>
      </c>
      <c r="C125" s="16">
        <f t="shared" si="1"/>
        <v>1.53</v>
      </c>
    </row>
    <row r="126" spans="1:3" ht="13.5" customHeight="1">
      <c r="A126" s="22" t="s">
        <v>94</v>
      </c>
      <c r="B126" s="21">
        <v>15.3</v>
      </c>
      <c r="C126" s="16">
        <f t="shared" si="1"/>
        <v>1.53</v>
      </c>
    </row>
    <row r="127" spans="1:3" ht="13.5" customHeight="1">
      <c r="A127" s="35" t="s">
        <v>168</v>
      </c>
      <c r="B127" s="36">
        <v>84.7</v>
      </c>
      <c r="C127" s="16">
        <f t="shared" si="1"/>
        <v>8.4700000000000006</v>
      </c>
    </row>
    <row r="128" spans="1:3" ht="13.5" customHeight="1">
      <c r="A128" s="22" t="s">
        <v>95</v>
      </c>
      <c r="B128" s="21">
        <v>84.7</v>
      </c>
      <c r="C128" s="16">
        <f t="shared" si="1"/>
        <v>8.4700000000000006</v>
      </c>
    </row>
    <row r="129" spans="1:3" ht="13.5" customHeight="1">
      <c r="A129" s="35" t="s">
        <v>169</v>
      </c>
      <c r="B129" s="36">
        <v>21.969000000000001</v>
      </c>
      <c r="C129" s="16">
        <f t="shared" si="1"/>
        <v>2.1969000000000003</v>
      </c>
    </row>
    <row r="130" spans="1:3" ht="13.5" customHeight="1">
      <c r="A130" s="22" t="s">
        <v>96</v>
      </c>
      <c r="B130" s="21">
        <v>21.969000000000001</v>
      </c>
      <c r="C130" s="16">
        <f t="shared" ref="C130:C144" si="2">B130/10</f>
        <v>2.1969000000000003</v>
      </c>
    </row>
    <row r="131" spans="1:3" ht="13.5" customHeight="1">
      <c r="A131" s="34" t="s">
        <v>170</v>
      </c>
      <c r="B131" s="36">
        <v>541.245</v>
      </c>
      <c r="C131" s="16">
        <f t="shared" si="2"/>
        <v>54.124499999999998</v>
      </c>
    </row>
    <row r="132" spans="1:3" ht="13.5" customHeight="1">
      <c r="A132" s="35" t="s">
        <v>171</v>
      </c>
      <c r="B132" s="36">
        <v>541.245</v>
      </c>
      <c r="C132" s="16">
        <f t="shared" si="2"/>
        <v>54.124499999999998</v>
      </c>
    </row>
    <row r="133" spans="1:3" ht="13.5" customHeight="1">
      <c r="A133" s="22" t="s">
        <v>206</v>
      </c>
      <c r="B133" s="21">
        <v>541.245</v>
      </c>
      <c r="C133" s="16">
        <f t="shared" si="2"/>
        <v>54.124499999999998</v>
      </c>
    </row>
    <row r="134" spans="1:3" ht="13.5" customHeight="1">
      <c r="A134" s="34" t="s">
        <v>172</v>
      </c>
      <c r="B134" s="36">
        <v>15.3</v>
      </c>
      <c r="C134" s="16">
        <f t="shared" si="2"/>
        <v>1.53</v>
      </c>
    </row>
    <row r="135" spans="1:3" ht="13.5" customHeight="1">
      <c r="A135" s="35" t="s">
        <v>173</v>
      </c>
      <c r="B135" s="36">
        <v>15.3</v>
      </c>
      <c r="C135" s="16">
        <f t="shared" si="2"/>
        <v>1.53</v>
      </c>
    </row>
    <row r="136" spans="1:3" ht="13.5" customHeight="1">
      <c r="A136" s="22" t="s">
        <v>174</v>
      </c>
      <c r="B136" s="21">
        <v>15.3</v>
      </c>
      <c r="C136" s="16">
        <f t="shared" si="2"/>
        <v>1.53</v>
      </c>
    </row>
    <row r="137" spans="1:3" ht="13.5" customHeight="1">
      <c r="A137" s="35" t="s">
        <v>195</v>
      </c>
      <c r="B137" s="36">
        <v>146.971</v>
      </c>
      <c r="C137" s="16">
        <f t="shared" si="2"/>
        <v>14.697100000000001</v>
      </c>
    </row>
    <row r="138" spans="1:3" ht="13.5" customHeight="1">
      <c r="A138" s="22" t="s">
        <v>0</v>
      </c>
      <c r="B138" s="21">
        <v>146.971</v>
      </c>
      <c r="C138" s="16">
        <f t="shared" si="2"/>
        <v>14.697100000000001</v>
      </c>
    </row>
    <row r="139" spans="1:3" ht="13.5" customHeight="1">
      <c r="A139" s="35" t="s">
        <v>110</v>
      </c>
      <c r="B139" s="36">
        <v>111.916</v>
      </c>
      <c r="C139" s="16">
        <f t="shared" si="2"/>
        <v>11.191599999999999</v>
      </c>
    </row>
    <row r="140" spans="1:3" ht="13.5" customHeight="1">
      <c r="A140" s="22" t="s">
        <v>233</v>
      </c>
      <c r="B140" s="21">
        <v>111.916</v>
      </c>
      <c r="C140" s="16">
        <f t="shared" si="2"/>
        <v>11.191599999999999</v>
      </c>
    </row>
    <row r="141" spans="1:3" ht="13.5" customHeight="1">
      <c r="A141" s="35" t="s">
        <v>192</v>
      </c>
      <c r="B141" s="44"/>
      <c r="C141" s="16">
        <f t="shared" si="2"/>
        <v>0</v>
      </c>
    </row>
    <row r="142" spans="1:3" ht="13.5" customHeight="1">
      <c r="A142" s="22" t="s">
        <v>2</v>
      </c>
      <c r="B142" s="45"/>
      <c r="C142" s="16">
        <f t="shared" si="2"/>
        <v>0</v>
      </c>
    </row>
    <row r="143" spans="1:3" ht="13.5" customHeight="1">
      <c r="A143" s="35" t="s">
        <v>231</v>
      </c>
      <c r="B143" s="36">
        <v>6.21</v>
      </c>
      <c r="C143" s="16">
        <f t="shared" si="2"/>
        <v>0.621</v>
      </c>
    </row>
    <row r="144" spans="1:3" ht="13.5" customHeight="1">
      <c r="A144" s="22" t="s">
        <v>6</v>
      </c>
      <c r="B144" s="21">
        <v>6.21</v>
      </c>
      <c r="C144" s="16">
        <f t="shared" si="2"/>
        <v>0.621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67"/>
  <sheetViews>
    <sheetView tabSelected="1" zoomScale="70" zoomScaleNormal="70" workbookViewId="0">
      <selection activeCell="E4" sqref="E4"/>
    </sheetView>
  </sheetViews>
  <sheetFormatPr defaultRowHeight="18.75" customHeight="1"/>
  <cols>
    <col min="1" max="1" width="57.140625" customWidth="1"/>
  </cols>
  <sheetData>
    <row r="1" spans="1:3" ht="18.75" customHeight="1" thickBot="1"/>
    <row r="2" spans="1:3" ht="84" customHeight="1" thickBot="1">
      <c r="A2" s="4" t="s">
        <v>19</v>
      </c>
      <c r="B2" s="5" t="s">
        <v>20</v>
      </c>
      <c r="C2" s="6" t="s">
        <v>21</v>
      </c>
    </row>
    <row r="3" spans="1:3" ht="18.75" customHeight="1">
      <c r="A3" s="7" t="s">
        <v>175</v>
      </c>
      <c r="B3" s="8">
        <f>SUMIF('данные уп'!$B$3:$B$150,VLOOKUP($A3,сопоставления!$A$2:$B$150,2,0),'данные уп'!$G$3:$G$150)</f>
        <v>207.25</v>
      </c>
      <c r="C3" s="8">
        <f ca="1">SUMIF('данные уп'!$B$3:$B$150,VLOOKUP($A3,сопоставления!$A$2:$B$150,2,0),'данные уп'!$G$3:$G$6)</f>
        <v>207.25</v>
      </c>
    </row>
    <row r="4" spans="1:3" ht="18.75" customHeight="1">
      <c r="A4" s="10" t="s">
        <v>3</v>
      </c>
      <c r="B4" s="8">
        <f>SUMIF('данные уп'!$B$3:$B$150,VLOOKUP($A4,сопоставления!$A$2:$B$150,2,0),'данные уп'!$G$3:$G$150)</f>
        <v>0</v>
      </c>
      <c r="C4" s="8">
        <f>SUMIF('данные уп'!$B$3:$B$150,VLOOKUP($A4,сопоставления!$A$2:$B$4,2,0),'данные уп'!$G$3:$G$150)</f>
        <v>0</v>
      </c>
    </row>
    <row r="5" spans="1:3" ht="18.75" customHeight="1">
      <c r="A5" s="10" t="s">
        <v>7</v>
      </c>
      <c r="B5" s="8">
        <f>SUMIF('данные уп'!$B$3:$B$150,VLOOKUP($A5,сопоставления!$A$2:$B$150,2,0),'данные уп'!$G$3:$G$150)</f>
        <v>10.222222222222221</v>
      </c>
      <c r="C5" s="8">
        <f ca="1">SUMIF('данные уп'!$B$3:$B$150,VLOOKUP($A5,сопоставления!$A$2:$B$4,2,0),'данные уп'!$G$3:$G$6)</f>
        <v>0</v>
      </c>
    </row>
    <row r="6" spans="1:3" ht="18.75" customHeight="1">
      <c r="A6" s="10" t="s">
        <v>1</v>
      </c>
      <c r="B6" s="8">
        <f>SUMIF('данные уп'!$B$3:$B$150,VLOOKUP($A6,сопоставления!$A$2:$B$150,2,0),'данные уп'!$G$3:$G$150)</f>
        <v>326.60000000000002</v>
      </c>
      <c r="C6" s="8">
        <f ca="1">SUMIF('данные уп'!$B$3:$B$150,VLOOKUP($A6,сопоставления!$A$2:$B$4,2,0),'данные уп'!$G$3:$G$6)</f>
        <v>326.60000000000002</v>
      </c>
    </row>
    <row r="7" spans="1:3" ht="18.75" customHeight="1">
      <c r="A7" s="10" t="s">
        <v>11</v>
      </c>
      <c r="B7" s="8">
        <f>SUMIF('данные уп'!$B$3:$B$150,VLOOKUP($A7,сопоставления!$A$2:$B$150,2,0),'данные уп'!$G$3:$G$150)</f>
        <v>123</v>
      </c>
      <c r="C7" s="8">
        <f ca="1">SUMIF('данные уп'!$B$3:$B$150,VLOOKUP($A7,сопоставления!$A$2:$B$4,2,0),'данные уп'!$G$3:$G$6)</f>
        <v>0</v>
      </c>
    </row>
    <row r="8" spans="1:3" ht="18.75" customHeight="1">
      <c r="A8" s="10" t="s">
        <v>9</v>
      </c>
      <c r="B8" s="8">
        <f>SUMIF('данные уп'!$B$3:$B$150,VLOOKUP($A8,сопоставления!$A$2:$B$150,2,0),'данные уп'!$G$3:$G$150)</f>
        <v>94.041666666666671</v>
      </c>
      <c r="C8" s="9">
        <f>IFERROR(VLOOKUP(VLOOKUP(A8,Соотв,2,),гл,3,),"")</f>
        <v>10.156600000000001</v>
      </c>
    </row>
    <row r="9" spans="1:3" ht="18.75" customHeight="1">
      <c r="A9" s="10" t="s">
        <v>22</v>
      </c>
      <c r="B9" s="8">
        <f>IFERROR(VLOOKUP(VLOOKUP(A9,Соотв,2,),уп,6,),"")</f>
        <v>64.849999999999994</v>
      </c>
      <c r="C9" s="9">
        <f>IFERROR(VLOOKUP(VLOOKUP(A9,Соотв,2,),гл,3,),"")</f>
        <v>6.2256999999999998</v>
      </c>
    </row>
    <row r="10" spans="1:3" ht="18.75" customHeight="1">
      <c r="A10" s="10" t="s">
        <v>188</v>
      </c>
      <c r="B10" s="8">
        <f>IFERROR(VLOOKUP(VLOOKUP(A10,Соотв,2,),уп,6,),"")</f>
        <v>89.041666666666671</v>
      </c>
      <c r="C10" s="9">
        <f>IFERROR(VLOOKUP(VLOOKUP(A10,Соотв,2,),гл,3,),"")</f>
        <v>9.6166</v>
      </c>
    </row>
    <row r="11" spans="1:3" ht="18.75" customHeight="1">
      <c r="A11" s="10" t="s">
        <v>23</v>
      </c>
      <c r="B11" s="8">
        <f>IFERROR(VLOOKUP(VLOOKUP(A11,Соотв,2,),уп,6,),"")</f>
        <v>20.350000000000001</v>
      </c>
      <c r="C11" s="9">
        <f>IFERROR(VLOOKUP(VLOOKUP(A11,Соотв,2,),гл,3,),"")</f>
        <v>1.9536000000000002</v>
      </c>
    </row>
    <row r="12" spans="1:3" ht="18.75" customHeight="1">
      <c r="A12" s="10" t="s">
        <v>25</v>
      </c>
      <c r="B12" s="8">
        <f>IFERROR(VLOOKUP(VLOOKUP(A12,Соотв,2,),уп,6,),"")</f>
        <v>25.6</v>
      </c>
      <c r="C12" s="9">
        <f>IFERROR(VLOOKUP(VLOOKUP(A12,Соотв,2,),гл,3,),"")</f>
        <v>2.4576000000000002</v>
      </c>
    </row>
    <row r="13" spans="1:3" ht="18.75" customHeight="1">
      <c r="A13" s="10" t="s">
        <v>176</v>
      </c>
      <c r="B13" s="8">
        <f>IFERROR(VLOOKUP(VLOOKUP(A13,Соотв,2,),уп,6,),"")</f>
        <v>89.041666666666671</v>
      </c>
      <c r="C13" s="9">
        <f>IFERROR(VLOOKUP(VLOOKUP(A13,Соотв,2,),гл,3,),"")</f>
        <v>9.6166</v>
      </c>
    </row>
    <row r="14" spans="1:3" ht="18.75" customHeight="1">
      <c r="A14" s="10" t="s">
        <v>177</v>
      </c>
      <c r="B14" s="8">
        <f>IFERROR(VLOOKUP(VLOOKUP(A14,Соотв,2,),уп,6,),"")</f>
        <v>163.15</v>
      </c>
      <c r="C14" s="9">
        <f>IFERROR(VLOOKUP(VLOOKUP(A14,Соотв,2,),гл,3,),"")</f>
        <v>14.683600000000002</v>
      </c>
    </row>
    <row r="15" spans="1:3" ht="18.75" customHeight="1">
      <c r="A15" s="10" t="s">
        <v>178</v>
      </c>
      <c r="B15" s="8">
        <f>IFERROR(VLOOKUP(VLOOKUP(A15,Соотв,2,),уп,6,),"")</f>
        <v>58</v>
      </c>
      <c r="C15" s="9">
        <f>IFERROR(VLOOKUP(VLOOKUP(A15,Соотв,2,),гл,3,),"")</f>
        <v>7.0474000000000006</v>
      </c>
    </row>
    <row r="16" spans="1:3" ht="18.75" customHeight="1">
      <c r="A16" s="10" t="s">
        <v>17</v>
      </c>
      <c r="B16" s="8">
        <f>IFERROR(VLOOKUP(VLOOKUP(A16,Соотв,2,),уп,6,),"")</f>
        <v>26.05</v>
      </c>
      <c r="C16" s="9">
        <f>IFERROR(VLOOKUP(VLOOKUP(A16,Соотв,2,),гл,3,),"")</f>
        <v>2.3445</v>
      </c>
    </row>
    <row r="17" spans="1:3" ht="18.75" customHeight="1">
      <c r="A17" s="10" t="s">
        <v>18</v>
      </c>
      <c r="B17" s="8">
        <f>IFERROR(VLOOKUP(VLOOKUP(A17,Соотв,2,),уп,6,),"")</f>
        <v>21</v>
      </c>
      <c r="C17" s="9">
        <f>IFERROR(VLOOKUP(VLOOKUP(A17,Соотв,2,),гл,3,),"")</f>
        <v>1.89</v>
      </c>
    </row>
    <row r="18" spans="1:3" ht="18.75" customHeight="1">
      <c r="A18" s="10" t="s">
        <v>28</v>
      </c>
      <c r="B18" s="8">
        <f>IFERROR(VLOOKUP(VLOOKUP(A18,Соотв,2,),уп,6,),"")</f>
        <v>10.083333333333334</v>
      </c>
      <c r="C18" s="9">
        <f>IFERROR(VLOOKUP(VLOOKUP(A18,Соотв,2,),гл,3,),"")</f>
        <v>0.79859999999999998</v>
      </c>
    </row>
    <row r="19" spans="1:3" ht="18.75" customHeight="1">
      <c r="A19" s="10" t="s">
        <v>29</v>
      </c>
      <c r="B19" s="8">
        <f>IFERROR(VLOOKUP(VLOOKUP(A19,Соотв,2,),уп,6,),"")</f>
        <v>84.7</v>
      </c>
      <c r="C19" s="9">
        <f>IFERROR(VLOOKUP(VLOOKUP(A19,Соотв,2,),гл,3,),"")</f>
        <v>8.4700000000000006</v>
      </c>
    </row>
    <row r="20" spans="1:3" ht="18.75" customHeight="1">
      <c r="A20" s="10" t="s">
        <v>30</v>
      </c>
      <c r="B20" s="8">
        <f>IFERROR(VLOOKUP(VLOOKUP(A20,Соотв,2,),уп,6,),"")</f>
        <v>334.08333333333331</v>
      </c>
      <c r="C20" s="9">
        <f>IFERROR(VLOOKUP(VLOOKUP(A20,Соотв,2,),гл,3,),"")</f>
        <v>2.1969000000000003</v>
      </c>
    </row>
    <row r="21" spans="1:3" ht="18.75" customHeight="1">
      <c r="A21" s="10" t="s">
        <v>31</v>
      </c>
      <c r="B21" s="8">
        <f>IFERROR(VLOOKUP(VLOOKUP(A21,Соотв,2,),уп,6,),"")</f>
        <v>14.166666666666666</v>
      </c>
      <c r="C21" s="9">
        <f>IFERROR(VLOOKUP(VLOOKUP(A21,Соотв,2,),гл,3,),"")</f>
        <v>1.53</v>
      </c>
    </row>
    <row r="22" spans="1:3" ht="18.75" customHeight="1">
      <c r="A22" s="10" t="s">
        <v>32</v>
      </c>
      <c r="B22" s="8">
        <f>IFERROR(VLOOKUP(VLOOKUP(A22,Соотв,2,),уп,6,),"")</f>
        <v>125.16666666666667</v>
      </c>
      <c r="C22" s="9">
        <f>IFERROR(VLOOKUP(VLOOKUP(A22,Соотв,2,),гл,3,),"")</f>
        <v>13.5181</v>
      </c>
    </row>
    <row r="23" spans="1:3" ht="18.75" customHeight="1">
      <c r="A23" s="10" t="s">
        <v>33</v>
      </c>
      <c r="B23" s="8">
        <f>IFERROR(VLOOKUP(VLOOKUP(A23,Соотв,2,),уп,6,),"")</f>
        <v>128.5</v>
      </c>
      <c r="C23" s="9">
        <f>IFERROR(VLOOKUP(VLOOKUP(A23,Соотв,2,),гл,3,),"")</f>
        <v>12.85</v>
      </c>
    </row>
    <row r="24" spans="1:3" ht="18.75" customHeight="1">
      <c r="A24" s="10" t="s">
        <v>34</v>
      </c>
      <c r="B24" s="8">
        <f>IFERROR(VLOOKUP(VLOOKUP(A24,Соотв,2,),уп,6,),"")</f>
        <v>4</v>
      </c>
      <c r="C24" s="9">
        <f>IFERROR(VLOOKUP(VLOOKUP(A24,Соотв,2,),гл,3,),"")</f>
        <v>0.31680000000000003</v>
      </c>
    </row>
    <row r="25" spans="1:3" ht="18.75" customHeight="1">
      <c r="A25" s="10" t="s">
        <v>35</v>
      </c>
      <c r="B25" s="8">
        <f>IFERROR(VLOOKUP(VLOOKUP(A25,Соотв,2,),уп,6,),"")</f>
        <v>31.1</v>
      </c>
      <c r="C25" s="9">
        <f>IFERROR(VLOOKUP(VLOOKUP(A25,Соотв,2,),гл,3,),"")</f>
        <v>3.1100000000000003</v>
      </c>
    </row>
    <row r="26" spans="1:3" ht="18.75" customHeight="1">
      <c r="A26" s="10" t="s">
        <v>36</v>
      </c>
      <c r="B26" s="8">
        <f>IFERROR(VLOOKUP(VLOOKUP(A26,Соотв,2,),уп,6,),"")</f>
        <v>145.05000000000001</v>
      </c>
      <c r="C26" s="9">
        <f>IFERROR(VLOOKUP(VLOOKUP(A26,Соотв,2,),гл,3,),"")</f>
        <v>14.505000000000001</v>
      </c>
    </row>
    <row r="27" spans="1:3" ht="18.75" customHeight="1">
      <c r="A27" s="10" t="s">
        <v>37</v>
      </c>
      <c r="B27" s="8">
        <f>IFERROR(VLOOKUP(VLOOKUP(A27,Соотв,2,),уп,6,),"")</f>
        <v>52.166666666666664</v>
      </c>
      <c r="C27" s="9">
        <f>IFERROR(VLOOKUP(VLOOKUP(A27,Соотв,2,),гл,3,),"")</f>
        <v>5.6341000000000001</v>
      </c>
    </row>
    <row r="28" spans="1:3" ht="18.75" customHeight="1">
      <c r="A28" s="10" t="s">
        <v>38</v>
      </c>
      <c r="B28" s="8">
        <f>IFERROR(VLOOKUP(VLOOKUP(A28,Соотв,2,),уп,6,),"")</f>
        <v>78.650000000000006</v>
      </c>
      <c r="C28" s="9">
        <f>IFERROR(VLOOKUP(VLOOKUP(A28,Соотв,2,),гл,3,),"")</f>
        <v>7.8650000000000002</v>
      </c>
    </row>
    <row r="29" spans="1:3" ht="18.75" customHeight="1">
      <c r="A29" s="10" t="s">
        <v>39</v>
      </c>
      <c r="B29" s="8">
        <f>IFERROR(VLOOKUP(VLOOKUP(A29,Соотв,2,),уп,6,),"")</f>
        <v>107.3</v>
      </c>
      <c r="C29" s="9">
        <f>IFERROR(VLOOKUP(VLOOKUP(A29,Соотв,2,),гл,3,),"")</f>
        <v>9.6570999999999998</v>
      </c>
    </row>
    <row r="30" spans="1:3" ht="18.75" customHeight="1">
      <c r="A30" s="10" t="s">
        <v>40</v>
      </c>
      <c r="B30" s="8">
        <f>IFERROR(VLOOKUP(VLOOKUP(A30,Соотв,2,),уп,6,),"")</f>
        <v>216.33333333333334</v>
      </c>
      <c r="C30" s="9">
        <f>IFERROR(VLOOKUP(VLOOKUP(A30,Соотв,2,),гл,3,),"")</f>
        <v>23.3642</v>
      </c>
    </row>
    <row r="31" spans="1:3" ht="18.75" customHeight="1">
      <c r="A31" s="10" t="s">
        <v>41</v>
      </c>
      <c r="B31" s="8">
        <f>IFERROR(VLOOKUP(VLOOKUP(A31,Соотв,2,),уп,6,),"")</f>
        <v>49.777777777777779</v>
      </c>
      <c r="C31" s="9">
        <f>IFERROR(VLOOKUP(VLOOKUP(A31,Соотв,2,),гл,3,),"")</f>
        <v>4.4799999999999995</v>
      </c>
    </row>
    <row r="32" spans="1:3" ht="18.75" customHeight="1">
      <c r="A32" s="10" t="s">
        <v>42</v>
      </c>
      <c r="B32" s="8">
        <f>IFERROR(VLOOKUP(VLOOKUP(A32,Соотв,2,),уп,6,),"")</f>
        <v>20.444444444444443</v>
      </c>
      <c r="C32" s="9">
        <f>IFERROR(VLOOKUP(VLOOKUP(A32,Соотв,2,),гл,3,),"")</f>
        <v>2.5758999999999999</v>
      </c>
    </row>
    <row r="33" spans="1:3" ht="18.75" customHeight="1">
      <c r="A33" s="10" t="s">
        <v>44</v>
      </c>
      <c r="B33" s="8">
        <f>IFERROR(VLOOKUP(VLOOKUP(A33,Соотв,2,),уп,6,),"")</f>
        <v>229.66666666666666</v>
      </c>
      <c r="C33" s="9">
        <f>IFERROR(VLOOKUP(VLOOKUP(A33,Соотв,2,),гл,3,),"")</f>
        <v>24.804200000000002</v>
      </c>
    </row>
    <row r="34" spans="1:3" ht="18.75" customHeight="1">
      <c r="A34" s="11" t="s">
        <v>45</v>
      </c>
      <c r="B34" s="8">
        <f>IFERROR(VLOOKUP(VLOOKUP(A34,Соотв,2,),уп,6,),"")</f>
        <v>2.1111111111111112</v>
      </c>
      <c r="C34" s="9">
        <f>IFERROR(VLOOKUP(VLOOKUP(A34,Соотв,2,),гл,3,),"")</f>
        <v>0.26600000000000001</v>
      </c>
    </row>
    <row r="35" spans="1:3" ht="18.75" customHeight="1">
      <c r="A35" s="11" t="s">
        <v>210</v>
      </c>
      <c r="B35" s="8">
        <f>IFERROR(VLOOKUP(VLOOKUP(A35,Соотв,2,),уп,6,),"")</f>
        <v>116.33333333333333</v>
      </c>
      <c r="C35" s="9">
        <f>IFERROR(VLOOKUP(VLOOKUP(A35,Соотв,2,),гл,3,),"")</f>
        <v>14.135300000000001</v>
      </c>
    </row>
    <row r="36" spans="1:3" ht="18.75" customHeight="1">
      <c r="A36" s="12" t="s">
        <v>46</v>
      </c>
      <c r="B36" s="8">
        <f>IFERROR(VLOOKUP(VLOOKUP(A36,Соотв,2,),уп,6,),"")</f>
        <v>54</v>
      </c>
      <c r="C36" s="9">
        <f>IFERROR(VLOOKUP(VLOOKUP(A36,Соотв,2,),гл,3,),"")</f>
        <v>5.1840999999999999</v>
      </c>
    </row>
    <row r="37" spans="1:3" ht="18.75" customHeight="1">
      <c r="A37" s="41" t="s">
        <v>217</v>
      </c>
      <c r="B37" s="8">
        <f>IFERROR(VLOOKUP(VLOOKUP(A37,Соотв,2,),уп,6,),"")</f>
        <v>26.25</v>
      </c>
      <c r="C37" s="9">
        <f>IFERROR(VLOOKUP(VLOOKUP(A37,Соотв,2,),гл,3,),"")</f>
        <v>2.3624999999999998</v>
      </c>
    </row>
    <row r="38" spans="1:3" ht="18.75" customHeight="1">
      <c r="A38" s="28" t="s">
        <v>218</v>
      </c>
      <c r="B38" s="8">
        <f>IFERROR(VLOOKUP(VLOOKUP(A38,Соотв,2,),уп,6,),"")</f>
        <v>31.444444444444443</v>
      </c>
      <c r="C38" s="9">
        <f>IFERROR(VLOOKUP(VLOOKUP(A38,Соотв,2,),гл,3,),"")</f>
        <v>3.8207</v>
      </c>
    </row>
    <row r="39" spans="1:3" ht="18.75" customHeight="1">
      <c r="A39" s="10" t="s">
        <v>180</v>
      </c>
      <c r="B39" s="8">
        <f>IFERROR(VLOOKUP(VLOOKUP(A39,Соотв,2,),уп,6,),"")</f>
        <v>34.549999999999997</v>
      </c>
      <c r="C39" s="9">
        <f>IFERROR(VLOOKUP(VLOOKUP(A39,Соотв,2,),гл,3,),"")</f>
        <v>3.0404</v>
      </c>
    </row>
    <row r="40" spans="1:3" ht="18.75" customHeight="1">
      <c r="A40" s="12" t="s">
        <v>211</v>
      </c>
      <c r="B40" s="8">
        <f>IFERROR(VLOOKUP(VLOOKUP(A40,Соотв,2,),уп,6,),"")</f>
        <v>85.777777777777771</v>
      </c>
      <c r="C40" s="9">
        <f>IFERROR(VLOOKUP(VLOOKUP(A40,Соотв,2,),гл,3,),"")</f>
        <v>10.8078</v>
      </c>
    </row>
    <row r="41" spans="1:3" ht="18.75" customHeight="1">
      <c r="A41" s="12" t="s">
        <v>50</v>
      </c>
      <c r="B41" s="8">
        <f>IFERROR(VLOOKUP(VLOOKUP(A41,Соотв,2,),уп,6,),"")</f>
        <v>31.458333333333332</v>
      </c>
      <c r="C41" s="9">
        <f>IFERROR(VLOOKUP(VLOOKUP(A41,Соотв,2,),гл,3,),"")</f>
        <v>3.3975</v>
      </c>
    </row>
    <row r="42" spans="1:3" ht="18.75" customHeight="1">
      <c r="A42" s="12" t="s">
        <v>51</v>
      </c>
      <c r="B42" s="8">
        <f>IFERROR(VLOOKUP(VLOOKUP(A42,Соотв,2,),уп,6,),"")</f>
        <v>7.85</v>
      </c>
      <c r="C42" s="9">
        <f>IFERROR(VLOOKUP(VLOOKUP(A42,Соотв,2,),гл,3,),"")</f>
        <v>0.70650000000000002</v>
      </c>
    </row>
    <row r="43" spans="1:3" ht="18.75" customHeight="1">
      <c r="A43" s="12" t="s">
        <v>52</v>
      </c>
      <c r="B43" s="8">
        <f>IFERROR(VLOOKUP(VLOOKUP(A43,Соотв,2,),уп,6,),"")</f>
        <v>57.555555555555557</v>
      </c>
      <c r="C43" s="9">
        <f>IFERROR(VLOOKUP(VLOOKUP(A43,Соотв,2,),гл,3,),"")</f>
        <v>7.2519000000000009</v>
      </c>
    </row>
    <row r="44" spans="1:3" ht="18.75" customHeight="1">
      <c r="A44" s="13" t="s">
        <v>53</v>
      </c>
      <c r="B44" s="8" t="str">
        <f>IFERROR(VLOOKUP(VLOOKUP(A44,Соотв,2,),уп,6,),"")</f>
        <v/>
      </c>
      <c r="C44" s="9" t="str">
        <f>IFERROR(VLOOKUP(VLOOKUP(A44,Соотв,2,),гл,3,),"")</f>
        <v/>
      </c>
    </row>
    <row r="45" spans="1:3" ht="18.75" customHeight="1">
      <c r="A45" s="12" t="s">
        <v>54</v>
      </c>
      <c r="B45" s="8" t="str">
        <f>IFERROR(VLOOKUP(VLOOKUP(A45,Соотв,2,),уп,6,),"")</f>
        <v/>
      </c>
      <c r="C45" s="9" t="str">
        <f>IFERROR(VLOOKUP(VLOOKUP(A45,Соотв,2,),гл,3,),"")</f>
        <v/>
      </c>
    </row>
    <row r="46" spans="1:3" ht="18.75" customHeight="1">
      <c r="A46" s="13" t="s">
        <v>181</v>
      </c>
      <c r="B46" s="8" t="str">
        <f>IFERROR(VLOOKUP(VLOOKUP(A46,Соотв,2,),уп,6,),"")</f>
        <v/>
      </c>
      <c r="C46" s="9" t="str">
        <f>IFERROR(VLOOKUP(VLOOKUP(A46,Соотв,2,),гл,3,),"")</f>
        <v/>
      </c>
    </row>
    <row r="47" spans="1:3" ht="18.75" customHeight="1">
      <c r="A47" s="12" t="s">
        <v>182</v>
      </c>
      <c r="B47" s="8">
        <f>IFERROR(VLOOKUP(VLOOKUP(A47,Соотв,2,),уп,6,),"")</f>
        <v>5.4</v>
      </c>
      <c r="C47" s="9">
        <f>IFERROR(VLOOKUP(VLOOKUP(A47,Соотв,2,),гл,3,),"")</f>
        <v>0.48600000000000004</v>
      </c>
    </row>
    <row r="48" spans="1:3" ht="18.75" customHeight="1">
      <c r="A48" s="12" t="s">
        <v>55</v>
      </c>
      <c r="B48" s="8">
        <f>IFERROR(VLOOKUP(VLOOKUP(A48,Соотв,2,),уп,6,),"")</f>
        <v>19</v>
      </c>
      <c r="C48" s="9">
        <f>IFERROR(VLOOKUP(VLOOKUP(A48,Соотв,2,),гл,3,),"")</f>
        <v>1.7100000000000002</v>
      </c>
    </row>
    <row r="49" spans="1:3" ht="18.75" customHeight="1">
      <c r="A49" s="13" t="s">
        <v>56</v>
      </c>
      <c r="B49" s="8">
        <f>IFERROR(VLOOKUP(VLOOKUP(A49,Соотв,2,),уп,6,),"")</f>
        <v>19.45</v>
      </c>
      <c r="C49" s="9">
        <f>IFERROR(VLOOKUP(VLOOKUP(A49,Соотв,2,),гл,3,),"")</f>
        <v>1.7504999999999999</v>
      </c>
    </row>
    <row r="50" spans="1:3" ht="18.75" customHeight="1">
      <c r="A50" s="13" t="s">
        <v>57</v>
      </c>
      <c r="B50" s="8">
        <f>IFERROR(VLOOKUP(VLOOKUP(A50,Соотв,2,),уп,6,),"")</f>
        <v>18.899999999999999</v>
      </c>
      <c r="C50" s="9">
        <f>IFERROR(VLOOKUP(VLOOKUP(A50,Соотв,2,),гл,3,),"")</f>
        <v>1.7010000000000001</v>
      </c>
    </row>
    <row r="51" spans="1:3" ht="18.75" customHeight="1">
      <c r="A51" s="13" t="s">
        <v>58</v>
      </c>
      <c r="B51" s="8" t="str">
        <f>IFERROR(VLOOKUP(VLOOKUP(A51,Соотв,2,),уп,6,),"")</f>
        <v/>
      </c>
      <c r="C51" s="9" t="str">
        <f>IFERROR(VLOOKUP(VLOOKUP(A51,Соотв,2,),гл,3,),"")</f>
        <v/>
      </c>
    </row>
    <row r="52" spans="1:3" ht="18.75" customHeight="1">
      <c r="A52" s="12" t="s">
        <v>183</v>
      </c>
      <c r="B52" s="8">
        <f>IFERROR(VLOOKUP(VLOOKUP(A52,Соотв,2,),уп,6,),"")</f>
        <v>402.33333333333331</v>
      </c>
      <c r="C52" s="9">
        <f>IFERROR(VLOOKUP(VLOOKUP(A52,Соотв,2,),гл,3,),"")</f>
        <v>48.886200000000002</v>
      </c>
    </row>
    <row r="53" spans="1:3" ht="18.75" customHeight="1">
      <c r="A53" s="12" t="s">
        <v>184</v>
      </c>
      <c r="B53" s="8">
        <f>IFERROR(VLOOKUP(VLOOKUP(A53,Соотв,2,),уп,6,),"")</f>
        <v>260.35000000000002</v>
      </c>
      <c r="C53" s="9">
        <f>IFERROR(VLOOKUP(VLOOKUP(A53,Соотв,2,),гл,3,),"")</f>
        <v>23.431699999999999</v>
      </c>
    </row>
    <row r="54" spans="1:3" ht="18.75" customHeight="1">
      <c r="A54" s="13" t="s">
        <v>185</v>
      </c>
      <c r="B54" s="8">
        <f>IFERROR(VLOOKUP(VLOOKUP(A54,Соотв,2,),уп,6,),"")</f>
        <v>470</v>
      </c>
      <c r="C54" s="9">
        <f>IFERROR(VLOOKUP(VLOOKUP(A54,Соотв,2,),гл,3,),"")</f>
        <v>50.7605</v>
      </c>
    </row>
    <row r="55" spans="1:3" ht="18.75" customHeight="1">
      <c r="A55" s="12" t="s">
        <v>60</v>
      </c>
      <c r="B55" s="8">
        <f>IFERROR(VLOOKUP(VLOOKUP(A55,Соотв,2,),уп,6,),"")</f>
        <v>40.299999999999997</v>
      </c>
      <c r="C55" s="9">
        <f>IFERROR(VLOOKUP(VLOOKUP(A55,Соотв,2,),гл,3,),"")</f>
        <v>3.6270000000000002</v>
      </c>
    </row>
    <row r="56" spans="1:3" ht="18.75" customHeight="1">
      <c r="A56" s="13" t="s">
        <v>61</v>
      </c>
      <c r="B56" s="8">
        <f>IFERROR(VLOOKUP(VLOOKUP(A56,Соотв,2,),уп,6,),"")</f>
        <v>0.1111111111111111</v>
      </c>
      <c r="C56" s="9">
        <f>IFERROR(VLOOKUP(VLOOKUP(A56,Соотв,2,),гл,3,),"")</f>
        <v>1.4000000000000002E-2</v>
      </c>
    </row>
    <row r="57" spans="1:3" ht="18.75" customHeight="1">
      <c r="A57" s="13" t="s">
        <v>212</v>
      </c>
      <c r="B57" s="8">
        <f>IFERROR(VLOOKUP(VLOOKUP(A57,Соотв,2,),уп,6,),"")</f>
        <v>288</v>
      </c>
      <c r="C57" s="9">
        <f>IFERROR(VLOOKUP(VLOOKUP(A57,Соотв,2,),гл,3,),"")</f>
        <v>34.993900000000004</v>
      </c>
    </row>
    <row r="58" spans="1:3" ht="18.75" customHeight="1">
      <c r="A58" s="13" t="s">
        <v>213</v>
      </c>
      <c r="B58" s="8">
        <f>IFERROR(VLOOKUP(VLOOKUP(A58,Соотв,2,),уп,6,),"")</f>
        <v>130.25</v>
      </c>
      <c r="C58" s="9">
        <f>IFERROR(VLOOKUP(VLOOKUP(A58,Соотв,2,),гл,3,),"")</f>
        <v>11.7226</v>
      </c>
    </row>
    <row r="59" spans="1:3" ht="18.75" customHeight="1">
      <c r="A59" s="12" t="s">
        <v>186</v>
      </c>
      <c r="B59" s="8" t="str">
        <f>IFERROR(VLOOKUP(VLOOKUP(A59,Соотв,2,),уп,6,),"")</f>
        <v/>
      </c>
      <c r="C59" s="9" t="str">
        <f>IFERROR(VLOOKUP(VLOOKUP(A59,Соотв,2,),гл,3,),"")</f>
        <v/>
      </c>
    </row>
    <row r="60" spans="1:3" ht="18.75" customHeight="1">
      <c r="A60" s="12" t="s">
        <v>214</v>
      </c>
      <c r="B60" s="8">
        <f>IFERROR(VLOOKUP(VLOOKUP(A60,Соотв,2,),уп,6,),"")</f>
        <v>268</v>
      </c>
      <c r="C60" s="9">
        <f>IFERROR(VLOOKUP(VLOOKUP(A60,Соотв,2,),гл,3,),"")</f>
        <v>32.563800000000001</v>
      </c>
    </row>
    <row r="61" spans="1:3" ht="18.75" customHeight="1">
      <c r="A61" s="12" t="s">
        <v>62</v>
      </c>
      <c r="B61" s="8">
        <f>IFERROR(VLOOKUP(VLOOKUP(A61,Соотв,2,),уп,6,),"")</f>
        <v>10</v>
      </c>
      <c r="C61" s="9">
        <f>IFERROR(VLOOKUP(VLOOKUP(A61,Соотв,2,),гл,3,),"")</f>
        <v>0.8</v>
      </c>
    </row>
    <row r="62" spans="1:3" ht="18.75" customHeight="1">
      <c r="A62" s="12" t="s">
        <v>63</v>
      </c>
      <c r="B62" s="8">
        <f>IFERROR(VLOOKUP(VLOOKUP(A62,Соотв,2,),уп,6,),"")</f>
        <v>0</v>
      </c>
      <c r="C62" s="9">
        <f>IFERROR(VLOOKUP(VLOOKUP(A62,Соотв,2,),гл,3,),"")</f>
        <v>54.124499999999998</v>
      </c>
    </row>
    <row r="63" spans="1:3" ht="18.75" customHeight="1">
      <c r="A63" s="12" t="s">
        <v>215</v>
      </c>
      <c r="B63" s="8">
        <f>IFERROR(VLOOKUP(VLOOKUP(A63,Соотв,2,),уп,6,),"")</f>
        <v>17</v>
      </c>
      <c r="C63" s="9">
        <f>IFERROR(VLOOKUP(VLOOKUP(A63,Соотв,2,),гл,3,),"")</f>
        <v>1.53</v>
      </c>
    </row>
    <row r="64" spans="1:3" ht="18.75" customHeight="1">
      <c r="A64" s="10" t="s">
        <v>230</v>
      </c>
      <c r="B64" s="8">
        <f>IFERROR(VLOOKUP(VLOOKUP(A64,Соотв,2,),уп,6,),"")</f>
        <v>97.041666666666671</v>
      </c>
      <c r="C64" s="9">
        <f>IFERROR(VLOOKUP(VLOOKUP(A64,Соотв,2,),гл,3,),"")</f>
        <v>11.645</v>
      </c>
    </row>
    <row r="65" spans="2:3" ht="18.75" customHeight="1">
      <c r="B65" s="27"/>
      <c r="C65" s="27"/>
    </row>
    <row r="66" spans="2:3" ht="18.75" customHeight="1">
      <c r="B66" s="27"/>
      <c r="C66" s="27"/>
    </row>
    <row r="67" spans="2:3" ht="18.75" customHeight="1">
      <c r="B67" s="27"/>
      <c r="C67" s="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F77"/>
  <sheetViews>
    <sheetView workbookViewId="0">
      <selection activeCell="A12" sqref="A12"/>
    </sheetView>
  </sheetViews>
  <sheetFormatPr defaultRowHeight="15" customHeight="1"/>
  <cols>
    <col min="1" max="1" width="35.28515625" style="14" customWidth="1"/>
    <col min="2" max="2" width="59" style="14" customWidth="1"/>
    <col min="3" max="5" width="9.140625" style="14"/>
    <col min="6" max="6" width="50.7109375" style="14" customWidth="1"/>
    <col min="7" max="16384" width="9.140625" style="14"/>
  </cols>
  <sheetData>
    <row r="1" spans="1:6" ht="15" customHeight="1">
      <c r="A1" s="20" t="s">
        <v>107</v>
      </c>
      <c r="B1" s="20" t="s">
        <v>108</v>
      </c>
    </row>
    <row r="2" spans="1:6" ht="15" customHeight="1">
      <c r="A2" s="2" t="s">
        <v>1</v>
      </c>
      <c r="B2" s="3" t="s">
        <v>0</v>
      </c>
      <c r="F2" s="1"/>
    </row>
    <row r="3" spans="1:6" ht="15" customHeight="1">
      <c r="A3" s="2" t="s">
        <v>175</v>
      </c>
      <c r="B3" s="3" t="s">
        <v>233</v>
      </c>
      <c r="F3" s="1"/>
    </row>
    <row r="4" spans="1:6" ht="15" customHeight="1">
      <c r="A4" s="2" t="s">
        <v>3</v>
      </c>
      <c r="B4" s="3" t="s">
        <v>2</v>
      </c>
      <c r="F4" s="1"/>
    </row>
    <row r="5" spans="1:6" ht="15" customHeight="1">
      <c r="A5" s="2" t="s">
        <v>5</v>
      </c>
      <c r="B5" s="3" t="s">
        <v>4</v>
      </c>
      <c r="F5" s="1"/>
    </row>
    <row r="6" spans="1:6" ht="15" customHeight="1">
      <c r="A6" s="2" t="s">
        <v>7</v>
      </c>
      <c r="B6" s="3" t="s">
        <v>6</v>
      </c>
      <c r="F6" s="1"/>
    </row>
    <row r="7" spans="1:6" ht="15" customHeight="1">
      <c r="A7" s="2" t="s">
        <v>11</v>
      </c>
      <c r="B7" s="3" t="s">
        <v>8</v>
      </c>
      <c r="F7" s="1"/>
    </row>
    <row r="8" spans="1:6" ht="15" customHeight="1">
      <c r="A8" s="2" t="s">
        <v>9</v>
      </c>
      <c r="B8" s="3" t="s">
        <v>10</v>
      </c>
      <c r="F8" s="1"/>
    </row>
    <row r="9" spans="1:6" ht="15" customHeight="1">
      <c r="A9" s="2" t="s">
        <v>22</v>
      </c>
      <c r="B9" s="3" t="s">
        <v>200</v>
      </c>
    </row>
    <row r="10" spans="1:6" ht="15" customHeight="1">
      <c r="A10" s="2" t="s">
        <v>23</v>
      </c>
      <c r="B10" s="3" t="s">
        <v>67</v>
      </c>
    </row>
    <row r="11" spans="1:6" ht="15" customHeight="1">
      <c r="A11" s="2" t="s">
        <v>24</v>
      </c>
      <c r="B11" s="3" t="s">
        <v>189</v>
      </c>
    </row>
    <row r="12" spans="1:6" ht="15" customHeight="1">
      <c r="A12" s="2" t="s">
        <v>25</v>
      </c>
      <c r="B12" s="3" t="s">
        <v>68</v>
      </c>
    </row>
    <row r="13" spans="1:6" ht="15" customHeight="1">
      <c r="A13" s="2" t="s">
        <v>26</v>
      </c>
      <c r="B13" s="3" t="s">
        <v>98</v>
      </c>
    </row>
    <row r="14" spans="1:6" ht="15" customHeight="1">
      <c r="A14" s="2" t="s">
        <v>13</v>
      </c>
      <c r="B14" s="3" t="s">
        <v>12</v>
      </c>
    </row>
    <row r="15" spans="1:6" ht="15" customHeight="1">
      <c r="A15" s="2" t="s">
        <v>15</v>
      </c>
      <c r="B15" s="3" t="s">
        <v>14</v>
      </c>
    </row>
    <row r="16" spans="1:6" ht="15" customHeight="1">
      <c r="A16" s="2" t="s">
        <v>27</v>
      </c>
      <c r="B16" s="3" t="s">
        <v>99</v>
      </c>
    </row>
    <row r="17" spans="1:2" ht="15" customHeight="1">
      <c r="A17" s="2" t="s">
        <v>17</v>
      </c>
      <c r="B17" s="3" t="s">
        <v>16</v>
      </c>
    </row>
    <row r="18" spans="1:2" ht="15" customHeight="1">
      <c r="A18" s="2" t="s">
        <v>18</v>
      </c>
      <c r="B18" s="3" t="s">
        <v>199</v>
      </c>
    </row>
    <row r="19" spans="1:2" ht="15" customHeight="1">
      <c r="A19" s="2" t="s">
        <v>28</v>
      </c>
      <c r="B19" s="3" t="s">
        <v>93</v>
      </c>
    </row>
    <row r="20" spans="1:2" ht="15" customHeight="1">
      <c r="A20" s="2" t="s">
        <v>29</v>
      </c>
      <c r="B20" s="3" t="s">
        <v>95</v>
      </c>
    </row>
    <row r="21" spans="1:2" ht="15" customHeight="1">
      <c r="A21" s="2" t="s">
        <v>30</v>
      </c>
      <c r="B21" s="3" t="s">
        <v>96</v>
      </c>
    </row>
    <row r="22" spans="1:2" ht="15" customHeight="1">
      <c r="A22" s="2" t="s">
        <v>31</v>
      </c>
      <c r="B22" s="3" t="s">
        <v>94</v>
      </c>
    </row>
    <row r="23" spans="1:2" ht="15" customHeight="1">
      <c r="A23" s="2" t="s">
        <v>32</v>
      </c>
      <c r="B23" s="3" t="s">
        <v>205</v>
      </c>
    </row>
    <row r="24" spans="1:2" ht="15" customHeight="1">
      <c r="A24" s="2" t="s">
        <v>33</v>
      </c>
      <c r="B24" s="3" t="s">
        <v>92</v>
      </c>
    </row>
    <row r="25" spans="1:2" ht="15" customHeight="1">
      <c r="A25" s="2" t="s">
        <v>34</v>
      </c>
      <c r="B25" s="3" t="s">
        <v>228</v>
      </c>
    </row>
    <row r="26" spans="1:2" ht="15" customHeight="1">
      <c r="A26" s="2" t="s">
        <v>35</v>
      </c>
      <c r="B26" s="3" t="s">
        <v>71</v>
      </c>
    </row>
    <row r="27" spans="1:2" ht="15" customHeight="1">
      <c r="A27" s="2" t="s">
        <v>36</v>
      </c>
      <c r="B27" s="3" t="s">
        <v>70</v>
      </c>
    </row>
    <row r="28" spans="1:2" ht="15" customHeight="1">
      <c r="A28" s="2" t="s">
        <v>37</v>
      </c>
      <c r="B28" s="3" t="s">
        <v>69</v>
      </c>
    </row>
    <row r="29" spans="1:2" ht="15" customHeight="1">
      <c r="A29" s="2" t="s">
        <v>38</v>
      </c>
      <c r="B29" s="3" t="s">
        <v>72</v>
      </c>
    </row>
    <row r="30" spans="1:2" ht="15" customHeight="1">
      <c r="A30" s="2" t="s">
        <v>39</v>
      </c>
      <c r="B30" s="3" t="s">
        <v>77</v>
      </c>
    </row>
    <row r="31" spans="1:2" ht="15" customHeight="1">
      <c r="A31" s="2" t="s">
        <v>40</v>
      </c>
      <c r="B31" s="3" t="s">
        <v>207</v>
      </c>
    </row>
    <row r="32" spans="1:2" ht="15" customHeight="1">
      <c r="A32" s="2" t="s">
        <v>41</v>
      </c>
      <c r="B32" s="3" t="s">
        <v>79</v>
      </c>
    </row>
    <row r="33" spans="1:6" ht="15" customHeight="1">
      <c r="A33" s="2" t="s">
        <v>42</v>
      </c>
      <c r="B33" s="3" t="s">
        <v>78</v>
      </c>
    </row>
    <row r="34" spans="1:6" ht="15" customHeight="1">
      <c r="A34" s="2" t="s">
        <v>43</v>
      </c>
      <c r="B34" s="3" t="s">
        <v>75</v>
      </c>
    </row>
    <row r="35" spans="1:6" ht="15" customHeight="1">
      <c r="A35" s="2" t="s">
        <v>44</v>
      </c>
      <c r="B35" s="3" t="s">
        <v>74</v>
      </c>
      <c r="F35" s="1"/>
    </row>
    <row r="36" spans="1:6" ht="15" customHeight="1">
      <c r="A36" s="2" t="s">
        <v>45</v>
      </c>
      <c r="B36" s="3" t="s">
        <v>76</v>
      </c>
    </row>
    <row r="37" spans="1:6" ht="15" customHeight="1">
      <c r="A37" s="2" t="s">
        <v>210</v>
      </c>
      <c r="B37" s="3" t="s">
        <v>208</v>
      </c>
      <c r="C37" s="40"/>
      <c r="D37" s="40"/>
    </row>
    <row r="38" spans="1:6" ht="15" customHeight="1">
      <c r="A38" s="2" t="s">
        <v>46</v>
      </c>
      <c r="B38" s="3" t="s">
        <v>73</v>
      </c>
    </row>
    <row r="39" spans="1:6" ht="15" customHeight="1">
      <c r="A39" s="2" t="s">
        <v>47</v>
      </c>
      <c r="B39" s="3" t="s">
        <v>102</v>
      </c>
    </row>
    <row r="40" spans="1:6" ht="15" customHeight="1">
      <c r="A40" s="2" t="s">
        <v>48</v>
      </c>
      <c r="B40" s="3" t="s">
        <v>101</v>
      </c>
    </row>
    <row r="41" spans="1:6" ht="15" customHeight="1">
      <c r="A41" s="2" t="s">
        <v>211</v>
      </c>
      <c r="B41" s="3" t="s">
        <v>87</v>
      </c>
      <c r="F41" s="1"/>
    </row>
    <row r="42" spans="1:6" ht="15" customHeight="1">
      <c r="A42" s="2" t="s">
        <v>49</v>
      </c>
      <c r="B42" s="3" t="s">
        <v>100</v>
      </c>
      <c r="F42" s="1"/>
    </row>
    <row r="43" spans="1:6" ht="15" customHeight="1">
      <c r="A43" s="2" t="s">
        <v>50</v>
      </c>
      <c r="B43" s="3" t="s">
        <v>89</v>
      </c>
      <c r="F43" s="1"/>
    </row>
    <row r="44" spans="1:6" ht="15" customHeight="1">
      <c r="A44" s="2" t="s">
        <v>51</v>
      </c>
      <c r="B44" s="3" t="s">
        <v>90</v>
      </c>
    </row>
    <row r="45" spans="1:6" ht="15" customHeight="1">
      <c r="A45" s="2" t="s">
        <v>52</v>
      </c>
      <c r="B45" s="3" t="s">
        <v>91</v>
      </c>
    </row>
    <row r="46" spans="1:6" ht="15" customHeight="1">
      <c r="A46" s="2" t="s">
        <v>53</v>
      </c>
      <c r="B46" s="3" t="s">
        <v>88</v>
      </c>
    </row>
    <row r="47" spans="1:6" ht="15" customHeight="1">
      <c r="A47" s="2" t="s">
        <v>57</v>
      </c>
      <c r="B47" s="3" t="s">
        <v>84</v>
      </c>
    </row>
    <row r="48" spans="1:6" ht="15" customHeight="1">
      <c r="A48" s="2" t="s">
        <v>58</v>
      </c>
      <c r="B48" s="3" t="s">
        <v>83</v>
      </c>
    </row>
    <row r="49" spans="1:2" ht="15" customHeight="1">
      <c r="A49" s="2" t="s">
        <v>59</v>
      </c>
      <c r="B49" s="3" t="s">
        <v>85</v>
      </c>
    </row>
    <row r="50" spans="1:2" ht="15" customHeight="1">
      <c r="A50" s="2" t="s">
        <v>62</v>
      </c>
      <c r="B50" s="3" t="s">
        <v>86</v>
      </c>
    </row>
    <row r="51" spans="1:2" ht="15" customHeight="1">
      <c r="A51" s="2" t="s">
        <v>63</v>
      </c>
      <c r="B51" s="3" t="s">
        <v>97</v>
      </c>
    </row>
    <row r="52" spans="1:2" ht="15" customHeight="1">
      <c r="A52" s="2" t="s">
        <v>176</v>
      </c>
      <c r="B52" s="3" t="s">
        <v>12</v>
      </c>
    </row>
    <row r="53" spans="1:2" ht="15" customHeight="1">
      <c r="A53" s="2" t="s">
        <v>177</v>
      </c>
      <c r="B53" s="3" t="s">
        <v>193</v>
      </c>
    </row>
    <row r="54" spans="1:2" ht="15" customHeight="1">
      <c r="A54" s="2" t="s">
        <v>178</v>
      </c>
      <c r="B54" s="3" t="s">
        <v>14</v>
      </c>
    </row>
    <row r="55" spans="1:2" ht="15" customHeight="1">
      <c r="A55" s="2" t="s">
        <v>27</v>
      </c>
      <c r="B55" s="3" t="s">
        <v>16</v>
      </c>
    </row>
    <row r="56" spans="1:2" ht="15" customHeight="1">
      <c r="A56" s="2" t="s">
        <v>179</v>
      </c>
      <c r="B56" s="3" t="s">
        <v>187</v>
      </c>
    </row>
    <row r="57" spans="1:2" ht="15" customHeight="1">
      <c r="A57" s="2" t="s">
        <v>180</v>
      </c>
      <c r="B57" s="3" t="s">
        <v>101</v>
      </c>
    </row>
    <row r="58" spans="1:2" ht="15" customHeight="1">
      <c r="A58" s="2" t="s">
        <v>183</v>
      </c>
      <c r="B58" s="3" t="s">
        <v>152</v>
      </c>
    </row>
    <row r="59" spans="1:2" ht="15" customHeight="1">
      <c r="A59" s="2" t="s">
        <v>184</v>
      </c>
      <c r="B59" s="3" t="s">
        <v>150</v>
      </c>
    </row>
    <row r="60" spans="1:2" ht="15" customHeight="1">
      <c r="A60" s="2" t="s">
        <v>185</v>
      </c>
      <c r="B60" s="3" t="s">
        <v>204</v>
      </c>
    </row>
    <row r="61" spans="1:2" ht="15" customHeight="1">
      <c r="A61" s="2" t="s">
        <v>186</v>
      </c>
      <c r="B61" s="3" t="s">
        <v>198</v>
      </c>
    </row>
    <row r="62" spans="1:2" ht="15" customHeight="1">
      <c r="A62" s="2" t="s">
        <v>188</v>
      </c>
      <c r="B62" s="3" t="s">
        <v>12</v>
      </c>
    </row>
    <row r="63" spans="1:2" ht="15" customHeight="1">
      <c r="A63" s="2" t="s">
        <v>215</v>
      </c>
      <c r="B63" s="3" t="s">
        <v>174</v>
      </c>
    </row>
    <row r="64" spans="1:2" ht="15" customHeight="1">
      <c r="A64" s="2" t="s">
        <v>60</v>
      </c>
      <c r="B64" s="3" t="s">
        <v>81</v>
      </c>
    </row>
    <row r="65" spans="1:2" ht="15" customHeight="1">
      <c r="A65" s="2" t="s">
        <v>61</v>
      </c>
      <c r="B65" s="3" t="s">
        <v>82</v>
      </c>
    </row>
    <row r="66" spans="1:2" ht="15" customHeight="1">
      <c r="A66" s="2" t="s">
        <v>212</v>
      </c>
      <c r="B66" s="3" t="s">
        <v>209</v>
      </c>
    </row>
    <row r="67" spans="1:2" ht="15" customHeight="1">
      <c r="A67" s="2" t="s">
        <v>213</v>
      </c>
      <c r="B67" s="3" t="s">
        <v>80</v>
      </c>
    </row>
    <row r="68" spans="1:2" ht="15" customHeight="1">
      <c r="A68" s="2" t="s">
        <v>186</v>
      </c>
      <c r="B68" s="3" t="s">
        <v>198</v>
      </c>
    </row>
    <row r="69" spans="1:2" ht="15" customHeight="1">
      <c r="A69" s="2" t="s">
        <v>214</v>
      </c>
      <c r="B69" s="3" t="s">
        <v>203</v>
      </c>
    </row>
    <row r="70" spans="1:2" ht="15" customHeight="1">
      <c r="A70" s="2" t="s">
        <v>54</v>
      </c>
      <c r="B70" s="3" t="s">
        <v>65</v>
      </c>
    </row>
    <row r="71" spans="1:2" ht="15" customHeight="1">
      <c r="A71" s="2" t="s">
        <v>181</v>
      </c>
      <c r="B71" s="3" t="s">
        <v>216</v>
      </c>
    </row>
    <row r="72" spans="1:2" ht="15" customHeight="1">
      <c r="A72" s="2" t="s">
        <v>182</v>
      </c>
      <c r="B72" s="3" t="s">
        <v>122</v>
      </c>
    </row>
    <row r="73" spans="1:2" ht="15" customHeight="1">
      <c r="A73" s="2" t="s">
        <v>55</v>
      </c>
      <c r="B73" s="3" t="s">
        <v>64</v>
      </c>
    </row>
    <row r="74" spans="1:2" ht="15" customHeight="1">
      <c r="A74" s="2" t="s">
        <v>56</v>
      </c>
      <c r="B74" s="3" t="s">
        <v>66</v>
      </c>
    </row>
    <row r="75" spans="1:2" ht="15" customHeight="1">
      <c r="A75" s="2" t="s">
        <v>217</v>
      </c>
      <c r="B75" s="3" t="s">
        <v>224</v>
      </c>
    </row>
    <row r="76" spans="1:2" ht="15" customHeight="1">
      <c r="A76" s="2" t="s">
        <v>218</v>
      </c>
      <c r="B76" s="3" t="s">
        <v>226</v>
      </c>
    </row>
    <row r="77" spans="1:2" ht="15" customHeight="1">
      <c r="A77" s="2" t="s">
        <v>230</v>
      </c>
      <c r="B77" s="3" t="s">
        <v>229</v>
      </c>
    </row>
  </sheetData>
  <autoFilter ref="A1:B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 уп</vt:lpstr>
      <vt:lpstr>данные гл</vt:lpstr>
      <vt:lpstr>отчет</vt:lpstr>
      <vt:lpstr>сопоставления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user37</cp:lastModifiedBy>
  <dcterms:created xsi:type="dcterms:W3CDTF">2017-07-06T06:08:05Z</dcterms:created>
  <dcterms:modified xsi:type="dcterms:W3CDTF">2018-03-21T08:21:45Z</dcterms:modified>
</cp:coreProperties>
</file>