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ослан\Desktop\"/>
    </mc:Choice>
  </mc:AlternateContent>
  <xr:revisionPtr revIDLastSave="0" documentId="12_ncr:500000_{F648BE5E-ACD4-4FA2-8EFE-E70691055327}" xr6:coauthVersionLast="31" xr6:coauthVersionMax="31" xr10:uidLastSave="{00000000-0000-0000-0000-000000000000}"/>
  <bookViews>
    <workbookView xWindow="0" yWindow="0" windowWidth="20490" windowHeight="7545" xr2:uid="{3F2651FF-7548-40CA-8AF7-830A5ABB5F80}"/>
  </bookViews>
  <sheets>
    <sheet name="Калькуляция" sheetId="2" r:id="rId1"/>
    <sheet name="Рацион" sheetId="1" r:id="rId2"/>
    <sheet name="ж" sheetId="4" r:id="rId3"/>
  </sheets>
  <definedNames>
    <definedName name="_xlnm.Print_Area" localSheetId="0">Калькуляция!$A$1:$BJ$42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" i="1" l="1"/>
  <c r="U4" i="1"/>
  <c r="T4" i="1"/>
  <c r="M22" i="2" l="1"/>
  <c r="M2" i="1"/>
  <c r="O73" i="4"/>
  <c r="N73" i="4"/>
  <c r="M73" i="4"/>
  <c r="L73" i="4"/>
  <c r="O72" i="4"/>
  <c r="N72" i="4"/>
  <c r="M72" i="4"/>
  <c r="L72" i="4"/>
  <c r="O71" i="4"/>
  <c r="N71" i="4"/>
  <c r="M71" i="4"/>
  <c r="L71" i="4"/>
  <c r="O70" i="4"/>
  <c r="N70" i="4"/>
  <c r="M70" i="4"/>
  <c r="L70" i="4"/>
  <c r="O69" i="4"/>
  <c r="N69" i="4"/>
  <c r="M69" i="4"/>
  <c r="L69" i="4"/>
  <c r="O68" i="4"/>
  <c r="N68" i="4"/>
  <c r="M68" i="4"/>
  <c r="L68" i="4"/>
  <c r="O67" i="4"/>
  <c r="N67" i="4"/>
  <c r="M67" i="4"/>
  <c r="L67" i="4"/>
  <c r="O66" i="4"/>
  <c r="N66" i="4"/>
  <c r="M66" i="4"/>
  <c r="L66" i="4"/>
  <c r="O65" i="4"/>
  <c r="N65" i="4"/>
  <c r="M65" i="4"/>
  <c r="L65" i="4"/>
  <c r="O64" i="4"/>
  <c r="N64" i="4"/>
  <c r="M64" i="4"/>
  <c r="L64" i="4"/>
  <c r="O63" i="4"/>
  <c r="N63" i="4"/>
  <c r="M63" i="4"/>
  <c r="L63" i="4"/>
  <c r="O62" i="4"/>
  <c r="N62" i="4"/>
  <c r="M62" i="4"/>
  <c r="L62" i="4"/>
  <c r="O61" i="4"/>
  <c r="N61" i="4"/>
  <c r="M61" i="4"/>
  <c r="L61" i="4"/>
  <c r="O60" i="4"/>
  <c r="N60" i="4"/>
  <c r="M60" i="4"/>
  <c r="L60" i="4"/>
  <c r="O59" i="4"/>
  <c r="N59" i="4"/>
  <c r="M59" i="4"/>
  <c r="L59" i="4"/>
  <c r="E59" i="4"/>
  <c r="O58" i="4"/>
  <c r="N58" i="4"/>
  <c r="M58" i="4"/>
  <c r="L58" i="4"/>
  <c r="E58" i="4"/>
  <c r="O57" i="4"/>
  <c r="N57" i="4"/>
  <c r="M57" i="4"/>
  <c r="L57" i="4"/>
  <c r="E57" i="4"/>
  <c r="O56" i="4"/>
  <c r="N56" i="4"/>
  <c r="M56" i="4"/>
  <c r="L56" i="4"/>
  <c r="E56" i="4"/>
  <c r="O55" i="4"/>
  <c r="N55" i="4"/>
  <c r="M55" i="4"/>
  <c r="L55" i="4"/>
  <c r="E55" i="4"/>
  <c r="O54" i="4"/>
  <c r="N54" i="4"/>
  <c r="M54" i="4"/>
  <c r="L54" i="4"/>
  <c r="E54" i="4"/>
  <c r="O53" i="4"/>
  <c r="N53" i="4"/>
  <c r="M53" i="4"/>
  <c r="L53" i="4"/>
  <c r="E53" i="4"/>
  <c r="O52" i="4"/>
  <c r="N52" i="4"/>
  <c r="M52" i="4"/>
  <c r="L52" i="4"/>
  <c r="E52" i="4"/>
  <c r="O51" i="4"/>
  <c r="N51" i="4"/>
  <c r="M51" i="4"/>
  <c r="L51" i="4"/>
  <c r="E51" i="4"/>
  <c r="O50" i="4"/>
  <c r="N50" i="4"/>
  <c r="M50" i="4"/>
  <c r="L50" i="4"/>
  <c r="E50" i="4"/>
  <c r="O49" i="4"/>
  <c r="N49" i="4"/>
  <c r="M49" i="4"/>
  <c r="L49" i="4"/>
  <c r="E49" i="4"/>
  <c r="O48" i="4"/>
  <c r="N48" i="4"/>
  <c r="M48" i="4"/>
  <c r="L48" i="4"/>
  <c r="E48" i="4"/>
  <c r="O47" i="4"/>
  <c r="N47" i="4"/>
  <c r="M47" i="4"/>
  <c r="L47" i="4"/>
  <c r="E47" i="4"/>
  <c r="O46" i="4"/>
  <c r="N46" i="4"/>
  <c r="M46" i="4"/>
  <c r="L46" i="4"/>
  <c r="E46" i="4"/>
  <c r="O45" i="4"/>
  <c r="N45" i="4"/>
  <c r="M45" i="4"/>
  <c r="L45" i="4"/>
  <c r="E45" i="4"/>
  <c r="O44" i="4"/>
  <c r="N44" i="4"/>
  <c r="M44" i="4"/>
  <c r="L44" i="4"/>
  <c r="O43" i="4"/>
  <c r="N43" i="4"/>
  <c r="M43" i="4"/>
  <c r="L43" i="4"/>
  <c r="O42" i="4"/>
  <c r="N42" i="4"/>
  <c r="M42" i="4"/>
  <c r="L42" i="4"/>
  <c r="E42" i="4"/>
  <c r="O41" i="4"/>
  <c r="N41" i="4"/>
  <c r="M41" i="4"/>
  <c r="L41" i="4"/>
  <c r="E41" i="4"/>
  <c r="O40" i="4"/>
  <c r="N40" i="4"/>
  <c r="M40" i="4"/>
  <c r="L40" i="4"/>
  <c r="E40" i="4"/>
  <c r="O39" i="4"/>
  <c r="N39" i="4"/>
  <c r="M39" i="4"/>
  <c r="L39" i="4"/>
  <c r="E39" i="4"/>
  <c r="O38" i="4"/>
  <c r="N38" i="4"/>
  <c r="M38" i="4"/>
  <c r="L38" i="4"/>
  <c r="E38" i="4"/>
  <c r="O37" i="4"/>
  <c r="N37" i="4"/>
  <c r="M37" i="4"/>
  <c r="L37" i="4"/>
  <c r="E37" i="4"/>
  <c r="O36" i="4"/>
  <c r="N36" i="4"/>
  <c r="M36" i="4"/>
  <c r="L36" i="4"/>
  <c r="E36" i="4"/>
  <c r="O35" i="4"/>
  <c r="N35" i="4"/>
  <c r="M35" i="4"/>
  <c r="L35" i="4"/>
  <c r="E35" i="4"/>
  <c r="O34" i="4"/>
  <c r="N34" i="4"/>
  <c r="M34" i="4"/>
  <c r="L34" i="4"/>
  <c r="E34" i="4"/>
  <c r="O33" i="4"/>
  <c r="N33" i="4"/>
  <c r="M33" i="4"/>
  <c r="L33" i="4"/>
  <c r="E33" i="4"/>
  <c r="O32" i="4"/>
  <c r="N32" i="4"/>
  <c r="M32" i="4"/>
  <c r="L32" i="4"/>
  <c r="E32" i="4"/>
  <c r="O31" i="4"/>
  <c r="N31" i="4"/>
  <c r="M31" i="4"/>
  <c r="L31" i="4"/>
  <c r="E31" i="4"/>
  <c r="O30" i="4"/>
  <c r="N30" i="4"/>
  <c r="M30" i="4"/>
  <c r="L30" i="4"/>
  <c r="E30" i="4"/>
  <c r="O29" i="4"/>
  <c r="N29" i="4"/>
  <c r="M29" i="4"/>
  <c r="L29" i="4"/>
  <c r="E29" i="4"/>
  <c r="O28" i="4"/>
  <c r="N28" i="4"/>
  <c r="M28" i="4"/>
  <c r="L28" i="4"/>
  <c r="E28" i="4"/>
  <c r="O27" i="4"/>
  <c r="N27" i="4"/>
  <c r="M27" i="4"/>
  <c r="L27" i="4"/>
  <c r="E27" i="4"/>
  <c r="O26" i="4"/>
  <c r="N26" i="4"/>
  <c r="M26" i="4"/>
  <c r="L26" i="4"/>
  <c r="E26" i="4"/>
  <c r="O25" i="4"/>
  <c r="N25" i="4"/>
  <c r="M25" i="4"/>
  <c r="L25" i="4"/>
  <c r="E25" i="4"/>
  <c r="O24" i="4"/>
  <c r="N24" i="4"/>
  <c r="M24" i="4"/>
  <c r="L24" i="4"/>
  <c r="E24" i="4"/>
  <c r="O23" i="4"/>
  <c r="N23" i="4"/>
  <c r="M23" i="4"/>
  <c r="L23" i="4"/>
  <c r="E23" i="4"/>
  <c r="O22" i="4"/>
  <c r="N22" i="4"/>
  <c r="M22" i="4"/>
  <c r="L22" i="4"/>
  <c r="E22" i="4"/>
  <c r="O21" i="4"/>
  <c r="N21" i="4"/>
  <c r="M21" i="4"/>
  <c r="L21" i="4"/>
  <c r="E21" i="4"/>
  <c r="O20" i="4"/>
  <c r="N20" i="4"/>
  <c r="M20" i="4"/>
  <c r="L20" i="4"/>
  <c r="E20" i="4"/>
  <c r="O19" i="4"/>
  <c r="N19" i="4"/>
  <c r="M19" i="4"/>
  <c r="L19" i="4"/>
  <c r="E19" i="4"/>
  <c r="O18" i="4"/>
  <c r="N18" i="4"/>
  <c r="M18" i="4"/>
  <c r="L18" i="4"/>
  <c r="E18" i="4"/>
  <c r="O17" i="4"/>
  <c r="N17" i="4"/>
  <c r="M17" i="4"/>
  <c r="L17" i="4"/>
  <c r="E17" i="4"/>
  <c r="O16" i="4"/>
  <c r="N16" i="4"/>
  <c r="M16" i="4"/>
  <c r="L16" i="4"/>
  <c r="E16" i="4"/>
  <c r="O15" i="4"/>
  <c r="N15" i="4"/>
  <c r="T25" i="4" s="1"/>
  <c r="M15" i="4"/>
  <c r="S25" i="4" s="1"/>
  <c r="L15" i="4"/>
  <c r="E15" i="4"/>
  <c r="O14" i="4"/>
  <c r="N14" i="4"/>
  <c r="M14" i="4"/>
  <c r="L14" i="4"/>
  <c r="E14" i="4"/>
  <c r="O13" i="4"/>
  <c r="N13" i="4"/>
  <c r="M13" i="4"/>
  <c r="L13" i="4"/>
  <c r="E13" i="4"/>
  <c r="O12" i="4"/>
  <c r="N12" i="4"/>
  <c r="M12" i="4"/>
  <c r="L12" i="4"/>
  <c r="E12" i="4"/>
  <c r="O11" i="4"/>
  <c r="N11" i="4"/>
  <c r="M11" i="4"/>
  <c r="L11" i="4"/>
  <c r="E11" i="4"/>
  <c r="O10" i="4"/>
  <c r="N10" i="4"/>
  <c r="M10" i="4"/>
  <c r="L10" i="4"/>
  <c r="E10" i="4"/>
  <c r="O9" i="4"/>
  <c r="U25" i="4" s="1"/>
  <c r="N9" i="4"/>
  <c r="M9" i="4"/>
  <c r="L9" i="4"/>
  <c r="R25" i="4" s="1"/>
  <c r="E9" i="4"/>
  <c r="O8" i="4"/>
  <c r="N8" i="4"/>
  <c r="M8" i="4"/>
  <c r="L8" i="4"/>
  <c r="E8" i="4"/>
  <c r="O7" i="4"/>
  <c r="N7" i="4"/>
  <c r="M7" i="4"/>
  <c r="L7" i="4"/>
  <c r="E7" i="4"/>
  <c r="O6" i="4"/>
  <c r="N6" i="4"/>
  <c r="M6" i="4"/>
  <c r="L6" i="4"/>
  <c r="E6" i="4"/>
  <c r="O5" i="4"/>
  <c r="N5" i="4"/>
  <c r="M5" i="4"/>
  <c r="L5" i="4"/>
  <c r="E5" i="4"/>
  <c r="O4" i="4"/>
  <c r="N4" i="4"/>
  <c r="M4" i="4"/>
  <c r="L4" i="4"/>
  <c r="E4" i="4"/>
  <c r="O3" i="4"/>
  <c r="N3" i="4"/>
  <c r="M3" i="4"/>
  <c r="L3" i="4"/>
  <c r="E3" i="4"/>
  <c r="O2" i="4"/>
  <c r="N2" i="4"/>
  <c r="M2" i="4"/>
  <c r="L2" i="4"/>
  <c r="E2" i="4"/>
  <c r="S23" i="4" l="1"/>
  <c r="R24" i="4" s="1"/>
  <c r="T24" i="4"/>
  <c r="S24" i="4"/>
  <c r="A23" i="2" l="1"/>
  <c r="A24" i="2"/>
  <c r="A25" i="2"/>
  <c r="A26" i="2"/>
  <c r="A27" i="2"/>
  <c r="A28" i="2"/>
  <c r="A29" i="2"/>
  <c r="A30" i="2"/>
  <c r="A31" i="2"/>
  <c r="A32" i="2"/>
  <c r="A22" i="2"/>
  <c r="M32" i="2"/>
  <c r="O32" i="2" s="1"/>
  <c r="M31" i="2"/>
  <c r="O31" i="2" s="1"/>
  <c r="M30" i="2"/>
  <c r="O30" i="2" s="1"/>
  <c r="M29" i="2"/>
  <c r="O29" i="2" s="1"/>
  <c r="M28" i="2"/>
  <c r="O28" i="2" s="1"/>
  <c r="M27" i="2"/>
  <c r="O27" i="2" s="1"/>
  <c r="M26" i="2"/>
  <c r="M25" i="2"/>
  <c r="O25" i="2" s="1"/>
  <c r="M24" i="2"/>
  <c r="O24" i="2" s="1"/>
  <c r="M23" i="2"/>
  <c r="O23" i="2" s="1"/>
  <c r="O22" i="2"/>
  <c r="O26" i="2"/>
  <c r="P70" i="1"/>
  <c r="O70" i="1"/>
  <c r="N70" i="1"/>
  <c r="M70" i="1"/>
  <c r="P69" i="1"/>
  <c r="O69" i="1"/>
  <c r="N69" i="1"/>
  <c r="M69" i="1"/>
  <c r="P68" i="1"/>
  <c r="O68" i="1"/>
  <c r="N68" i="1"/>
  <c r="M68" i="1"/>
  <c r="P67" i="1"/>
  <c r="O67" i="1"/>
  <c r="N67" i="1"/>
  <c r="M67" i="1"/>
  <c r="P66" i="1"/>
  <c r="O66" i="1"/>
  <c r="N66" i="1"/>
  <c r="M66" i="1"/>
  <c r="P65" i="1"/>
  <c r="O65" i="1"/>
  <c r="N65" i="1"/>
  <c r="M65" i="1"/>
  <c r="P64" i="1"/>
  <c r="O64" i="1"/>
  <c r="N64" i="1"/>
  <c r="M64" i="1"/>
  <c r="P63" i="1"/>
  <c r="O63" i="1"/>
  <c r="N63" i="1"/>
  <c r="M63" i="1"/>
  <c r="P62" i="1"/>
  <c r="O62" i="1"/>
  <c r="N62" i="1"/>
  <c r="M62" i="1"/>
  <c r="P61" i="1"/>
  <c r="O61" i="1"/>
  <c r="N61" i="1"/>
  <c r="M61" i="1"/>
  <c r="P60" i="1"/>
  <c r="O60" i="1"/>
  <c r="N60" i="1"/>
  <c r="M60" i="1"/>
  <c r="P59" i="1"/>
  <c r="O59" i="1"/>
  <c r="N59" i="1"/>
  <c r="M59" i="1"/>
  <c r="E59" i="1"/>
  <c r="P58" i="1"/>
  <c r="O58" i="1"/>
  <c r="N58" i="1"/>
  <c r="M58" i="1"/>
  <c r="E58" i="1"/>
  <c r="P57" i="1"/>
  <c r="O57" i="1"/>
  <c r="N57" i="1"/>
  <c r="M57" i="1"/>
  <c r="E57" i="1"/>
  <c r="P56" i="1"/>
  <c r="O56" i="1"/>
  <c r="N56" i="1"/>
  <c r="M56" i="1"/>
  <c r="E56" i="1"/>
  <c r="P55" i="1"/>
  <c r="O55" i="1"/>
  <c r="N55" i="1"/>
  <c r="M55" i="1"/>
  <c r="E55" i="1"/>
  <c r="P54" i="1"/>
  <c r="O54" i="1"/>
  <c r="N54" i="1"/>
  <c r="M54" i="1"/>
  <c r="E54" i="1"/>
  <c r="P53" i="1"/>
  <c r="O53" i="1"/>
  <c r="N53" i="1"/>
  <c r="M53" i="1"/>
  <c r="E53" i="1"/>
  <c r="P52" i="1"/>
  <c r="O52" i="1"/>
  <c r="N52" i="1"/>
  <c r="M52" i="1"/>
  <c r="E52" i="1"/>
  <c r="P51" i="1"/>
  <c r="O51" i="1"/>
  <c r="N51" i="1"/>
  <c r="M51" i="1"/>
  <c r="E51" i="1"/>
  <c r="P50" i="1"/>
  <c r="O50" i="1"/>
  <c r="N50" i="1"/>
  <c r="M50" i="1"/>
  <c r="E50" i="1"/>
  <c r="P49" i="1"/>
  <c r="O49" i="1"/>
  <c r="N49" i="1"/>
  <c r="M49" i="1"/>
  <c r="E49" i="1"/>
  <c r="P48" i="1"/>
  <c r="O48" i="1"/>
  <c r="N48" i="1"/>
  <c r="M48" i="1"/>
  <c r="E48" i="1"/>
  <c r="P47" i="1"/>
  <c r="O47" i="1"/>
  <c r="N47" i="1"/>
  <c r="M47" i="1"/>
  <c r="E47" i="1"/>
  <c r="P46" i="1"/>
  <c r="O46" i="1"/>
  <c r="N46" i="1"/>
  <c r="M46" i="1"/>
  <c r="E46" i="1"/>
  <c r="P45" i="1"/>
  <c r="O45" i="1"/>
  <c r="N45" i="1"/>
  <c r="M45" i="1"/>
  <c r="E45" i="1"/>
  <c r="P44" i="1"/>
  <c r="O44" i="1"/>
  <c r="N44" i="1"/>
  <c r="M44" i="1"/>
  <c r="P43" i="1"/>
  <c r="O43" i="1"/>
  <c r="N43" i="1"/>
  <c r="M43" i="1"/>
  <c r="P42" i="1"/>
  <c r="O42" i="1"/>
  <c r="N42" i="1"/>
  <c r="M42" i="1"/>
  <c r="E42" i="1"/>
  <c r="P41" i="1"/>
  <c r="O41" i="1"/>
  <c r="N41" i="1"/>
  <c r="M41" i="1"/>
  <c r="E41" i="1"/>
  <c r="P40" i="1"/>
  <c r="O40" i="1"/>
  <c r="N40" i="1"/>
  <c r="M40" i="1"/>
  <c r="E40" i="1"/>
  <c r="P39" i="1"/>
  <c r="O39" i="1"/>
  <c r="N39" i="1"/>
  <c r="M39" i="1"/>
  <c r="E39" i="1"/>
  <c r="P38" i="1"/>
  <c r="O38" i="1"/>
  <c r="N38" i="1"/>
  <c r="M38" i="1"/>
  <c r="E38" i="1"/>
  <c r="P37" i="1"/>
  <c r="O37" i="1"/>
  <c r="N37" i="1"/>
  <c r="M37" i="1"/>
  <c r="E37" i="1"/>
  <c r="P36" i="1"/>
  <c r="O36" i="1"/>
  <c r="N36" i="1"/>
  <c r="M36" i="1"/>
  <c r="E36" i="1"/>
  <c r="P35" i="1"/>
  <c r="O35" i="1"/>
  <c r="N35" i="1"/>
  <c r="M35" i="1"/>
  <c r="E35" i="1"/>
  <c r="P34" i="1"/>
  <c r="O34" i="1"/>
  <c r="N34" i="1"/>
  <c r="M34" i="1"/>
  <c r="E34" i="1"/>
  <c r="P33" i="1"/>
  <c r="O33" i="1"/>
  <c r="N33" i="1"/>
  <c r="M33" i="1"/>
  <c r="E33" i="1"/>
  <c r="P32" i="1"/>
  <c r="O32" i="1"/>
  <c r="N32" i="1"/>
  <c r="M32" i="1"/>
  <c r="E32" i="1"/>
  <c r="P31" i="1"/>
  <c r="O31" i="1"/>
  <c r="N31" i="1"/>
  <c r="M31" i="1"/>
  <c r="E31" i="1"/>
  <c r="P30" i="1"/>
  <c r="O30" i="1"/>
  <c r="N30" i="1"/>
  <c r="M30" i="1"/>
  <c r="E30" i="1"/>
  <c r="P29" i="1"/>
  <c r="O29" i="1"/>
  <c r="N29" i="1"/>
  <c r="M29" i="1"/>
  <c r="E29" i="1"/>
  <c r="P28" i="1"/>
  <c r="O28" i="1"/>
  <c r="N28" i="1"/>
  <c r="M28" i="1"/>
  <c r="E28" i="1"/>
  <c r="P27" i="1"/>
  <c r="O27" i="1"/>
  <c r="N27" i="1"/>
  <c r="M27" i="1"/>
  <c r="E27" i="1"/>
  <c r="P26" i="1"/>
  <c r="O26" i="1"/>
  <c r="N26" i="1"/>
  <c r="M26" i="1"/>
  <c r="E26" i="1"/>
  <c r="U25" i="1"/>
  <c r="T25" i="1"/>
  <c r="S25" i="1"/>
  <c r="R25" i="1"/>
  <c r="P25" i="1"/>
  <c r="O25" i="1"/>
  <c r="N25" i="1"/>
  <c r="M25" i="1"/>
  <c r="E25" i="1"/>
  <c r="P24" i="1"/>
  <c r="O24" i="1"/>
  <c r="N24" i="1"/>
  <c r="M24" i="1"/>
  <c r="E24" i="1"/>
  <c r="P23" i="1"/>
  <c r="O23" i="1"/>
  <c r="N23" i="1"/>
  <c r="M23" i="1"/>
  <c r="E23" i="1"/>
  <c r="P22" i="1"/>
  <c r="O22" i="1"/>
  <c r="N22" i="1"/>
  <c r="M22" i="1"/>
  <c r="E22" i="1"/>
  <c r="P21" i="1"/>
  <c r="O21" i="1"/>
  <c r="N21" i="1"/>
  <c r="M21" i="1"/>
  <c r="E21" i="1"/>
  <c r="P20" i="1"/>
  <c r="O20" i="1"/>
  <c r="N20" i="1"/>
  <c r="M20" i="1"/>
  <c r="E20" i="1"/>
  <c r="P19" i="1"/>
  <c r="O19" i="1"/>
  <c r="N19" i="1"/>
  <c r="M19" i="1"/>
  <c r="E19" i="1"/>
  <c r="P18" i="1"/>
  <c r="O18" i="1"/>
  <c r="N18" i="1"/>
  <c r="M18" i="1"/>
  <c r="E18" i="1"/>
  <c r="P17" i="1"/>
  <c r="O17" i="1"/>
  <c r="N17" i="1"/>
  <c r="M17" i="1"/>
  <c r="E17" i="1"/>
  <c r="P16" i="1"/>
  <c r="O16" i="1"/>
  <c r="N16" i="1"/>
  <c r="M16" i="1"/>
  <c r="E16" i="1"/>
  <c r="P15" i="1"/>
  <c r="O15" i="1"/>
  <c r="N15" i="1"/>
  <c r="M15" i="1"/>
  <c r="E15" i="1"/>
  <c r="P14" i="1"/>
  <c r="O14" i="1"/>
  <c r="N14" i="1"/>
  <c r="M14" i="1"/>
  <c r="E14" i="1"/>
  <c r="P13" i="1"/>
  <c r="O13" i="1"/>
  <c r="N13" i="1"/>
  <c r="M13" i="1"/>
  <c r="E13" i="1"/>
  <c r="P12" i="1"/>
  <c r="O12" i="1"/>
  <c r="N12" i="1"/>
  <c r="M12" i="1"/>
  <c r="E12" i="1"/>
  <c r="P11" i="1"/>
  <c r="O11" i="1"/>
  <c r="N11" i="1"/>
  <c r="M11" i="1"/>
  <c r="E11" i="1"/>
  <c r="P10" i="1"/>
  <c r="O10" i="1"/>
  <c r="N10" i="1"/>
  <c r="M10" i="1"/>
  <c r="E10" i="1"/>
  <c r="P9" i="1"/>
  <c r="O9" i="1"/>
  <c r="N9" i="1"/>
  <c r="M9" i="1"/>
  <c r="E9" i="1"/>
  <c r="P8" i="1"/>
  <c r="O8" i="1"/>
  <c r="N8" i="1"/>
  <c r="M8" i="1"/>
  <c r="E8" i="1"/>
  <c r="P7" i="1"/>
  <c r="O7" i="1"/>
  <c r="N7" i="1"/>
  <c r="M7" i="1"/>
  <c r="E7" i="1"/>
  <c r="P6" i="1"/>
  <c r="O6" i="1"/>
  <c r="N6" i="1"/>
  <c r="M6" i="1"/>
  <c r="E6" i="1"/>
  <c r="P5" i="1"/>
  <c r="O5" i="1"/>
  <c r="N5" i="1"/>
  <c r="M5" i="1"/>
  <c r="E5" i="1"/>
  <c r="P4" i="1"/>
  <c r="O4" i="1"/>
  <c r="N4" i="1"/>
  <c r="M4" i="1"/>
  <c r="E4" i="1"/>
  <c r="P3" i="1"/>
  <c r="O3" i="1"/>
  <c r="N3" i="1"/>
  <c r="M3" i="1"/>
  <c r="E3" i="1"/>
  <c r="P2" i="1"/>
  <c r="O2" i="1"/>
  <c r="N2" i="1"/>
  <c r="E2" i="1"/>
  <c r="O33" i="2" l="1"/>
  <c r="J36" i="2" s="1"/>
  <c r="S23" i="1"/>
  <c r="T24" i="1" s="1"/>
  <c r="R24" i="1"/>
  <c r="S24" i="1" l="1"/>
  <c r="B25" i="2"/>
  <c r="B31" i="2"/>
  <c r="B23" i="2"/>
  <c r="B29" i="2"/>
  <c r="B28" i="2"/>
  <c r="B32" i="2"/>
  <c r="B26" i="2"/>
  <c r="B27" i="2"/>
  <c r="B24" i="2"/>
  <c r="B22" i="2"/>
  <c r="B30" i="2"/>
</calcChain>
</file>

<file path=xl/sharedStrings.xml><?xml version="1.0" encoding="utf-8"?>
<sst xmlns="http://schemas.openxmlformats.org/spreadsheetml/2006/main" count="290" uniqueCount="206">
  <si>
    <t>белки</t>
  </si>
  <si>
    <t>жиры</t>
  </si>
  <si>
    <t>углеводы</t>
  </si>
  <si>
    <t>гн</t>
  </si>
  <si>
    <t>ги</t>
  </si>
  <si>
    <t>бц</t>
  </si>
  <si>
    <t>тэ</t>
  </si>
  <si>
    <t>ккал</t>
  </si>
  <si>
    <t>Апельсин</t>
  </si>
  <si>
    <t>Баклажан</t>
  </si>
  <si>
    <t>Болгарский</t>
  </si>
  <si>
    <t>Брокколи</t>
  </si>
  <si>
    <t>Горох</t>
  </si>
  <si>
    <t>Гречка</t>
  </si>
  <si>
    <t>Зелень</t>
  </si>
  <si>
    <t>Йогурт</t>
  </si>
  <si>
    <t>Кабачок</t>
  </si>
  <si>
    <t>Кур. филе</t>
  </si>
  <si>
    <t>Лук</t>
  </si>
  <si>
    <t>Молоко</t>
  </si>
  <si>
    <t xml:space="preserve">Морковь </t>
  </si>
  <si>
    <t>Овсянка</t>
  </si>
  <si>
    <t>Огурец</t>
  </si>
  <si>
    <t>Помидор</t>
  </si>
  <si>
    <t>Мор. язык</t>
  </si>
  <si>
    <t>Свекла вар.</t>
  </si>
  <si>
    <t>Сельдерей</t>
  </si>
  <si>
    <t>Творог</t>
  </si>
  <si>
    <t>Фасоль</t>
  </si>
  <si>
    <t>Цв. капуста</t>
  </si>
  <si>
    <t>Чеснок</t>
  </si>
  <si>
    <t>Чечевица</t>
  </si>
  <si>
    <t>Шпинат</t>
  </si>
  <si>
    <t>Яблоко</t>
  </si>
  <si>
    <t>Яйцо кур.</t>
  </si>
  <si>
    <t>Мюсли</t>
  </si>
  <si>
    <t>Курага</t>
  </si>
  <si>
    <t>Ананас суш.</t>
  </si>
  <si>
    <t>Треска</t>
  </si>
  <si>
    <t>Фруктоза</t>
  </si>
  <si>
    <t>Банан</t>
  </si>
  <si>
    <t>Киви</t>
  </si>
  <si>
    <t>Рис бурый</t>
  </si>
  <si>
    <t>Мед</t>
  </si>
  <si>
    <t>Орех гр.</t>
  </si>
  <si>
    <t>Хлеб дарницкий</t>
  </si>
  <si>
    <t>Макароны</t>
  </si>
  <si>
    <t>Мука ржаная</t>
  </si>
  <si>
    <t>Мука пш. цз</t>
  </si>
  <si>
    <t>Крахмал кук.</t>
  </si>
  <si>
    <t>Изюм</t>
  </si>
  <si>
    <t>Мука кук</t>
  </si>
  <si>
    <t>Картофель м</t>
  </si>
  <si>
    <t>Кук. конс</t>
  </si>
  <si>
    <t>Пекинка</t>
  </si>
  <si>
    <t>Нут</t>
  </si>
  <si>
    <t>Чечевица зел</t>
  </si>
  <si>
    <t>Редис</t>
  </si>
  <si>
    <t>Горчица</t>
  </si>
  <si>
    <t>Шоколад 70%</t>
  </si>
  <si>
    <t>Кус-Кус</t>
  </si>
  <si>
    <t>Кокосовая стружка</t>
  </si>
  <si>
    <t xml:space="preserve">Малина </t>
  </si>
  <si>
    <t>Вишня</t>
  </si>
  <si>
    <t>Желатин</t>
  </si>
  <si>
    <t>Сулугуни</t>
  </si>
  <si>
    <t xml:space="preserve">Масло оливковое </t>
  </si>
  <si>
    <t>Фасоль стручковая</t>
  </si>
  <si>
    <t>Крабовые палочки</t>
  </si>
  <si>
    <t>Агар-Агар</t>
  </si>
  <si>
    <t>Белок яйца</t>
  </si>
  <si>
    <t>Мука овсяная</t>
  </si>
  <si>
    <t>Булгур</t>
  </si>
  <si>
    <t>Говдина</t>
  </si>
  <si>
    <t>Кленовый сироп</t>
  </si>
  <si>
    <t xml:space="preserve">Капуста </t>
  </si>
  <si>
    <t>Клубника</t>
  </si>
  <si>
    <t>Унифицированная форма № ОП-1</t>
  </si>
  <si>
    <t>Утверждена постановлением Госкомстата</t>
  </si>
  <si>
    <t>России от 25.12.98 № 132</t>
  </si>
  <si>
    <t>Код</t>
  </si>
  <si>
    <t>Форма по ОКУД</t>
  </si>
  <si>
    <t>0330501</t>
  </si>
  <si>
    <t>по ОКПО</t>
  </si>
  <si>
    <t>(организация)</t>
  </si>
  <si>
    <t>(структурное подразделение)</t>
  </si>
  <si>
    <t>Вид деятельности по ОКДП</t>
  </si>
  <si>
    <t>Творожная запеканка</t>
  </si>
  <si>
    <t>(наименование блюда)</t>
  </si>
  <si>
    <t>Номер блюда по сборнику рецептур, ТТК, СТП</t>
  </si>
  <si>
    <t>Вид операции</t>
  </si>
  <si>
    <t>Номер документа</t>
  </si>
  <si>
    <t>Дата составления</t>
  </si>
  <si>
    <t>КАЛЬКУЛЯЦИОННАЯ КАРТОЧКА</t>
  </si>
  <si>
    <t>Порядковый номер калькуляции,
дата утверждения</t>
  </si>
  <si>
    <t>№ 1</t>
  </si>
  <si>
    <t>№ 2</t>
  </si>
  <si>
    <t>№ 3</t>
  </si>
  <si>
    <t>№ 4</t>
  </si>
  <si>
    <t>№ 5</t>
  </si>
  <si>
    <t>№ 6</t>
  </si>
  <si>
    <t xml:space="preserve">от </t>
  </si>
  <si>
    <t>«</t>
  </si>
  <si>
    <t>»</t>
  </si>
  <si>
    <t>г.</t>
  </si>
  <si>
    <t>Но- мер по по- рядку</t>
  </si>
  <si>
    <t>Продукты</t>
  </si>
  <si>
    <t>нор-
ма, кг</t>
  </si>
  <si>
    <t>цена,
руб. коп.</t>
  </si>
  <si>
    <t>сумма, руб. коп.</t>
  </si>
  <si>
    <t>норма, кг</t>
  </si>
  <si>
    <t>наименование</t>
  </si>
  <si>
    <t>код</t>
  </si>
  <si>
    <t>творог</t>
  </si>
  <si>
    <t>Общая стоимость сырьевого набора на 100 блюд</t>
  </si>
  <si>
    <t>Х</t>
  </si>
  <si>
    <t>Наценка</t>
  </si>
  <si>
    <t>%, руб. коп.</t>
  </si>
  <si>
    <t>Цена продажи блюда, руб. коп.</t>
  </si>
  <si>
    <t>Выход одного блюда в готовом виде, грамм</t>
  </si>
  <si>
    <t>Заведующий производством</t>
  </si>
  <si>
    <t>подпись</t>
  </si>
  <si>
    <t>Калькуляцию составил</t>
  </si>
  <si>
    <t>УТВЕРЖДАЮ                                                         Руководитель организации</t>
  </si>
  <si>
    <t>Цена</t>
  </si>
  <si>
    <t>Капуста</t>
  </si>
  <si>
    <t>нут</t>
  </si>
  <si>
    <t>капуста</t>
  </si>
  <si>
    <t>мед</t>
  </si>
  <si>
    <t>лук</t>
  </si>
  <si>
    <t>йогурт</t>
  </si>
  <si>
    <t>агар-агар</t>
  </si>
  <si>
    <t>клубника</t>
  </si>
  <si>
    <t>шоколад 70%</t>
  </si>
  <si>
    <t>вишня</t>
  </si>
  <si>
    <t>апельсин</t>
  </si>
  <si>
    <t>баклажан</t>
  </si>
  <si>
    <t>болгарский</t>
  </si>
  <si>
    <t>брокколи</t>
  </si>
  <si>
    <t>горох</t>
  </si>
  <si>
    <t>гречка</t>
  </si>
  <si>
    <t>зелень</t>
  </si>
  <si>
    <t>кабачок</t>
  </si>
  <si>
    <t>кур. филе</t>
  </si>
  <si>
    <t>молоко</t>
  </si>
  <si>
    <t xml:space="preserve">морковь </t>
  </si>
  <si>
    <t>овсянка</t>
  </si>
  <si>
    <t>огурец</t>
  </si>
  <si>
    <t>помидор</t>
  </si>
  <si>
    <t>мор. язык</t>
  </si>
  <si>
    <t>свекла вар.</t>
  </si>
  <si>
    <t>сельдерей</t>
  </si>
  <si>
    <t>фасоль</t>
  </si>
  <si>
    <t>цв. капуста</t>
  </si>
  <si>
    <t>чеснок</t>
  </si>
  <si>
    <t>чечевица</t>
  </si>
  <si>
    <t>шпинат</t>
  </si>
  <si>
    <t>яблоко</t>
  </si>
  <si>
    <t>яйцо кур.</t>
  </si>
  <si>
    <t>мюсли</t>
  </si>
  <si>
    <t>курага</t>
  </si>
  <si>
    <t>ананас суш.</t>
  </si>
  <si>
    <t>треска</t>
  </si>
  <si>
    <t>фруктоза</t>
  </si>
  <si>
    <t>банан</t>
  </si>
  <si>
    <t>киви</t>
  </si>
  <si>
    <t>рис бурый</t>
  </si>
  <si>
    <t>орех гр.</t>
  </si>
  <si>
    <t>хлеб дарницкий</t>
  </si>
  <si>
    <t>Мука пш. Цз</t>
  </si>
  <si>
    <t>крахмал кук.</t>
  </si>
  <si>
    <t>изюм</t>
  </si>
  <si>
    <t>Кук. Конс</t>
  </si>
  <si>
    <t>чечевица зел</t>
  </si>
  <si>
    <t>редис</t>
  </si>
  <si>
    <t>горчица</t>
  </si>
  <si>
    <t>кус-кус</t>
  </si>
  <si>
    <t>кокосовая стружка</t>
  </si>
  <si>
    <t>фасоль стручковая</t>
  </si>
  <si>
    <t>Агар-агар</t>
  </si>
  <si>
    <t>белок яйца</t>
  </si>
  <si>
    <t>Манка</t>
  </si>
  <si>
    <t>Рис пропар</t>
  </si>
  <si>
    <t>Арахис</t>
  </si>
  <si>
    <t>БЖУК</t>
  </si>
  <si>
    <t>калории</t>
  </si>
  <si>
    <t>Пример:</t>
  </si>
  <si>
    <t>=Рацион!B2*J22/100</t>
  </si>
  <si>
    <t>Белки</t>
  </si>
  <si>
    <t>Жиры</t>
  </si>
  <si>
    <t>=Рацион!C2*J22/100</t>
  </si>
  <si>
    <t>Углеводы</t>
  </si>
  <si>
    <t>=Рацион!D2*J22/100</t>
  </si>
  <si>
    <t>=Рацион!I2*J22/100</t>
  </si>
  <si>
    <t>J38, R38, Z38, AH38</t>
  </si>
  <si>
    <t>Результаты этих вычислений должны появляться в ячейках соответственно</t>
  </si>
  <si>
    <t>Калории</t>
  </si>
  <si>
    <t>в зависимости от выбранного продукта в ячейке C22-C32</t>
  </si>
  <si>
    <t>Расчет производится по формулам:</t>
  </si>
  <si>
    <t>и указанного веса в ячейках J22-J32</t>
  </si>
  <si>
    <t>Исходные данные для формул находятся на листе 'Рацион' для каждого продукта</t>
  </si>
  <si>
    <t xml:space="preserve">1. Необходимо произвести автоматический расчет суммарного количества БЖУК, </t>
  </si>
  <si>
    <t xml:space="preserve">Например я выбираю в ячейке C22 - апельсин и ввожу в ячейку J22 необходимый вес, </t>
  </si>
  <si>
    <t xml:space="preserve">затем аналогично для другого продукта. В итоге хочу увидеть общее количество </t>
  </si>
  <si>
    <t>Белков для введенных продуктов в ячейке J38, Жиров в ячейке R38 и т.д.</t>
  </si>
  <si>
    <t>грамм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</si>
</sst>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0.0"/>
    <numFmt numFmtId="165" formatCode="_-* #,##0.00&quot;р.&quot;_-;\-* #,##0.00&quot;р.&quot;_-;_-* &quot;-&quot;??&quot;р.&quot;_-;_-@_-"/>
  </numFmts>
  <fonts count="18" x14ac:knownFonts="1">
    <font>
      <sz val="11"/>
      <name val="Times New Roman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6.5"/>
      <name val="Times New Roman"/>
      <family val="1"/>
      <charset val="204"/>
    </font>
    <font>
      <sz val="8"/>
      <name val="Times New Roman"/>
      <family val="1"/>
      <charset val="204"/>
    </font>
    <font>
      <u/>
      <sz val="11"/>
      <color indexed="12"/>
      <name val="Times New Roman"/>
      <family val="1"/>
      <charset val="204"/>
    </font>
    <font>
      <b/>
      <sz val="11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6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0" fontId="17" fillId="0" borderId="0"/>
  </cellStyleXfs>
  <cellXfs count="291">
    <xf numFmtId="0" fontId="0" fillId="0" borderId="0" xfId="0"/>
    <xf numFmtId="164" fontId="0" fillId="0" borderId="1" xfId="0" applyNumberFormat="1" applyBorder="1"/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/>
    </xf>
    <xf numFmtId="0" fontId="0" fillId="2" borderId="4" xfId="0" applyFill="1" applyBorder="1"/>
    <xf numFmtId="0" fontId="0" fillId="0" borderId="5" xfId="0" applyBorder="1"/>
    <xf numFmtId="0" fontId="0" fillId="0" borderId="1" xfId="0" applyBorder="1"/>
    <xf numFmtId="164" fontId="0" fillId="0" borderId="1" xfId="0" applyNumberFormat="1" applyBorder="1" applyAlignment="1">
      <alignment wrapText="1" shrinkToFi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164" fontId="1" fillId="0" borderId="1" xfId="0" applyNumberFormat="1" applyFont="1" applyBorder="1" applyAlignment="1">
      <alignment wrapText="1" shrinkToFit="1"/>
    </xf>
    <xf numFmtId="164" fontId="3" fillId="3" borderId="6" xfId="0" applyNumberFormat="1" applyFont="1" applyFill="1" applyBorder="1" applyAlignment="1">
      <alignment horizontal="center" vertical="center" wrapText="1"/>
    </xf>
    <xf numFmtId="164" fontId="3" fillId="4" borderId="6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 shrinkToFit="1"/>
    </xf>
    <xf numFmtId="164" fontId="0" fillId="0" borderId="1" xfId="0" applyNumberFormat="1" applyFill="1" applyBorder="1" applyAlignment="1">
      <alignment wrapText="1" shrinkToFit="1"/>
    </xf>
    <xf numFmtId="164" fontId="4" fillId="0" borderId="1" xfId="0" applyNumberFormat="1" applyFont="1" applyBorder="1" applyAlignment="1">
      <alignment wrapText="1" shrinkToFit="1"/>
    </xf>
    <xf numFmtId="164" fontId="0" fillId="0" borderId="0" xfId="0" applyNumberFormat="1"/>
    <xf numFmtId="0" fontId="0" fillId="0" borderId="1" xfId="0" applyBorder="1" applyAlignment="1">
      <alignment horizontal="center" vertical="center"/>
    </xf>
    <xf numFmtId="164" fontId="0" fillId="0" borderId="2" xfId="0" applyNumberFormat="1" applyFill="1" applyBorder="1"/>
    <xf numFmtId="164" fontId="0" fillId="0" borderId="1" xfId="0" applyNumberFormat="1" applyFill="1" applyBorder="1" applyAlignment="1">
      <alignment horizontal="left" vertical="top" wrapText="1" shrinkToFit="1"/>
    </xf>
    <xf numFmtId="0" fontId="0" fillId="0" borderId="2" xfId="0" applyBorder="1" applyAlignment="1"/>
    <xf numFmtId="0" fontId="0" fillId="0" borderId="1" xfId="0" applyFill="1" applyBorder="1" applyAlignment="1">
      <alignment horizontal="center" vertical="center"/>
    </xf>
    <xf numFmtId="0" fontId="0" fillId="0" borderId="2" xfId="0" applyBorder="1"/>
    <xf numFmtId="0" fontId="0" fillId="0" borderId="2" xfId="0" applyFill="1" applyBorder="1"/>
    <xf numFmtId="164" fontId="0" fillId="0" borderId="1" xfId="0" applyNumberFormat="1" applyFill="1" applyBorder="1" applyAlignment="1">
      <alignment horizontal="left" wrapText="1" shrinkToFit="1"/>
    </xf>
    <xf numFmtId="0" fontId="0" fillId="0" borderId="2" xfId="0" applyBorder="1" applyAlignment="1">
      <alignment horizontal="right"/>
    </xf>
    <xf numFmtId="164" fontId="0" fillId="0" borderId="7" xfId="0" applyNumberFormat="1" applyFill="1" applyBorder="1" applyAlignment="1">
      <alignment wrapText="1" shrinkToFit="1"/>
    </xf>
    <xf numFmtId="0" fontId="0" fillId="0" borderId="7" xfId="0" applyBorder="1"/>
    <xf numFmtId="0" fontId="0" fillId="0" borderId="8" xfId="0" applyFill="1" applyBorder="1"/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ill="1" applyBorder="1"/>
    <xf numFmtId="164" fontId="1" fillId="0" borderId="8" xfId="0" applyNumberFormat="1" applyFont="1" applyFill="1" applyBorder="1" applyAlignment="1">
      <alignment wrapText="1" shrinkToFit="1"/>
    </xf>
    <xf numFmtId="0" fontId="0" fillId="0" borderId="9" xfId="0" applyBorder="1"/>
    <xf numFmtId="0" fontId="0" fillId="0" borderId="1" xfId="0" applyFill="1" applyBorder="1"/>
    <xf numFmtId="164" fontId="1" fillId="0" borderId="2" xfId="0" applyNumberFormat="1" applyFont="1" applyFill="1" applyBorder="1" applyAlignment="1">
      <alignment wrapText="1" shrinkToFit="1"/>
    </xf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/>
    <xf numFmtId="164" fontId="1" fillId="0" borderId="11" xfId="0" applyNumberFormat="1" applyFont="1" applyFill="1" applyBorder="1" applyAlignment="1">
      <alignment wrapText="1" shrinkToFit="1"/>
    </xf>
    <xf numFmtId="0" fontId="0" fillId="0" borderId="7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2" xfId="0" applyBorder="1"/>
    <xf numFmtId="0" fontId="0" fillId="0" borderId="14" xfId="0" applyFill="1" applyBorder="1"/>
    <xf numFmtId="0" fontId="0" fillId="0" borderId="10" xfId="0" applyNumberFormat="1" applyFill="1" applyBorder="1" applyAlignment="1">
      <alignment horizontal="center" vertical="center"/>
    </xf>
    <xf numFmtId="0" fontId="0" fillId="0" borderId="15" xfId="0" applyFill="1" applyBorder="1"/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0" xfId="0" applyFont="1" applyBorder="1"/>
    <xf numFmtId="0" fontId="10" fillId="0" borderId="0" xfId="0" applyFont="1"/>
    <xf numFmtId="0" fontId="10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2" fillId="0" borderId="0" xfId="1" applyFont="1" applyAlignment="1" applyProtection="1">
      <alignment horizontal="right"/>
    </xf>
    <xf numFmtId="0" fontId="6" fillId="0" borderId="0" xfId="0" applyFont="1" applyBorder="1" applyAlignment="1">
      <alignment horizontal="left" vertical="center"/>
    </xf>
    <xf numFmtId="0" fontId="12" fillId="0" borderId="0" xfId="0" applyFont="1" applyAlignment="1">
      <alignment horizontal="right"/>
    </xf>
    <xf numFmtId="0" fontId="12" fillId="0" borderId="0" xfId="0" applyFont="1" applyBorder="1" applyAlignment="1">
      <alignment horizontal="right"/>
    </xf>
    <xf numFmtId="49" fontId="13" fillId="0" borderId="11" xfId="0" applyNumberFormat="1" applyFont="1" applyBorder="1"/>
    <xf numFmtId="49" fontId="13" fillId="0" borderId="0" xfId="0" applyNumberFormat="1" applyFont="1" applyBorder="1"/>
    <xf numFmtId="49" fontId="13" fillId="0" borderId="19" xfId="0" applyNumberFormat="1" applyFont="1" applyBorder="1" applyAlignment="1">
      <alignment horizontal="center"/>
    </xf>
    <xf numFmtId="49" fontId="13" fillId="0" borderId="0" xfId="0" applyNumberFormat="1" applyFont="1" applyAlignment="1">
      <alignment horizontal="center"/>
    </xf>
    <xf numFmtId="49" fontId="13" fillId="0" borderId="30" xfId="0" applyNumberFormat="1" applyFont="1" applyBorder="1" applyAlignment="1">
      <alignment horizontal="center"/>
    </xf>
    <xf numFmtId="49" fontId="13" fillId="0" borderId="19" xfId="0" applyNumberFormat="1" applyFont="1" applyBorder="1"/>
    <xf numFmtId="49" fontId="13" fillId="0" borderId="0" xfId="0" applyNumberFormat="1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31" xfId="0" applyFont="1" applyBorder="1"/>
    <xf numFmtId="0" fontId="13" fillId="0" borderId="19" xfId="0" applyFont="1" applyBorder="1"/>
    <xf numFmtId="0" fontId="13" fillId="0" borderId="32" xfId="0" applyFont="1" applyBorder="1"/>
    <xf numFmtId="0" fontId="7" fillId="0" borderId="19" xfId="0" applyFont="1" applyBorder="1"/>
    <xf numFmtId="0" fontId="7" fillId="0" borderId="32" xfId="0" applyFont="1" applyBorder="1"/>
    <xf numFmtId="0" fontId="13" fillId="0" borderId="0" xfId="0" applyFont="1"/>
    <xf numFmtId="0" fontId="10" fillId="0" borderId="12" xfId="0" applyFont="1" applyBorder="1" applyAlignment="1">
      <alignment horizontal="left" wrapText="1"/>
    </xf>
    <xf numFmtId="164" fontId="0" fillId="6" borderId="1" xfId="0" applyNumberFormat="1" applyFill="1" applyBorder="1" applyAlignment="1">
      <alignment wrapText="1" shrinkToFit="1"/>
    </xf>
    <xf numFmtId="164" fontId="0" fillId="6" borderId="1" xfId="0" applyNumberFormat="1" applyFill="1" applyBorder="1" applyAlignment="1">
      <alignment horizontal="center" vertical="center" wrapText="1" shrinkToFit="1"/>
    </xf>
    <xf numFmtId="164" fontId="3" fillId="6" borderId="1" xfId="0" applyNumberFormat="1" applyFont="1" applyFill="1" applyBorder="1" applyAlignment="1">
      <alignment horizontal="center" vertical="center" wrapText="1"/>
    </xf>
    <xf numFmtId="164" fontId="0" fillId="6" borderId="2" xfId="0" applyNumberFormat="1" applyFill="1" applyBorder="1"/>
    <xf numFmtId="164" fontId="1" fillId="6" borderId="1" xfId="0" applyNumberFormat="1" applyFont="1" applyFill="1" applyBorder="1" applyAlignment="1">
      <alignment wrapText="1" shrinkToFit="1"/>
    </xf>
    <xf numFmtId="0" fontId="0" fillId="6" borderId="5" xfId="0" applyFill="1" applyBorder="1"/>
    <xf numFmtId="0" fontId="0" fillId="6" borderId="1" xfId="0" applyFill="1" applyBorder="1"/>
    <xf numFmtId="0" fontId="0" fillId="6" borderId="0" xfId="0" applyFill="1"/>
    <xf numFmtId="0" fontId="16" fillId="0" borderId="0" xfId="0" applyFont="1"/>
    <xf numFmtId="164" fontId="1" fillId="0" borderId="2" xfId="0" applyNumberFormat="1" applyFont="1" applyBorder="1" applyAlignment="1">
      <alignment wrapText="1" shrinkToFit="1"/>
    </xf>
    <xf numFmtId="164" fontId="1" fillId="6" borderId="2" xfId="0" applyNumberFormat="1" applyFont="1" applyFill="1" applyBorder="1" applyAlignment="1">
      <alignment wrapText="1" shrinkToFit="1"/>
    </xf>
    <xf numFmtId="164" fontId="5" fillId="0" borderId="2" xfId="0" applyNumberFormat="1" applyFont="1" applyBorder="1" applyAlignment="1">
      <alignment wrapText="1" shrinkToFit="1"/>
    </xf>
    <xf numFmtId="164" fontId="1" fillId="0" borderId="2" xfId="0" applyNumberFormat="1" applyFont="1" applyBorder="1" applyAlignment="1"/>
    <xf numFmtId="164" fontId="1" fillId="0" borderId="2" xfId="0" applyNumberFormat="1" applyFont="1" applyFill="1" applyBorder="1" applyAlignment="1">
      <alignment horizontal="left" vertical="top" wrapText="1" shrinkToFit="1"/>
    </xf>
    <xf numFmtId="164" fontId="1" fillId="0" borderId="2" xfId="0" applyNumberFormat="1" applyFont="1" applyFill="1" applyBorder="1" applyAlignment="1">
      <alignment horizontal="left" wrapText="1" shrinkToFit="1"/>
    </xf>
    <xf numFmtId="0" fontId="0" fillId="5" borderId="50" xfId="0" applyFill="1" applyBorder="1"/>
    <xf numFmtId="0" fontId="0" fillId="2" borderId="50" xfId="0" applyFill="1" applyBorder="1"/>
    <xf numFmtId="0" fontId="0" fillId="6" borderId="50" xfId="0" applyFill="1" applyBorder="1"/>
    <xf numFmtId="0" fontId="0" fillId="2" borderId="51" xfId="0" applyFill="1" applyBorder="1"/>
    <xf numFmtId="0" fontId="0" fillId="5" borderId="49" xfId="0" applyFill="1" applyBorder="1"/>
    <xf numFmtId="0" fontId="0" fillId="2" borderId="49" xfId="0" applyFill="1" applyBorder="1"/>
    <xf numFmtId="164" fontId="16" fillId="0" borderId="3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wrapText="1"/>
    </xf>
    <xf numFmtId="0" fontId="15" fillId="0" borderId="8" xfId="0" applyFont="1" applyBorder="1" applyAlignment="1">
      <alignment horizontal="center" vertical="top" textRotation="255"/>
    </xf>
    <xf numFmtId="0" fontId="15" fillId="0" borderId="9" xfId="0" applyFont="1" applyBorder="1" applyAlignment="1">
      <alignment horizontal="center" vertical="top" textRotation="255"/>
    </xf>
    <xf numFmtId="0" fontId="15" fillId="0" borderId="11" xfId="0" applyFont="1" applyBorder="1" applyAlignment="1">
      <alignment horizontal="center" vertical="top" textRotation="255"/>
    </xf>
    <xf numFmtId="0" fontId="15" fillId="0" borderId="30" xfId="0" applyFont="1" applyBorder="1" applyAlignment="1">
      <alignment horizontal="center" vertical="top" textRotation="255"/>
    </xf>
    <xf numFmtId="0" fontId="15" fillId="0" borderId="31" xfId="0" applyFont="1" applyBorder="1" applyAlignment="1">
      <alignment horizontal="center" vertical="top" textRotation="255"/>
    </xf>
    <xf numFmtId="0" fontId="15" fillId="0" borderId="32" xfId="0" applyFont="1" applyBorder="1" applyAlignment="1">
      <alignment horizontal="center" vertical="top" textRotation="255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left" wrapText="1"/>
    </xf>
    <xf numFmtId="0" fontId="10" fillId="0" borderId="12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3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165" fontId="10" fillId="0" borderId="1" xfId="2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0" fillId="0" borderId="8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10" fillId="0" borderId="9" xfId="0" applyFont="1" applyBorder="1" applyAlignment="1">
      <alignment horizontal="left" wrapText="1"/>
    </xf>
    <xf numFmtId="43" fontId="10" fillId="0" borderId="1" xfId="0" applyNumberFormat="1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0" fillId="0" borderId="31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10" fillId="0" borderId="32" xfId="0" applyFont="1" applyBorder="1" applyAlignment="1">
      <alignment horizontal="left"/>
    </xf>
    <xf numFmtId="0" fontId="13" fillId="0" borderId="46" xfId="0" applyFont="1" applyBorder="1" applyAlignment="1">
      <alignment horizontal="center"/>
    </xf>
    <xf numFmtId="0" fontId="13" fillId="0" borderId="47" xfId="0" applyFont="1" applyBorder="1" applyAlignment="1">
      <alignment horizontal="center"/>
    </xf>
    <xf numFmtId="0" fontId="13" fillId="0" borderId="45" xfId="0" applyFont="1" applyBorder="1" applyAlignment="1">
      <alignment horizontal="center"/>
    </xf>
    <xf numFmtId="0" fontId="13" fillId="0" borderId="48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0" fontId="13" fillId="0" borderId="19" xfId="0" applyFont="1" applyBorder="1" applyAlignment="1">
      <alignment wrapText="1"/>
    </xf>
    <xf numFmtId="49" fontId="13" fillId="0" borderId="44" xfId="0" applyNumberFormat="1" applyFont="1" applyBorder="1" applyAlignment="1">
      <alignment horizontal="center"/>
    </xf>
    <xf numFmtId="49" fontId="13" fillId="0" borderId="45" xfId="0" applyNumberFormat="1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13" fillId="0" borderId="2" xfId="0" applyFont="1" applyBorder="1" applyAlignment="1">
      <alignment wrapText="1"/>
    </xf>
    <xf numFmtId="49" fontId="13" fillId="0" borderId="14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49" fontId="13" fillId="0" borderId="42" xfId="0" applyNumberFormat="1" applyFont="1" applyBorder="1" applyAlignment="1">
      <alignment horizontal="center"/>
    </xf>
    <xf numFmtId="49" fontId="13" fillId="0" borderId="5" xfId="0" applyNumberFormat="1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0" fontId="13" fillId="0" borderId="41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49" fontId="13" fillId="0" borderId="34" xfId="0" applyNumberFormat="1" applyFont="1" applyBorder="1" applyAlignment="1">
      <alignment horizontal="center"/>
    </xf>
    <xf numFmtId="49" fontId="13" fillId="0" borderId="35" xfId="0" applyNumberFormat="1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49" fontId="13" fillId="0" borderId="19" xfId="0" applyNumberFormat="1" applyFont="1" applyBorder="1" applyAlignment="1">
      <alignment horizontal="center"/>
    </xf>
    <xf numFmtId="49" fontId="8" fillId="0" borderId="24" xfId="0" applyNumberFormat="1" applyFont="1" applyBorder="1" applyAlignment="1">
      <alignment horizontal="center"/>
    </xf>
    <xf numFmtId="49" fontId="8" fillId="0" borderId="25" xfId="0" applyNumberFormat="1" applyFont="1" applyBorder="1" applyAlignment="1">
      <alignment horizontal="center"/>
    </xf>
    <xf numFmtId="49" fontId="8" fillId="0" borderId="26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49" fontId="12" fillId="0" borderId="27" xfId="0" applyNumberFormat="1" applyFont="1" applyBorder="1" applyAlignment="1">
      <alignment horizontal="center" vertical="center"/>
    </xf>
    <xf numFmtId="49" fontId="12" fillId="0" borderId="28" xfId="0" applyNumberFormat="1" applyFont="1" applyBorder="1" applyAlignment="1">
      <alignment horizontal="center" vertical="center"/>
    </xf>
    <xf numFmtId="49" fontId="12" fillId="0" borderId="29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49" fontId="8" fillId="0" borderId="14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49" fontId="8" fillId="0" borderId="13" xfId="0" applyNumberFormat="1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0" fillId="0" borderId="7" xfId="0" applyBorder="1" applyAlignment="1">
      <alignment horizontal="center"/>
    </xf>
    <xf numFmtId="49" fontId="8" fillId="0" borderId="16" xfId="0" applyNumberFormat="1" applyFont="1" applyBorder="1" applyAlignment="1">
      <alignment horizontal="center"/>
    </xf>
    <xf numFmtId="49" fontId="8" fillId="0" borderId="17" xfId="0" applyNumberFormat="1" applyFont="1" applyBorder="1" applyAlignment="1">
      <alignment horizontal="center"/>
    </xf>
    <xf numFmtId="49" fontId="8" fillId="0" borderId="18" xfId="0" applyNumberFormat="1" applyFont="1" applyBorder="1" applyAlignment="1">
      <alignment horizontal="center"/>
    </xf>
    <xf numFmtId="0" fontId="7" fillId="0" borderId="19" xfId="0" applyFont="1" applyBorder="1" applyAlignment="1">
      <alignment horizontal="left"/>
    </xf>
    <xf numFmtId="0" fontId="9" fillId="0" borderId="3" xfId="0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9" fontId="8" fillId="0" borderId="21" xfId="0" applyNumberFormat="1" applyFont="1" applyBorder="1" applyAlignment="1">
      <alignment horizontal="center"/>
    </xf>
    <xf numFmtId="49" fontId="8" fillId="0" borderId="23" xfId="0" applyNumberFormat="1" applyFont="1" applyBorder="1" applyAlignment="1">
      <alignment horizontal="center"/>
    </xf>
    <xf numFmtId="49" fontId="8" fillId="0" borderId="19" xfId="0" applyNumberFormat="1" applyFont="1" applyBorder="1" applyAlignment="1">
      <alignment horizontal="center"/>
    </xf>
    <xf numFmtId="49" fontId="8" fillId="0" borderId="22" xfId="0" applyNumberFormat="1" applyFont="1" applyBorder="1" applyAlignment="1">
      <alignment horizontal="center"/>
    </xf>
    <xf numFmtId="0" fontId="7" fillId="0" borderId="22" xfId="0" applyFont="1" applyBorder="1" applyAlignment="1">
      <alignment horizontal="left"/>
    </xf>
    <xf numFmtId="165" fontId="10" fillId="0" borderId="2" xfId="2" applyFont="1" applyBorder="1" applyAlignment="1">
      <alignment horizontal="center" vertical="center"/>
    </xf>
    <xf numFmtId="165" fontId="10" fillId="0" borderId="12" xfId="2" applyFont="1" applyBorder="1" applyAlignment="1">
      <alignment horizontal="center" vertical="center"/>
    </xf>
    <xf numFmtId="165" fontId="10" fillId="0" borderId="5" xfId="2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64" fontId="17" fillId="0" borderId="1" xfId="3" applyNumberFormat="1" applyBorder="1"/>
    <xf numFmtId="164" fontId="17" fillId="0" borderId="1" xfId="3" applyNumberFormat="1" applyBorder="1" applyAlignment="1">
      <alignment horizontal="center" vertical="center"/>
    </xf>
    <xf numFmtId="164" fontId="17" fillId="0" borderId="2" xfId="3" applyNumberFormat="1" applyFill="1" applyBorder="1" applyAlignment="1">
      <alignment horizontal="center" vertical="center"/>
    </xf>
    <xf numFmtId="164" fontId="17" fillId="0" borderId="3" xfId="3" applyNumberFormat="1" applyFill="1" applyBorder="1" applyAlignment="1">
      <alignment horizontal="center" vertical="center"/>
    </xf>
    <xf numFmtId="0" fontId="17" fillId="2" borderId="4" xfId="3" applyFill="1" applyBorder="1"/>
    <xf numFmtId="0" fontId="17" fillId="0" borderId="5" xfId="3" applyBorder="1"/>
    <xf numFmtId="0" fontId="17" fillId="0" borderId="1" xfId="3" applyBorder="1"/>
    <xf numFmtId="0" fontId="17" fillId="0" borderId="0" xfId="3"/>
    <xf numFmtId="164" fontId="17" fillId="0" borderId="1" xfId="3" applyNumberFormat="1" applyBorder="1" applyAlignment="1">
      <alignment wrapText="1" shrinkToFit="1"/>
    </xf>
    <xf numFmtId="164" fontId="3" fillId="3" borderId="1" xfId="3" applyNumberFormat="1" applyFont="1" applyFill="1" applyBorder="1" applyAlignment="1">
      <alignment horizontal="center" vertical="center" wrapText="1"/>
    </xf>
    <xf numFmtId="164" fontId="3" fillId="4" borderId="1" xfId="3" applyNumberFormat="1" applyFont="1" applyFill="1" applyBorder="1" applyAlignment="1">
      <alignment horizontal="center" vertical="center" wrapText="1"/>
    </xf>
    <xf numFmtId="164" fontId="17" fillId="0" borderId="2" xfId="3" applyNumberFormat="1" applyBorder="1"/>
    <xf numFmtId="164" fontId="1" fillId="0" borderId="1" xfId="3" applyNumberFormat="1" applyFont="1" applyBorder="1" applyAlignment="1">
      <alignment wrapText="1" shrinkToFit="1"/>
    </xf>
    <xf numFmtId="0" fontId="17" fillId="5" borderId="52" xfId="3" applyFill="1" applyBorder="1"/>
    <xf numFmtId="164" fontId="3" fillId="3" borderId="6" xfId="3" applyNumberFormat="1" applyFont="1" applyFill="1" applyBorder="1" applyAlignment="1">
      <alignment horizontal="center" vertical="center" wrapText="1"/>
    </xf>
    <xf numFmtId="164" fontId="3" fillId="4" borderId="6" xfId="3" applyNumberFormat="1" applyFont="1" applyFill="1" applyBorder="1" applyAlignment="1">
      <alignment horizontal="center" vertical="center" wrapText="1"/>
    </xf>
    <xf numFmtId="164" fontId="17" fillId="0" borderId="1" xfId="3" applyNumberFormat="1" applyBorder="1" applyAlignment="1">
      <alignment horizontal="center" vertical="center" wrapText="1" shrinkToFit="1"/>
    </xf>
    <xf numFmtId="0" fontId="17" fillId="2" borderId="52" xfId="3" applyFill="1" applyBorder="1"/>
    <xf numFmtId="164" fontId="17" fillId="0" borderId="1" xfId="3" applyNumberFormat="1" applyFill="1" applyBorder="1" applyAlignment="1">
      <alignment wrapText="1" shrinkToFit="1"/>
    </xf>
    <xf numFmtId="164" fontId="1" fillId="0" borderId="1" xfId="3" applyNumberFormat="1" applyFont="1" applyFill="1" applyBorder="1" applyAlignment="1">
      <alignment wrapText="1" shrinkToFit="1"/>
    </xf>
    <xf numFmtId="164" fontId="4" fillId="0" borderId="1" xfId="3" applyNumberFormat="1" applyFont="1" applyBorder="1" applyAlignment="1">
      <alignment wrapText="1" shrinkToFit="1"/>
    </xf>
    <xf numFmtId="164" fontId="5" fillId="0" borderId="1" xfId="3" applyNumberFormat="1" applyFont="1" applyBorder="1" applyAlignment="1">
      <alignment wrapText="1" shrinkToFit="1"/>
    </xf>
    <xf numFmtId="164" fontId="17" fillId="0" borderId="0" xfId="3" applyNumberFormat="1"/>
    <xf numFmtId="164" fontId="1" fillId="0" borderId="1" xfId="3" applyNumberFormat="1" applyFont="1" applyBorder="1" applyAlignment="1"/>
    <xf numFmtId="0" fontId="17" fillId="0" borderId="1" xfId="3" applyBorder="1" applyAlignment="1">
      <alignment horizontal="center" vertical="center"/>
    </xf>
    <xf numFmtId="164" fontId="17" fillId="0" borderId="2" xfId="3" applyNumberFormat="1" applyFill="1" applyBorder="1"/>
    <xf numFmtId="164" fontId="17" fillId="0" borderId="1" xfId="3" applyNumberFormat="1" applyFill="1" applyBorder="1" applyAlignment="1">
      <alignment horizontal="left" vertical="top" wrapText="1" shrinkToFit="1"/>
    </xf>
    <xf numFmtId="0" fontId="17" fillId="0" borderId="2" xfId="3" applyBorder="1" applyAlignment="1"/>
    <xf numFmtId="164" fontId="1" fillId="0" borderId="1" xfId="3" applyNumberFormat="1" applyFont="1" applyFill="1" applyBorder="1" applyAlignment="1">
      <alignment horizontal="left" vertical="top" wrapText="1" shrinkToFit="1"/>
    </xf>
    <xf numFmtId="0" fontId="17" fillId="0" borderId="1" xfId="3" applyFill="1" applyBorder="1" applyAlignment="1">
      <alignment horizontal="center" vertical="center"/>
    </xf>
    <xf numFmtId="0" fontId="17" fillId="0" borderId="2" xfId="3" applyBorder="1"/>
    <xf numFmtId="0" fontId="17" fillId="0" borderId="2" xfId="3" applyFill="1" applyBorder="1"/>
    <xf numFmtId="164" fontId="17" fillId="0" borderId="1" xfId="3" applyNumberFormat="1" applyFill="1" applyBorder="1" applyAlignment="1">
      <alignment horizontal="left" wrapText="1" shrinkToFit="1"/>
    </xf>
    <xf numFmtId="0" fontId="17" fillId="0" borderId="2" xfId="3" applyBorder="1" applyAlignment="1">
      <alignment horizontal="right"/>
    </xf>
    <xf numFmtId="164" fontId="1" fillId="0" borderId="1" xfId="3" applyNumberFormat="1" applyFont="1" applyFill="1" applyBorder="1" applyAlignment="1">
      <alignment horizontal="left" wrapText="1" shrinkToFit="1"/>
    </xf>
    <xf numFmtId="164" fontId="17" fillId="0" borderId="7" xfId="3" applyNumberFormat="1" applyFill="1" applyBorder="1" applyAlignment="1">
      <alignment wrapText="1" shrinkToFit="1"/>
    </xf>
    <xf numFmtId="0" fontId="17" fillId="0" borderId="7" xfId="3" applyBorder="1"/>
    <xf numFmtId="0" fontId="17" fillId="0" borderId="8" xfId="3" applyFill="1" applyBorder="1"/>
    <xf numFmtId="164" fontId="1" fillId="0" borderId="7" xfId="3" applyNumberFormat="1" applyFont="1" applyFill="1" applyBorder="1" applyAlignment="1">
      <alignment wrapText="1" shrinkToFit="1"/>
    </xf>
    <xf numFmtId="0" fontId="17" fillId="0" borderId="7" xfId="3" applyFill="1" applyBorder="1" applyAlignment="1">
      <alignment horizontal="center" vertical="center"/>
    </xf>
    <xf numFmtId="0" fontId="17" fillId="0" borderId="7" xfId="3" applyBorder="1" applyAlignment="1">
      <alignment horizontal="center" vertical="center"/>
    </xf>
    <xf numFmtId="0" fontId="17" fillId="0" borderId="7" xfId="3" applyFill="1" applyBorder="1"/>
    <xf numFmtId="164" fontId="1" fillId="0" borderId="8" xfId="3" applyNumberFormat="1" applyFont="1" applyFill="1" applyBorder="1" applyAlignment="1">
      <alignment wrapText="1" shrinkToFit="1"/>
    </xf>
    <xf numFmtId="0" fontId="17" fillId="0" borderId="9" xfId="3" applyBorder="1"/>
    <xf numFmtId="0" fontId="17" fillId="0" borderId="1" xfId="3" applyFill="1" applyBorder="1"/>
    <xf numFmtId="164" fontId="1" fillId="0" borderId="2" xfId="3" applyNumberFormat="1" applyFont="1" applyFill="1" applyBorder="1" applyAlignment="1">
      <alignment wrapText="1" shrinkToFit="1"/>
    </xf>
    <xf numFmtId="0" fontId="17" fillId="0" borderId="10" xfId="3" applyFill="1" applyBorder="1" applyAlignment="1">
      <alignment horizontal="center" vertical="center"/>
    </xf>
    <xf numFmtId="0" fontId="17" fillId="0" borderId="10" xfId="3" applyFill="1" applyBorder="1"/>
    <xf numFmtId="164" fontId="1" fillId="0" borderId="11" xfId="3" applyNumberFormat="1" applyFont="1" applyFill="1" applyBorder="1" applyAlignment="1">
      <alignment wrapText="1" shrinkToFit="1"/>
    </xf>
    <xf numFmtId="0" fontId="17" fillId="0" borderId="7" xfId="3" applyNumberFormat="1" applyBorder="1" applyAlignment="1">
      <alignment horizontal="center" vertical="center"/>
    </xf>
    <xf numFmtId="0" fontId="17" fillId="2" borderId="53" xfId="3" applyFill="1" applyBorder="1"/>
    <xf numFmtId="0" fontId="17" fillId="0" borderId="1" xfId="3" applyNumberFormat="1" applyFill="1" applyBorder="1" applyAlignment="1">
      <alignment horizontal="center" vertical="center"/>
    </xf>
    <xf numFmtId="0" fontId="17" fillId="0" borderId="12" xfId="3" applyBorder="1"/>
    <xf numFmtId="164" fontId="1" fillId="0" borderId="13" xfId="3" applyNumberFormat="1" applyFont="1" applyFill="1" applyBorder="1" applyAlignment="1">
      <alignment wrapText="1" shrinkToFit="1"/>
    </xf>
    <xf numFmtId="0" fontId="17" fillId="0" borderId="14" xfId="3" applyFill="1" applyBorder="1"/>
    <xf numFmtId="0" fontId="17" fillId="0" borderId="10" xfId="3" applyNumberFormat="1" applyFill="1" applyBorder="1" applyAlignment="1">
      <alignment horizontal="center" vertical="center"/>
    </xf>
    <xf numFmtId="164" fontId="1" fillId="0" borderId="54" xfId="3" applyNumberFormat="1" applyFont="1" applyFill="1" applyBorder="1" applyAlignment="1">
      <alignment wrapText="1" shrinkToFit="1"/>
    </xf>
    <xf numFmtId="0" fontId="17" fillId="5" borderId="55" xfId="3" applyFill="1" applyBorder="1"/>
    <xf numFmtId="0" fontId="17" fillId="0" borderId="15" xfId="3" applyFill="1" applyBorder="1"/>
    <xf numFmtId="0" fontId="17" fillId="2" borderId="55" xfId="3" applyFill="1" applyBorder="1"/>
    <xf numFmtId="0" fontId="10" fillId="0" borderId="2" xfId="0" applyNumberFormat="1" applyFont="1" applyBorder="1" applyAlignment="1">
      <alignment horizontal="center" vertical="center"/>
    </xf>
    <xf numFmtId="0" fontId="10" fillId="0" borderId="12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0" fontId="7" fillId="0" borderId="0" xfId="0" quotePrefix="1" applyFont="1"/>
    <xf numFmtId="0" fontId="7" fillId="0" borderId="0" xfId="0" applyFont="1" applyAlignment="1"/>
    <xf numFmtId="0" fontId="0" fillId="0" borderId="0" xfId="0" applyFill="1"/>
    <xf numFmtId="0" fontId="16" fillId="0" borderId="0" xfId="0" applyFont="1" applyFill="1"/>
  </cellXfs>
  <cellStyles count="4">
    <cellStyle name="Гиперссылка 2" xfId="1" xr:uid="{D4035040-1F23-417F-BF12-16375B480652}"/>
    <cellStyle name="Денежный 2" xfId="2" xr:uid="{862A4FEA-BFB6-4353-84E6-0A1EE03B974C}"/>
    <cellStyle name="Обычный" xfId="0" builtinId="0"/>
    <cellStyle name="Обычный 2" xfId="3" xr:uid="{C7E0CADB-2EFB-476F-BB45-4CAA13036E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blanker.ru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A6E66-25AC-4E20-BCE9-389E075CBC42}">
  <dimension ref="A1:BP42"/>
  <sheetViews>
    <sheetView tabSelected="1" view="pageBreakPreview" topLeftCell="A13" zoomScaleNormal="100" workbookViewId="0">
      <selection activeCell="BM29" sqref="BM29"/>
    </sheetView>
  </sheetViews>
  <sheetFormatPr defaultRowHeight="15" x14ac:dyDescent="0.25"/>
  <cols>
    <col min="1" max="1" width="1.28515625" customWidth="1"/>
    <col min="2" max="2" width="2.42578125" customWidth="1"/>
    <col min="3" max="3" width="3.140625" customWidth="1"/>
    <col min="4" max="4" width="5" customWidth="1"/>
    <col min="5" max="5" width="4.5703125" customWidth="1"/>
    <col min="6" max="6" width="5.5703125" customWidth="1"/>
    <col min="7" max="7" width="5.42578125" customWidth="1"/>
    <col min="8" max="8" width="3.140625" customWidth="1"/>
    <col min="9" max="9" width="5.5703125" customWidth="1"/>
    <col min="10" max="10" width="1.7109375" customWidth="1"/>
    <col min="11" max="11" width="1.28515625" customWidth="1"/>
    <col min="12" max="12" width="2.28515625" customWidth="1"/>
    <col min="13" max="13" width="1.140625" customWidth="1"/>
    <col min="14" max="14" width="4.7109375" customWidth="1"/>
    <col min="15" max="15" width="0.7109375" customWidth="1"/>
    <col min="16" max="16" width="3.5703125" customWidth="1"/>
    <col min="17" max="18" width="1.7109375" customWidth="1"/>
    <col min="19" max="19" width="1.28515625" customWidth="1"/>
    <col min="20" max="20" width="2.28515625" customWidth="1"/>
    <col min="21" max="21" width="1.28515625" customWidth="1"/>
    <col min="22" max="22" width="4.7109375" customWidth="1"/>
    <col min="23" max="23" width="0.85546875" customWidth="1"/>
    <col min="24" max="24" width="3.42578125" customWidth="1"/>
    <col min="25" max="26" width="1.7109375" customWidth="1"/>
    <col min="27" max="27" width="1.28515625" customWidth="1"/>
    <col min="28" max="28" width="2.28515625" customWidth="1"/>
    <col min="29" max="29" width="1.42578125" customWidth="1"/>
    <col min="30" max="30" width="4.5703125" customWidth="1"/>
    <col min="31" max="31" width="0.7109375" customWidth="1"/>
    <col min="32" max="32" width="3.5703125" customWidth="1"/>
    <col min="33" max="33" width="1.85546875" customWidth="1"/>
    <col min="34" max="34" width="1.7109375" customWidth="1"/>
    <col min="35" max="35" width="1.28515625" customWidth="1"/>
    <col min="36" max="36" width="2.28515625" customWidth="1"/>
    <col min="37" max="37" width="1.140625" customWidth="1"/>
    <col min="38" max="38" width="2.42578125" customWidth="1"/>
    <col min="39" max="39" width="2.7109375" customWidth="1"/>
    <col min="40" max="40" width="0.7109375" customWidth="1"/>
    <col min="41" max="41" width="3.42578125" customWidth="1"/>
    <col min="42" max="42" width="1.85546875" customWidth="1"/>
    <col min="43" max="43" width="1.7109375" customWidth="1"/>
    <col min="44" max="44" width="1.28515625" customWidth="1"/>
    <col min="45" max="45" width="2.28515625" customWidth="1"/>
    <col min="46" max="46" width="1.140625" customWidth="1"/>
    <col min="47" max="47" width="1.42578125" customWidth="1"/>
    <col min="48" max="48" width="1.28515625" customWidth="1"/>
    <col min="49" max="49" width="2.140625" customWidth="1"/>
    <col min="50" max="50" width="0.85546875" customWidth="1"/>
    <col min="51" max="51" width="3.140625" customWidth="1"/>
    <col min="52" max="52" width="2" customWidth="1"/>
    <col min="53" max="53" width="1.7109375" customWidth="1"/>
    <col min="54" max="54" width="1.28515625" customWidth="1"/>
    <col min="55" max="55" width="2.28515625" customWidth="1"/>
    <col min="56" max="56" width="1.140625" customWidth="1"/>
    <col min="57" max="58" width="2.42578125" customWidth="1"/>
    <col min="59" max="59" width="0.85546875" customWidth="1"/>
    <col min="60" max="61" width="1.7109375" customWidth="1"/>
    <col min="62" max="62" width="2" customWidth="1"/>
    <col min="64" max="64" width="20.7109375" customWidth="1"/>
    <col min="65" max="65" width="18.140625" customWidth="1"/>
    <col min="66" max="66" width="19.28515625" customWidth="1"/>
    <col min="67" max="67" width="8.42578125" customWidth="1"/>
    <col min="258" max="258" width="1.28515625" customWidth="1"/>
    <col min="259" max="259" width="2.42578125" customWidth="1"/>
    <col min="260" max="260" width="3.140625" customWidth="1"/>
    <col min="261" max="261" width="5" customWidth="1"/>
    <col min="262" max="262" width="4.5703125" customWidth="1"/>
    <col min="263" max="263" width="5.5703125" customWidth="1"/>
    <col min="264" max="264" width="5.42578125" customWidth="1"/>
    <col min="265" max="265" width="3.140625" customWidth="1"/>
    <col min="266" max="266" width="2" customWidth="1"/>
    <col min="267" max="267" width="1.7109375" customWidth="1"/>
    <col min="268" max="268" width="1.28515625" customWidth="1"/>
    <col min="269" max="269" width="2.28515625" customWidth="1"/>
    <col min="270" max="270" width="1.140625" customWidth="1"/>
    <col min="271" max="271" width="4.7109375" customWidth="1"/>
    <col min="272" max="272" width="0.7109375" customWidth="1"/>
    <col min="273" max="273" width="3.5703125" customWidth="1"/>
    <col min="274" max="275" width="1.7109375" customWidth="1"/>
    <col min="276" max="276" width="1.28515625" customWidth="1"/>
    <col min="277" max="277" width="2.28515625" customWidth="1"/>
    <col min="278" max="278" width="1.28515625" customWidth="1"/>
    <col min="279" max="279" width="4.7109375" customWidth="1"/>
    <col min="280" max="280" width="0.85546875" customWidth="1"/>
    <col min="281" max="281" width="3.42578125" customWidth="1"/>
    <col min="282" max="283" width="1.7109375" customWidth="1"/>
    <col min="284" max="284" width="1.28515625" customWidth="1"/>
    <col min="285" max="285" width="2.28515625" customWidth="1"/>
    <col min="286" max="286" width="1.42578125" customWidth="1"/>
    <col min="287" max="287" width="4.5703125" customWidth="1"/>
    <col min="288" max="288" width="0.7109375" customWidth="1"/>
    <col min="289" max="289" width="3.5703125" customWidth="1"/>
    <col min="290" max="290" width="1.85546875" customWidth="1"/>
    <col min="291" max="291" width="1.7109375" customWidth="1"/>
    <col min="292" max="292" width="1.28515625" customWidth="1"/>
    <col min="293" max="293" width="2.28515625" customWidth="1"/>
    <col min="294" max="294" width="1.140625" customWidth="1"/>
    <col min="295" max="295" width="2.42578125" customWidth="1"/>
    <col min="296" max="296" width="2.7109375" customWidth="1"/>
    <col min="297" max="297" width="0.7109375" customWidth="1"/>
    <col min="298" max="298" width="3.42578125" customWidth="1"/>
    <col min="299" max="299" width="1.85546875" customWidth="1"/>
    <col min="300" max="300" width="1.7109375" customWidth="1"/>
    <col min="301" max="301" width="1.28515625" customWidth="1"/>
    <col min="302" max="302" width="2.28515625" customWidth="1"/>
    <col min="303" max="303" width="1.140625" customWidth="1"/>
    <col min="304" max="304" width="1.42578125" customWidth="1"/>
    <col min="305" max="305" width="1.28515625" customWidth="1"/>
    <col min="306" max="306" width="2.140625" customWidth="1"/>
    <col min="307" max="307" width="0.85546875" customWidth="1"/>
    <col min="308" max="308" width="3.140625" customWidth="1"/>
    <col min="309" max="309" width="2" customWidth="1"/>
    <col min="310" max="310" width="1.7109375" customWidth="1"/>
    <col min="311" max="311" width="1.28515625" customWidth="1"/>
    <col min="312" max="312" width="2.28515625" customWidth="1"/>
    <col min="313" max="313" width="1.140625" customWidth="1"/>
    <col min="314" max="315" width="2.42578125" customWidth="1"/>
    <col min="316" max="316" width="0.85546875" customWidth="1"/>
    <col min="317" max="318" width="1.7109375" customWidth="1"/>
    <col min="319" max="319" width="2" customWidth="1"/>
    <col min="514" max="514" width="1.28515625" customWidth="1"/>
    <col min="515" max="515" width="2.42578125" customWidth="1"/>
    <col min="516" max="516" width="3.140625" customWidth="1"/>
    <col min="517" max="517" width="5" customWidth="1"/>
    <col min="518" max="518" width="4.5703125" customWidth="1"/>
    <col min="519" max="519" width="5.5703125" customWidth="1"/>
    <col min="520" max="520" width="5.42578125" customWidth="1"/>
    <col min="521" max="521" width="3.140625" customWidth="1"/>
    <col min="522" max="522" width="2" customWidth="1"/>
    <col min="523" max="523" width="1.7109375" customWidth="1"/>
    <col min="524" max="524" width="1.28515625" customWidth="1"/>
    <col min="525" max="525" width="2.28515625" customWidth="1"/>
    <col min="526" max="526" width="1.140625" customWidth="1"/>
    <col min="527" max="527" width="4.7109375" customWidth="1"/>
    <col min="528" max="528" width="0.7109375" customWidth="1"/>
    <col min="529" max="529" width="3.5703125" customWidth="1"/>
    <col min="530" max="531" width="1.7109375" customWidth="1"/>
    <col min="532" max="532" width="1.28515625" customWidth="1"/>
    <col min="533" max="533" width="2.28515625" customWidth="1"/>
    <col min="534" max="534" width="1.28515625" customWidth="1"/>
    <col min="535" max="535" width="4.7109375" customWidth="1"/>
    <col min="536" max="536" width="0.85546875" customWidth="1"/>
    <col min="537" max="537" width="3.42578125" customWidth="1"/>
    <col min="538" max="539" width="1.7109375" customWidth="1"/>
    <col min="540" max="540" width="1.28515625" customWidth="1"/>
    <col min="541" max="541" width="2.28515625" customWidth="1"/>
    <col min="542" max="542" width="1.42578125" customWidth="1"/>
    <col min="543" max="543" width="4.5703125" customWidth="1"/>
    <col min="544" max="544" width="0.7109375" customWidth="1"/>
    <col min="545" max="545" width="3.5703125" customWidth="1"/>
    <col min="546" max="546" width="1.85546875" customWidth="1"/>
    <col min="547" max="547" width="1.7109375" customWidth="1"/>
    <col min="548" max="548" width="1.28515625" customWidth="1"/>
    <col min="549" max="549" width="2.28515625" customWidth="1"/>
    <col min="550" max="550" width="1.140625" customWidth="1"/>
    <col min="551" max="551" width="2.42578125" customWidth="1"/>
    <col min="552" max="552" width="2.7109375" customWidth="1"/>
    <col min="553" max="553" width="0.7109375" customWidth="1"/>
    <col min="554" max="554" width="3.42578125" customWidth="1"/>
    <col min="555" max="555" width="1.85546875" customWidth="1"/>
    <col min="556" max="556" width="1.7109375" customWidth="1"/>
    <col min="557" max="557" width="1.28515625" customWidth="1"/>
    <col min="558" max="558" width="2.28515625" customWidth="1"/>
    <col min="559" max="559" width="1.140625" customWidth="1"/>
    <col min="560" max="560" width="1.42578125" customWidth="1"/>
    <col min="561" max="561" width="1.28515625" customWidth="1"/>
    <col min="562" max="562" width="2.140625" customWidth="1"/>
    <col min="563" max="563" width="0.85546875" customWidth="1"/>
    <col min="564" max="564" width="3.140625" customWidth="1"/>
    <col min="565" max="565" width="2" customWidth="1"/>
    <col min="566" max="566" width="1.7109375" customWidth="1"/>
    <col min="567" max="567" width="1.28515625" customWidth="1"/>
    <col min="568" max="568" width="2.28515625" customWidth="1"/>
    <col min="569" max="569" width="1.140625" customWidth="1"/>
    <col min="570" max="571" width="2.42578125" customWidth="1"/>
    <col min="572" max="572" width="0.85546875" customWidth="1"/>
    <col min="573" max="574" width="1.7109375" customWidth="1"/>
    <col min="575" max="575" width="2" customWidth="1"/>
    <col min="770" max="770" width="1.28515625" customWidth="1"/>
    <col min="771" max="771" width="2.42578125" customWidth="1"/>
    <col min="772" max="772" width="3.140625" customWidth="1"/>
    <col min="773" max="773" width="5" customWidth="1"/>
    <col min="774" max="774" width="4.5703125" customWidth="1"/>
    <col min="775" max="775" width="5.5703125" customWidth="1"/>
    <col min="776" max="776" width="5.42578125" customWidth="1"/>
    <col min="777" max="777" width="3.140625" customWidth="1"/>
    <col min="778" max="778" width="2" customWidth="1"/>
    <col min="779" max="779" width="1.7109375" customWidth="1"/>
    <col min="780" max="780" width="1.28515625" customWidth="1"/>
    <col min="781" max="781" width="2.28515625" customWidth="1"/>
    <col min="782" max="782" width="1.140625" customWidth="1"/>
    <col min="783" max="783" width="4.7109375" customWidth="1"/>
    <col min="784" max="784" width="0.7109375" customWidth="1"/>
    <col min="785" max="785" width="3.5703125" customWidth="1"/>
    <col min="786" max="787" width="1.7109375" customWidth="1"/>
    <col min="788" max="788" width="1.28515625" customWidth="1"/>
    <col min="789" max="789" width="2.28515625" customWidth="1"/>
    <col min="790" max="790" width="1.28515625" customWidth="1"/>
    <col min="791" max="791" width="4.7109375" customWidth="1"/>
    <col min="792" max="792" width="0.85546875" customWidth="1"/>
    <col min="793" max="793" width="3.42578125" customWidth="1"/>
    <col min="794" max="795" width="1.7109375" customWidth="1"/>
    <col min="796" max="796" width="1.28515625" customWidth="1"/>
    <col min="797" max="797" width="2.28515625" customWidth="1"/>
    <col min="798" max="798" width="1.42578125" customWidth="1"/>
    <col min="799" max="799" width="4.5703125" customWidth="1"/>
    <col min="800" max="800" width="0.7109375" customWidth="1"/>
    <col min="801" max="801" width="3.5703125" customWidth="1"/>
    <col min="802" max="802" width="1.85546875" customWidth="1"/>
    <col min="803" max="803" width="1.7109375" customWidth="1"/>
    <col min="804" max="804" width="1.28515625" customWidth="1"/>
    <col min="805" max="805" width="2.28515625" customWidth="1"/>
    <col min="806" max="806" width="1.140625" customWidth="1"/>
    <col min="807" max="807" width="2.42578125" customWidth="1"/>
    <col min="808" max="808" width="2.7109375" customWidth="1"/>
    <col min="809" max="809" width="0.7109375" customWidth="1"/>
    <col min="810" max="810" width="3.42578125" customWidth="1"/>
    <col min="811" max="811" width="1.85546875" customWidth="1"/>
    <col min="812" max="812" width="1.7109375" customWidth="1"/>
    <col min="813" max="813" width="1.28515625" customWidth="1"/>
    <col min="814" max="814" width="2.28515625" customWidth="1"/>
    <col min="815" max="815" width="1.140625" customWidth="1"/>
    <col min="816" max="816" width="1.42578125" customWidth="1"/>
    <col min="817" max="817" width="1.28515625" customWidth="1"/>
    <col min="818" max="818" width="2.140625" customWidth="1"/>
    <col min="819" max="819" width="0.85546875" customWidth="1"/>
    <col min="820" max="820" width="3.140625" customWidth="1"/>
    <col min="821" max="821" width="2" customWidth="1"/>
    <col min="822" max="822" width="1.7109375" customWidth="1"/>
    <col min="823" max="823" width="1.28515625" customWidth="1"/>
    <col min="824" max="824" width="2.28515625" customWidth="1"/>
    <col min="825" max="825" width="1.140625" customWidth="1"/>
    <col min="826" max="827" width="2.42578125" customWidth="1"/>
    <col min="828" max="828" width="0.85546875" customWidth="1"/>
    <col min="829" max="830" width="1.7109375" customWidth="1"/>
    <col min="831" max="831" width="2" customWidth="1"/>
    <col min="1026" max="1026" width="1.28515625" customWidth="1"/>
    <col min="1027" max="1027" width="2.42578125" customWidth="1"/>
    <col min="1028" max="1028" width="3.140625" customWidth="1"/>
    <col min="1029" max="1029" width="5" customWidth="1"/>
    <col min="1030" max="1030" width="4.5703125" customWidth="1"/>
    <col min="1031" max="1031" width="5.5703125" customWidth="1"/>
    <col min="1032" max="1032" width="5.42578125" customWidth="1"/>
    <col min="1033" max="1033" width="3.140625" customWidth="1"/>
    <col min="1034" max="1034" width="2" customWidth="1"/>
    <col min="1035" max="1035" width="1.7109375" customWidth="1"/>
    <col min="1036" max="1036" width="1.28515625" customWidth="1"/>
    <col min="1037" max="1037" width="2.28515625" customWidth="1"/>
    <col min="1038" max="1038" width="1.140625" customWidth="1"/>
    <col min="1039" max="1039" width="4.7109375" customWidth="1"/>
    <col min="1040" max="1040" width="0.7109375" customWidth="1"/>
    <col min="1041" max="1041" width="3.5703125" customWidth="1"/>
    <col min="1042" max="1043" width="1.7109375" customWidth="1"/>
    <col min="1044" max="1044" width="1.28515625" customWidth="1"/>
    <col min="1045" max="1045" width="2.28515625" customWidth="1"/>
    <col min="1046" max="1046" width="1.28515625" customWidth="1"/>
    <col min="1047" max="1047" width="4.7109375" customWidth="1"/>
    <col min="1048" max="1048" width="0.85546875" customWidth="1"/>
    <col min="1049" max="1049" width="3.42578125" customWidth="1"/>
    <col min="1050" max="1051" width="1.7109375" customWidth="1"/>
    <col min="1052" max="1052" width="1.28515625" customWidth="1"/>
    <col min="1053" max="1053" width="2.28515625" customWidth="1"/>
    <col min="1054" max="1054" width="1.42578125" customWidth="1"/>
    <col min="1055" max="1055" width="4.5703125" customWidth="1"/>
    <col min="1056" max="1056" width="0.7109375" customWidth="1"/>
    <col min="1057" max="1057" width="3.5703125" customWidth="1"/>
    <col min="1058" max="1058" width="1.85546875" customWidth="1"/>
    <col min="1059" max="1059" width="1.7109375" customWidth="1"/>
    <col min="1060" max="1060" width="1.28515625" customWidth="1"/>
    <col min="1061" max="1061" width="2.28515625" customWidth="1"/>
    <col min="1062" max="1062" width="1.140625" customWidth="1"/>
    <col min="1063" max="1063" width="2.42578125" customWidth="1"/>
    <col min="1064" max="1064" width="2.7109375" customWidth="1"/>
    <col min="1065" max="1065" width="0.7109375" customWidth="1"/>
    <col min="1066" max="1066" width="3.42578125" customWidth="1"/>
    <col min="1067" max="1067" width="1.85546875" customWidth="1"/>
    <col min="1068" max="1068" width="1.7109375" customWidth="1"/>
    <col min="1069" max="1069" width="1.28515625" customWidth="1"/>
    <col min="1070" max="1070" width="2.28515625" customWidth="1"/>
    <col min="1071" max="1071" width="1.140625" customWidth="1"/>
    <col min="1072" max="1072" width="1.42578125" customWidth="1"/>
    <col min="1073" max="1073" width="1.28515625" customWidth="1"/>
    <col min="1074" max="1074" width="2.140625" customWidth="1"/>
    <col min="1075" max="1075" width="0.85546875" customWidth="1"/>
    <col min="1076" max="1076" width="3.140625" customWidth="1"/>
    <col min="1077" max="1077" width="2" customWidth="1"/>
    <col min="1078" max="1078" width="1.7109375" customWidth="1"/>
    <col min="1079" max="1079" width="1.28515625" customWidth="1"/>
    <col min="1080" max="1080" width="2.28515625" customWidth="1"/>
    <col min="1081" max="1081" width="1.140625" customWidth="1"/>
    <col min="1082" max="1083" width="2.42578125" customWidth="1"/>
    <col min="1084" max="1084" width="0.85546875" customWidth="1"/>
    <col min="1085" max="1086" width="1.7109375" customWidth="1"/>
    <col min="1087" max="1087" width="2" customWidth="1"/>
    <col min="1282" max="1282" width="1.28515625" customWidth="1"/>
    <col min="1283" max="1283" width="2.42578125" customWidth="1"/>
    <col min="1284" max="1284" width="3.140625" customWidth="1"/>
    <col min="1285" max="1285" width="5" customWidth="1"/>
    <col min="1286" max="1286" width="4.5703125" customWidth="1"/>
    <col min="1287" max="1287" width="5.5703125" customWidth="1"/>
    <col min="1288" max="1288" width="5.42578125" customWidth="1"/>
    <col min="1289" max="1289" width="3.140625" customWidth="1"/>
    <col min="1290" max="1290" width="2" customWidth="1"/>
    <col min="1291" max="1291" width="1.7109375" customWidth="1"/>
    <col min="1292" max="1292" width="1.28515625" customWidth="1"/>
    <col min="1293" max="1293" width="2.28515625" customWidth="1"/>
    <col min="1294" max="1294" width="1.140625" customWidth="1"/>
    <col min="1295" max="1295" width="4.7109375" customWidth="1"/>
    <col min="1296" max="1296" width="0.7109375" customWidth="1"/>
    <col min="1297" max="1297" width="3.5703125" customWidth="1"/>
    <col min="1298" max="1299" width="1.7109375" customWidth="1"/>
    <col min="1300" max="1300" width="1.28515625" customWidth="1"/>
    <col min="1301" max="1301" width="2.28515625" customWidth="1"/>
    <col min="1302" max="1302" width="1.28515625" customWidth="1"/>
    <col min="1303" max="1303" width="4.7109375" customWidth="1"/>
    <col min="1304" max="1304" width="0.85546875" customWidth="1"/>
    <col min="1305" max="1305" width="3.42578125" customWidth="1"/>
    <col min="1306" max="1307" width="1.7109375" customWidth="1"/>
    <col min="1308" max="1308" width="1.28515625" customWidth="1"/>
    <col min="1309" max="1309" width="2.28515625" customWidth="1"/>
    <col min="1310" max="1310" width="1.42578125" customWidth="1"/>
    <col min="1311" max="1311" width="4.5703125" customWidth="1"/>
    <col min="1312" max="1312" width="0.7109375" customWidth="1"/>
    <col min="1313" max="1313" width="3.5703125" customWidth="1"/>
    <col min="1314" max="1314" width="1.85546875" customWidth="1"/>
    <col min="1315" max="1315" width="1.7109375" customWidth="1"/>
    <col min="1316" max="1316" width="1.28515625" customWidth="1"/>
    <col min="1317" max="1317" width="2.28515625" customWidth="1"/>
    <col min="1318" max="1318" width="1.140625" customWidth="1"/>
    <col min="1319" max="1319" width="2.42578125" customWidth="1"/>
    <col min="1320" max="1320" width="2.7109375" customWidth="1"/>
    <col min="1321" max="1321" width="0.7109375" customWidth="1"/>
    <col min="1322" max="1322" width="3.42578125" customWidth="1"/>
    <col min="1323" max="1323" width="1.85546875" customWidth="1"/>
    <col min="1324" max="1324" width="1.7109375" customWidth="1"/>
    <col min="1325" max="1325" width="1.28515625" customWidth="1"/>
    <col min="1326" max="1326" width="2.28515625" customWidth="1"/>
    <col min="1327" max="1327" width="1.140625" customWidth="1"/>
    <col min="1328" max="1328" width="1.42578125" customWidth="1"/>
    <col min="1329" max="1329" width="1.28515625" customWidth="1"/>
    <col min="1330" max="1330" width="2.140625" customWidth="1"/>
    <col min="1331" max="1331" width="0.85546875" customWidth="1"/>
    <col min="1332" max="1332" width="3.140625" customWidth="1"/>
    <col min="1333" max="1333" width="2" customWidth="1"/>
    <col min="1334" max="1334" width="1.7109375" customWidth="1"/>
    <col min="1335" max="1335" width="1.28515625" customWidth="1"/>
    <col min="1336" max="1336" width="2.28515625" customWidth="1"/>
    <col min="1337" max="1337" width="1.140625" customWidth="1"/>
    <col min="1338" max="1339" width="2.42578125" customWidth="1"/>
    <col min="1340" max="1340" width="0.85546875" customWidth="1"/>
    <col min="1341" max="1342" width="1.7109375" customWidth="1"/>
    <col min="1343" max="1343" width="2" customWidth="1"/>
    <col min="1538" max="1538" width="1.28515625" customWidth="1"/>
    <col min="1539" max="1539" width="2.42578125" customWidth="1"/>
    <col min="1540" max="1540" width="3.140625" customWidth="1"/>
    <col min="1541" max="1541" width="5" customWidth="1"/>
    <col min="1542" max="1542" width="4.5703125" customWidth="1"/>
    <col min="1543" max="1543" width="5.5703125" customWidth="1"/>
    <col min="1544" max="1544" width="5.42578125" customWidth="1"/>
    <col min="1545" max="1545" width="3.140625" customWidth="1"/>
    <col min="1546" max="1546" width="2" customWidth="1"/>
    <col min="1547" max="1547" width="1.7109375" customWidth="1"/>
    <col min="1548" max="1548" width="1.28515625" customWidth="1"/>
    <col min="1549" max="1549" width="2.28515625" customWidth="1"/>
    <col min="1550" max="1550" width="1.140625" customWidth="1"/>
    <col min="1551" max="1551" width="4.7109375" customWidth="1"/>
    <col min="1552" max="1552" width="0.7109375" customWidth="1"/>
    <col min="1553" max="1553" width="3.5703125" customWidth="1"/>
    <col min="1554" max="1555" width="1.7109375" customWidth="1"/>
    <col min="1556" max="1556" width="1.28515625" customWidth="1"/>
    <col min="1557" max="1557" width="2.28515625" customWidth="1"/>
    <col min="1558" max="1558" width="1.28515625" customWidth="1"/>
    <col min="1559" max="1559" width="4.7109375" customWidth="1"/>
    <col min="1560" max="1560" width="0.85546875" customWidth="1"/>
    <col min="1561" max="1561" width="3.42578125" customWidth="1"/>
    <col min="1562" max="1563" width="1.7109375" customWidth="1"/>
    <col min="1564" max="1564" width="1.28515625" customWidth="1"/>
    <col min="1565" max="1565" width="2.28515625" customWidth="1"/>
    <col min="1566" max="1566" width="1.42578125" customWidth="1"/>
    <col min="1567" max="1567" width="4.5703125" customWidth="1"/>
    <col min="1568" max="1568" width="0.7109375" customWidth="1"/>
    <col min="1569" max="1569" width="3.5703125" customWidth="1"/>
    <col min="1570" max="1570" width="1.85546875" customWidth="1"/>
    <col min="1571" max="1571" width="1.7109375" customWidth="1"/>
    <col min="1572" max="1572" width="1.28515625" customWidth="1"/>
    <col min="1573" max="1573" width="2.28515625" customWidth="1"/>
    <col min="1574" max="1574" width="1.140625" customWidth="1"/>
    <col min="1575" max="1575" width="2.42578125" customWidth="1"/>
    <col min="1576" max="1576" width="2.7109375" customWidth="1"/>
    <col min="1577" max="1577" width="0.7109375" customWidth="1"/>
    <col min="1578" max="1578" width="3.42578125" customWidth="1"/>
    <col min="1579" max="1579" width="1.85546875" customWidth="1"/>
    <col min="1580" max="1580" width="1.7109375" customWidth="1"/>
    <col min="1581" max="1581" width="1.28515625" customWidth="1"/>
    <col min="1582" max="1582" width="2.28515625" customWidth="1"/>
    <col min="1583" max="1583" width="1.140625" customWidth="1"/>
    <col min="1584" max="1584" width="1.42578125" customWidth="1"/>
    <col min="1585" max="1585" width="1.28515625" customWidth="1"/>
    <col min="1586" max="1586" width="2.140625" customWidth="1"/>
    <col min="1587" max="1587" width="0.85546875" customWidth="1"/>
    <col min="1588" max="1588" width="3.140625" customWidth="1"/>
    <col min="1589" max="1589" width="2" customWidth="1"/>
    <col min="1590" max="1590" width="1.7109375" customWidth="1"/>
    <col min="1591" max="1591" width="1.28515625" customWidth="1"/>
    <col min="1592" max="1592" width="2.28515625" customWidth="1"/>
    <col min="1593" max="1593" width="1.140625" customWidth="1"/>
    <col min="1594" max="1595" width="2.42578125" customWidth="1"/>
    <col min="1596" max="1596" width="0.85546875" customWidth="1"/>
    <col min="1597" max="1598" width="1.7109375" customWidth="1"/>
    <col min="1599" max="1599" width="2" customWidth="1"/>
    <col min="1794" max="1794" width="1.28515625" customWidth="1"/>
    <col min="1795" max="1795" width="2.42578125" customWidth="1"/>
    <col min="1796" max="1796" width="3.140625" customWidth="1"/>
    <col min="1797" max="1797" width="5" customWidth="1"/>
    <col min="1798" max="1798" width="4.5703125" customWidth="1"/>
    <col min="1799" max="1799" width="5.5703125" customWidth="1"/>
    <col min="1800" max="1800" width="5.42578125" customWidth="1"/>
    <col min="1801" max="1801" width="3.140625" customWidth="1"/>
    <col min="1802" max="1802" width="2" customWidth="1"/>
    <col min="1803" max="1803" width="1.7109375" customWidth="1"/>
    <col min="1804" max="1804" width="1.28515625" customWidth="1"/>
    <col min="1805" max="1805" width="2.28515625" customWidth="1"/>
    <col min="1806" max="1806" width="1.140625" customWidth="1"/>
    <col min="1807" max="1807" width="4.7109375" customWidth="1"/>
    <col min="1808" max="1808" width="0.7109375" customWidth="1"/>
    <col min="1809" max="1809" width="3.5703125" customWidth="1"/>
    <col min="1810" max="1811" width="1.7109375" customWidth="1"/>
    <col min="1812" max="1812" width="1.28515625" customWidth="1"/>
    <col min="1813" max="1813" width="2.28515625" customWidth="1"/>
    <col min="1814" max="1814" width="1.28515625" customWidth="1"/>
    <col min="1815" max="1815" width="4.7109375" customWidth="1"/>
    <col min="1816" max="1816" width="0.85546875" customWidth="1"/>
    <col min="1817" max="1817" width="3.42578125" customWidth="1"/>
    <col min="1818" max="1819" width="1.7109375" customWidth="1"/>
    <col min="1820" max="1820" width="1.28515625" customWidth="1"/>
    <col min="1821" max="1821" width="2.28515625" customWidth="1"/>
    <col min="1822" max="1822" width="1.42578125" customWidth="1"/>
    <col min="1823" max="1823" width="4.5703125" customWidth="1"/>
    <col min="1824" max="1824" width="0.7109375" customWidth="1"/>
    <col min="1825" max="1825" width="3.5703125" customWidth="1"/>
    <col min="1826" max="1826" width="1.85546875" customWidth="1"/>
    <col min="1827" max="1827" width="1.7109375" customWidth="1"/>
    <col min="1828" max="1828" width="1.28515625" customWidth="1"/>
    <col min="1829" max="1829" width="2.28515625" customWidth="1"/>
    <col min="1830" max="1830" width="1.140625" customWidth="1"/>
    <col min="1831" max="1831" width="2.42578125" customWidth="1"/>
    <col min="1832" max="1832" width="2.7109375" customWidth="1"/>
    <col min="1833" max="1833" width="0.7109375" customWidth="1"/>
    <col min="1834" max="1834" width="3.42578125" customWidth="1"/>
    <col min="1835" max="1835" width="1.85546875" customWidth="1"/>
    <col min="1836" max="1836" width="1.7109375" customWidth="1"/>
    <col min="1837" max="1837" width="1.28515625" customWidth="1"/>
    <col min="1838" max="1838" width="2.28515625" customWidth="1"/>
    <col min="1839" max="1839" width="1.140625" customWidth="1"/>
    <col min="1840" max="1840" width="1.42578125" customWidth="1"/>
    <col min="1841" max="1841" width="1.28515625" customWidth="1"/>
    <col min="1842" max="1842" width="2.140625" customWidth="1"/>
    <col min="1843" max="1843" width="0.85546875" customWidth="1"/>
    <col min="1844" max="1844" width="3.140625" customWidth="1"/>
    <col min="1845" max="1845" width="2" customWidth="1"/>
    <col min="1846" max="1846" width="1.7109375" customWidth="1"/>
    <col min="1847" max="1847" width="1.28515625" customWidth="1"/>
    <col min="1848" max="1848" width="2.28515625" customWidth="1"/>
    <col min="1849" max="1849" width="1.140625" customWidth="1"/>
    <col min="1850" max="1851" width="2.42578125" customWidth="1"/>
    <col min="1852" max="1852" width="0.85546875" customWidth="1"/>
    <col min="1853" max="1854" width="1.7109375" customWidth="1"/>
    <col min="1855" max="1855" width="2" customWidth="1"/>
    <col min="2050" max="2050" width="1.28515625" customWidth="1"/>
    <col min="2051" max="2051" width="2.42578125" customWidth="1"/>
    <col min="2052" max="2052" width="3.140625" customWidth="1"/>
    <col min="2053" max="2053" width="5" customWidth="1"/>
    <col min="2054" max="2054" width="4.5703125" customWidth="1"/>
    <col min="2055" max="2055" width="5.5703125" customWidth="1"/>
    <col min="2056" max="2056" width="5.42578125" customWidth="1"/>
    <col min="2057" max="2057" width="3.140625" customWidth="1"/>
    <col min="2058" max="2058" width="2" customWidth="1"/>
    <col min="2059" max="2059" width="1.7109375" customWidth="1"/>
    <col min="2060" max="2060" width="1.28515625" customWidth="1"/>
    <col min="2061" max="2061" width="2.28515625" customWidth="1"/>
    <col min="2062" max="2062" width="1.140625" customWidth="1"/>
    <col min="2063" max="2063" width="4.7109375" customWidth="1"/>
    <col min="2064" max="2064" width="0.7109375" customWidth="1"/>
    <col min="2065" max="2065" width="3.5703125" customWidth="1"/>
    <col min="2066" max="2067" width="1.7109375" customWidth="1"/>
    <col min="2068" max="2068" width="1.28515625" customWidth="1"/>
    <col min="2069" max="2069" width="2.28515625" customWidth="1"/>
    <col min="2070" max="2070" width="1.28515625" customWidth="1"/>
    <col min="2071" max="2071" width="4.7109375" customWidth="1"/>
    <col min="2072" max="2072" width="0.85546875" customWidth="1"/>
    <col min="2073" max="2073" width="3.42578125" customWidth="1"/>
    <col min="2074" max="2075" width="1.7109375" customWidth="1"/>
    <col min="2076" max="2076" width="1.28515625" customWidth="1"/>
    <col min="2077" max="2077" width="2.28515625" customWidth="1"/>
    <col min="2078" max="2078" width="1.42578125" customWidth="1"/>
    <col min="2079" max="2079" width="4.5703125" customWidth="1"/>
    <col min="2080" max="2080" width="0.7109375" customWidth="1"/>
    <col min="2081" max="2081" width="3.5703125" customWidth="1"/>
    <col min="2082" max="2082" width="1.85546875" customWidth="1"/>
    <col min="2083" max="2083" width="1.7109375" customWidth="1"/>
    <col min="2084" max="2084" width="1.28515625" customWidth="1"/>
    <col min="2085" max="2085" width="2.28515625" customWidth="1"/>
    <col min="2086" max="2086" width="1.140625" customWidth="1"/>
    <col min="2087" max="2087" width="2.42578125" customWidth="1"/>
    <col min="2088" max="2088" width="2.7109375" customWidth="1"/>
    <col min="2089" max="2089" width="0.7109375" customWidth="1"/>
    <col min="2090" max="2090" width="3.42578125" customWidth="1"/>
    <col min="2091" max="2091" width="1.85546875" customWidth="1"/>
    <col min="2092" max="2092" width="1.7109375" customWidth="1"/>
    <col min="2093" max="2093" width="1.28515625" customWidth="1"/>
    <col min="2094" max="2094" width="2.28515625" customWidth="1"/>
    <col min="2095" max="2095" width="1.140625" customWidth="1"/>
    <col min="2096" max="2096" width="1.42578125" customWidth="1"/>
    <col min="2097" max="2097" width="1.28515625" customWidth="1"/>
    <col min="2098" max="2098" width="2.140625" customWidth="1"/>
    <col min="2099" max="2099" width="0.85546875" customWidth="1"/>
    <col min="2100" max="2100" width="3.140625" customWidth="1"/>
    <col min="2101" max="2101" width="2" customWidth="1"/>
    <col min="2102" max="2102" width="1.7109375" customWidth="1"/>
    <col min="2103" max="2103" width="1.28515625" customWidth="1"/>
    <col min="2104" max="2104" width="2.28515625" customWidth="1"/>
    <col min="2105" max="2105" width="1.140625" customWidth="1"/>
    <col min="2106" max="2107" width="2.42578125" customWidth="1"/>
    <col min="2108" max="2108" width="0.85546875" customWidth="1"/>
    <col min="2109" max="2110" width="1.7109375" customWidth="1"/>
    <col min="2111" max="2111" width="2" customWidth="1"/>
    <col min="2306" max="2306" width="1.28515625" customWidth="1"/>
    <col min="2307" max="2307" width="2.42578125" customWidth="1"/>
    <col min="2308" max="2308" width="3.140625" customWidth="1"/>
    <col min="2309" max="2309" width="5" customWidth="1"/>
    <col min="2310" max="2310" width="4.5703125" customWidth="1"/>
    <col min="2311" max="2311" width="5.5703125" customWidth="1"/>
    <col min="2312" max="2312" width="5.42578125" customWidth="1"/>
    <col min="2313" max="2313" width="3.140625" customWidth="1"/>
    <col min="2314" max="2314" width="2" customWidth="1"/>
    <col min="2315" max="2315" width="1.7109375" customWidth="1"/>
    <col min="2316" max="2316" width="1.28515625" customWidth="1"/>
    <col min="2317" max="2317" width="2.28515625" customWidth="1"/>
    <col min="2318" max="2318" width="1.140625" customWidth="1"/>
    <col min="2319" max="2319" width="4.7109375" customWidth="1"/>
    <col min="2320" max="2320" width="0.7109375" customWidth="1"/>
    <col min="2321" max="2321" width="3.5703125" customWidth="1"/>
    <col min="2322" max="2323" width="1.7109375" customWidth="1"/>
    <col min="2324" max="2324" width="1.28515625" customWidth="1"/>
    <col min="2325" max="2325" width="2.28515625" customWidth="1"/>
    <col min="2326" max="2326" width="1.28515625" customWidth="1"/>
    <col min="2327" max="2327" width="4.7109375" customWidth="1"/>
    <col min="2328" max="2328" width="0.85546875" customWidth="1"/>
    <col min="2329" max="2329" width="3.42578125" customWidth="1"/>
    <col min="2330" max="2331" width="1.7109375" customWidth="1"/>
    <col min="2332" max="2332" width="1.28515625" customWidth="1"/>
    <col min="2333" max="2333" width="2.28515625" customWidth="1"/>
    <col min="2334" max="2334" width="1.42578125" customWidth="1"/>
    <col min="2335" max="2335" width="4.5703125" customWidth="1"/>
    <col min="2336" max="2336" width="0.7109375" customWidth="1"/>
    <col min="2337" max="2337" width="3.5703125" customWidth="1"/>
    <col min="2338" max="2338" width="1.85546875" customWidth="1"/>
    <col min="2339" max="2339" width="1.7109375" customWidth="1"/>
    <col min="2340" max="2340" width="1.28515625" customWidth="1"/>
    <col min="2341" max="2341" width="2.28515625" customWidth="1"/>
    <col min="2342" max="2342" width="1.140625" customWidth="1"/>
    <col min="2343" max="2343" width="2.42578125" customWidth="1"/>
    <col min="2344" max="2344" width="2.7109375" customWidth="1"/>
    <col min="2345" max="2345" width="0.7109375" customWidth="1"/>
    <col min="2346" max="2346" width="3.42578125" customWidth="1"/>
    <col min="2347" max="2347" width="1.85546875" customWidth="1"/>
    <col min="2348" max="2348" width="1.7109375" customWidth="1"/>
    <col min="2349" max="2349" width="1.28515625" customWidth="1"/>
    <col min="2350" max="2350" width="2.28515625" customWidth="1"/>
    <col min="2351" max="2351" width="1.140625" customWidth="1"/>
    <col min="2352" max="2352" width="1.42578125" customWidth="1"/>
    <col min="2353" max="2353" width="1.28515625" customWidth="1"/>
    <col min="2354" max="2354" width="2.140625" customWidth="1"/>
    <col min="2355" max="2355" width="0.85546875" customWidth="1"/>
    <col min="2356" max="2356" width="3.140625" customWidth="1"/>
    <col min="2357" max="2357" width="2" customWidth="1"/>
    <col min="2358" max="2358" width="1.7109375" customWidth="1"/>
    <col min="2359" max="2359" width="1.28515625" customWidth="1"/>
    <col min="2360" max="2360" width="2.28515625" customWidth="1"/>
    <col min="2361" max="2361" width="1.140625" customWidth="1"/>
    <col min="2362" max="2363" width="2.42578125" customWidth="1"/>
    <col min="2364" max="2364" width="0.85546875" customWidth="1"/>
    <col min="2365" max="2366" width="1.7109375" customWidth="1"/>
    <col min="2367" max="2367" width="2" customWidth="1"/>
    <col min="2562" max="2562" width="1.28515625" customWidth="1"/>
    <col min="2563" max="2563" width="2.42578125" customWidth="1"/>
    <col min="2564" max="2564" width="3.140625" customWidth="1"/>
    <col min="2565" max="2565" width="5" customWidth="1"/>
    <col min="2566" max="2566" width="4.5703125" customWidth="1"/>
    <col min="2567" max="2567" width="5.5703125" customWidth="1"/>
    <col min="2568" max="2568" width="5.42578125" customWidth="1"/>
    <col min="2569" max="2569" width="3.140625" customWidth="1"/>
    <col min="2570" max="2570" width="2" customWidth="1"/>
    <col min="2571" max="2571" width="1.7109375" customWidth="1"/>
    <col min="2572" max="2572" width="1.28515625" customWidth="1"/>
    <col min="2573" max="2573" width="2.28515625" customWidth="1"/>
    <col min="2574" max="2574" width="1.140625" customWidth="1"/>
    <col min="2575" max="2575" width="4.7109375" customWidth="1"/>
    <col min="2576" max="2576" width="0.7109375" customWidth="1"/>
    <col min="2577" max="2577" width="3.5703125" customWidth="1"/>
    <col min="2578" max="2579" width="1.7109375" customWidth="1"/>
    <col min="2580" max="2580" width="1.28515625" customWidth="1"/>
    <col min="2581" max="2581" width="2.28515625" customWidth="1"/>
    <col min="2582" max="2582" width="1.28515625" customWidth="1"/>
    <col min="2583" max="2583" width="4.7109375" customWidth="1"/>
    <col min="2584" max="2584" width="0.85546875" customWidth="1"/>
    <col min="2585" max="2585" width="3.42578125" customWidth="1"/>
    <col min="2586" max="2587" width="1.7109375" customWidth="1"/>
    <col min="2588" max="2588" width="1.28515625" customWidth="1"/>
    <col min="2589" max="2589" width="2.28515625" customWidth="1"/>
    <col min="2590" max="2590" width="1.42578125" customWidth="1"/>
    <col min="2591" max="2591" width="4.5703125" customWidth="1"/>
    <col min="2592" max="2592" width="0.7109375" customWidth="1"/>
    <col min="2593" max="2593" width="3.5703125" customWidth="1"/>
    <col min="2594" max="2594" width="1.85546875" customWidth="1"/>
    <col min="2595" max="2595" width="1.7109375" customWidth="1"/>
    <col min="2596" max="2596" width="1.28515625" customWidth="1"/>
    <col min="2597" max="2597" width="2.28515625" customWidth="1"/>
    <col min="2598" max="2598" width="1.140625" customWidth="1"/>
    <col min="2599" max="2599" width="2.42578125" customWidth="1"/>
    <col min="2600" max="2600" width="2.7109375" customWidth="1"/>
    <col min="2601" max="2601" width="0.7109375" customWidth="1"/>
    <col min="2602" max="2602" width="3.42578125" customWidth="1"/>
    <col min="2603" max="2603" width="1.85546875" customWidth="1"/>
    <col min="2604" max="2604" width="1.7109375" customWidth="1"/>
    <col min="2605" max="2605" width="1.28515625" customWidth="1"/>
    <col min="2606" max="2606" width="2.28515625" customWidth="1"/>
    <col min="2607" max="2607" width="1.140625" customWidth="1"/>
    <col min="2608" max="2608" width="1.42578125" customWidth="1"/>
    <col min="2609" max="2609" width="1.28515625" customWidth="1"/>
    <col min="2610" max="2610" width="2.140625" customWidth="1"/>
    <col min="2611" max="2611" width="0.85546875" customWidth="1"/>
    <col min="2612" max="2612" width="3.140625" customWidth="1"/>
    <col min="2613" max="2613" width="2" customWidth="1"/>
    <col min="2614" max="2614" width="1.7109375" customWidth="1"/>
    <col min="2615" max="2615" width="1.28515625" customWidth="1"/>
    <col min="2616" max="2616" width="2.28515625" customWidth="1"/>
    <col min="2617" max="2617" width="1.140625" customWidth="1"/>
    <col min="2618" max="2619" width="2.42578125" customWidth="1"/>
    <col min="2620" max="2620" width="0.85546875" customWidth="1"/>
    <col min="2621" max="2622" width="1.7109375" customWidth="1"/>
    <col min="2623" max="2623" width="2" customWidth="1"/>
    <col min="2818" max="2818" width="1.28515625" customWidth="1"/>
    <col min="2819" max="2819" width="2.42578125" customWidth="1"/>
    <col min="2820" max="2820" width="3.140625" customWidth="1"/>
    <col min="2821" max="2821" width="5" customWidth="1"/>
    <col min="2822" max="2822" width="4.5703125" customWidth="1"/>
    <col min="2823" max="2823" width="5.5703125" customWidth="1"/>
    <col min="2824" max="2824" width="5.42578125" customWidth="1"/>
    <col min="2825" max="2825" width="3.140625" customWidth="1"/>
    <col min="2826" max="2826" width="2" customWidth="1"/>
    <col min="2827" max="2827" width="1.7109375" customWidth="1"/>
    <col min="2828" max="2828" width="1.28515625" customWidth="1"/>
    <col min="2829" max="2829" width="2.28515625" customWidth="1"/>
    <col min="2830" max="2830" width="1.140625" customWidth="1"/>
    <col min="2831" max="2831" width="4.7109375" customWidth="1"/>
    <col min="2832" max="2832" width="0.7109375" customWidth="1"/>
    <col min="2833" max="2833" width="3.5703125" customWidth="1"/>
    <col min="2834" max="2835" width="1.7109375" customWidth="1"/>
    <col min="2836" max="2836" width="1.28515625" customWidth="1"/>
    <col min="2837" max="2837" width="2.28515625" customWidth="1"/>
    <col min="2838" max="2838" width="1.28515625" customWidth="1"/>
    <col min="2839" max="2839" width="4.7109375" customWidth="1"/>
    <col min="2840" max="2840" width="0.85546875" customWidth="1"/>
    <col min="2841" max="2841" width="3.42578125" customWidth="1"/>
    <col min="2842" max="2843" width="1.7109375" customWidth="1"/>
    <col min="2844" max="2844" width="1.28515625" customWidth="1"/>
    <col min="2845" max="2845" width="2.28515625" customWidth="1"/>
    <col min="2846" max="2846" width="1.42578125" customWidth="1"/>
    <col min="2847" max="2847" width="4.5703125" customWidth="1"/>
    <col min="2848" max="2848" width="0.7109375" customWidth="1"/>
    <col min="2849" max="2849" width="3.5703125" customWidth="1"/>
    <col min="2850" max="2850" width="1.85546875" customWidth="1"/>
    <col min="2851" max="2851" width="1.7109375" customWidth="1"/>
    <col min="2852" max="2852" width="1.28515625" customWidth="1"/>
    <col min="2853" max="2853" width="2.28515625" customWidth="1"/>
    <col min="2854" max="2854" width="1.140625" customWidth="1"/>
    <col min="2855" max="2855" width="2.42578125" customWidth="1"/>
    <col min="2856" max="2856" width="2.7109375" customWidth="1"/>
    <col min="2857" max="2857" width="0.7109375" customWidth="1"/>
    <col min="2858" max="2858" width="3.42578125" customWidth="1"/>
    <col min="2859" max="2859" width="1.85546875" customWidth="1"/>
    <col min="2860" max="2860" width="1.7109375" customWidth="1"/>
    <col min="2861" max="2861" width="1.28515625" customWidth="1"/>
    <col min="2862" max="2862" width="2.28515625" customWidth="1"/>
    <col min="2863" max="2863" width="1.140625" customWidth="1"/>
    <col min="2864" max="2864" width="1.42578125" customWidth="1"/>
    <col min="2865" max="2865" width="1.28515625" customWidth="1"/>
    <col min="2866" max="2866" width="2.140625" customWidth="1"/>
    <col min="2867" max="2867" width="0.85546875" customWidth="1"/>
    <col min="2868" max="2868" width="3.140625" customWidth="1"/>
    <col min="2869" max="2869" width="2" customWidth="1"/>
    <col min="2870" max="2870" width="1.7109375" customWidth="1"/>
    <col min="2871" max="2871" width="1.28515625" customWidth="1"/>
    <col min="2872" max="2872" width="2.28515625" customWidth="1"/>
    <col min="2873" max="2873" width="1.140625" customWidth="1"/>
    <col min="2874" max="2875" width="2.42578125" customWidth="1"/>
    <col min="2876" max="2876" width="0.85546875" customWidth="1"/>
    <col min="2877" max="2878" width="1.7109375" customWidth="1"/>
    <col min="2879" max="2879" width="2" customWidth="1"/>
    <col min="3074" max="3074" width="1.28515625" customWidth="1"/>
    <col min="3075" max="3075" width="2.42578125" customWidth="1"/>
    <col min="3076" max="3076" width="3.140625" customWidth="1"/>
    <col min="3077" max="3077" width="5" customWidth="1"/>
    <col min="3078" max="3078" width="4.5703125" customWidth="1"/>
    <col min="3079" max="3079" width="5.5703125" customWidth="1"/>
    <col min="3080" max="3080" width="5.42578125" customWidth="1"/>
    <col min="3081" max="3081" width="3.140625" customWidth="1"/>
    <col min="3082" max="3082" width="2" customWidth="1"/>
    <col min="3083" max="3083" width="1.7109375" customWidth="1"/>
    <col min="3084" max="3084" width="1.28515625" customWidth="1"/>
    <col min="3085" max="3085" width="2.28515625" customWidth="1"/>
    <col min="3086" max="3086" width="1.140625" customWidth="1"/>
    <col min="3087" max="3087" width="4.7109375" customWidth="1"/>
    <col min="3088" max="3088" width="0.7109375" customWidth="1"/>
    <col min="3089" max="3089" width="3.5703125" customWidth="1"/>
    <col min="3090" max="3091" width="1.7109375" customWidth="1"/>
    <col min="3092" max="3092" width="1.28515625" customWidth="1"/>
    <col min="3093" max="3093" width="2.28515625" customWidth="1"/>
    <col min="3094" max="3094" width="1.28515625" customWidth="1"/>
    <col min="3095" max="3095" width="4.7109375" customWidth="1"/>
    <col min="3096" max="3096" width="0.85546875" customWidth="1"/>
    <col min="3097" max="3097" width="3.42578125" customWidth="1"/>
    <col min="3098" max="3099" width="1.7109375" customWidth="1"/>
    <col min="3100" max="3100" width="1.28515625" customWidth="1"/>
    <col min="3101" max="3101" width="2.28515625" customWidth="1"/>
    <col min="3102" max="3102" width="1.42578125" customWidth="1"/>
    <col min="3103" max="3103" width="4.5703125" customWidth="1"/>
    <col min="3104" max="3104" width="0.7109375" customWidth="1"/>
    <col min="3105" max="3105" width="3.5703125" customWidth="1"/>
    <col min="3106" max="3106" width="1.85546875" customWidth="1"/>
    <col min="3107" max="3107" width="1.7109375" customWidth="1"/>
    <col min="3108" max="3108" width="1.28515625" customWidth="1"/>
    <col min="3109" max="3109" width="2.28515625" customWidth="1"/>
    <col min="3110" max="3110" width="1.140625" customWidth="1"/>
    <col min="3111" max="3111" width="2.42578125" customWidth="1"/>
    <col min="3112" max="3112" width="2.7109375" customWidth="1"/>
    <col min="3113" max="3113" width="0.7109375" customWidth="1"/>
    <col min="3114" max="3114" width="3.42578125" customWidth="1"/>
    <col min="3115" max="3115" width="1.85546875" customWidth="1"/>
    <col min="3116" max="3116" width="1.7109375" customWidth="1"/>
    <col min="3117" max="3117" width="1.28515625" customWidth="1"/>
    <col min="3118" max="3118" width="2.28515625" customWidth="1"/>
    <col min="3119" max="3119" width="1.140625" customWidth="1"/>
    <col min="3120" max="3120" width="1.42578125" customWidth="1"/>
    <col min="3121" max="3121" width="1.28515625" customWidth="1"/>
    <col min="3122" max="3122" width="2.140625" customWidth="1"/>
    <col min="3123" max="3123" width="0.85546875" customWidth="1"/>
    <col min="3124" max="3124" width="3.140625" customWidth="1"/>
    <col min="3125" max="3125" width="2" customWidth="1"/>
    <col min="3126" max="3126" width="1.7109375" customWidth="1"/>
    <col min="3127" max="3127" width="1.28515625" customWidth="1"/>
    <col min="3128" max="3128" width="2.28515625" customWidth="1"/>
    <col min="3129" max="3129" width="1.140625" customWidth="1"/>
    <col min="3130" max="3131" width="2.42578125" customWidth="1"/>
    <col min="3132" max="3132" width="0.85546875" customWidth="1"/>
    <col min="3133" max="3134" width="1.7109375" customWidth="1"/>
    <col min="3135" max="3135" width="2" customWidth="1"/>
    <col min="3330" max="3330" width="1.28515625" customWidth="1"/>
    <col min="3331" max="3331" width="2.42578125" customWidth="1"/>
    <col min="3332" max="3332" width="3.140625" customWidth="1"/>
    <col min="3333" max="3333" width="5" customWidth="1"/>
    <col min="3334" max="3334" width="4.5703125" customWidth="1"/>
    <col min="3335" max="3335" width="5.5703125" customWidth="1"/>
    <col min="3336" max="3336" width="5.42578125" customWidth="1"/>
    <col min="3337" max="3337" width="3.140625" customWidth="1"/>
    <col min="3338" max="3338" width="2" customWidth="1"/>
    <col min="3339" max="3339" width="1.7109375" customWidth="1"/>
    <col min="3340" max="3340" width="1.28515625" customWidth="1"/>
    <col min="3341" max="3341" width="2.28515625" customWidth="1"/>
    <col min="3342" max="3342" width="1.140625" customWidth="1"/>
    <col min="3343" max="3343" width="4.7109375" customWidth="1"/>
    <col min="3344" max="3344" width="0.7109375" customWidth="1"/>
    <col min="3345" max="3345" width="3.5703125" customWidth="1"/>
    <col min="3346" max="3347" width="1.7109375" customWidth="1"/>
    <col min="3348" max="3348" width="1.28515625" customWidth="1"/>
    <col min="3349" max="3349" width="2.28515625" customWidth="1"/>
    <col min="3350" max="3350" width="1.28515625" customWidth="1"/>
    <col min="3351" max="3351" width="4.7109375" customWidth="1"/>
    <col min="3352" max="3352" width="0.85546875" customWidth="1"/>
    <col min="3353" max="3353" width="3.42578125" customWidth="1"/>
    <col min="3354" max="3355" width="1.7109375" customWidth="1"/>
    <col min="3356" max="3356" width="1.28515625" customWidth="1"/>
    <col min="3357" max="3357" width="2.28515625" customWidth="1"/>
    <col min="3358" max="3358" width="1.42578125" customWidth="1"/>
    <col min="3359" max="3359" width="4.5703125" customWidth="1"/>
    <col min="3360" max="3360" width="0.7109375" customWidth="1"/>
    <col min="3361" max="3361" width="3.5703125" customWidth="1"/>
    <col min="3362" max="3362" width="1.85546875" customWidth="1"/>
    <col min="3363" max="3363" width="1.7109375" customWidth="1"/>
    <col min="3364" max="3364" width="1.28515625" customWidth="1"/>
    <col min="3365" max="3365" width="2.28515625" customWidth="1"/>
    <col min="3366" max="3366" width="1.140625" customWidth="1"/>
    <col min="3367" max="3367" width="2.42578125" customWidth="1"/>
    <col min="3368" max="3368" width="2.7109375" customWidth="1"/>
    <col min="3369" max="3369" width="0.7109375" customWidth="1"/>
    <col min="3370" max="3370" width="3.42578125" customWidth="1"/>
    <col min="3371" max="3371" width="1.85546875" customWidth="1"/>
    <col min="3372" max="3372" width="1.7109375" customWidth="1"/>
    <col min="3373" max="3373" width="1.28515625" customWidth="1"/>
    <col min="3374" max="3374" width="2.28515625" customWidth="1"/>
    <col min="3375" max="3375" width="1.140625" customWidth="1"/>
    <col min="3376" max="3376" width="1.42578125" customWidth="1"/>
    <col min="3377" max="3377" width="1.28515625" customWidth="1"/>
    <col min="3378" max="3378" width="2.140625" customWidth="1"/>
    <col min="3379" max="3379" width="0.85546875" customWidth="1"/>
    <col min="3380" max="3380" width="3.140625" customWidth="1"/>
    <col min="3381" max="3381" width="2" customWidth="1"/>
    <col min="3382" max="3382" width="1.7109375" customWidth="1"/>
    <col min="3383" max="3383" width="1.28515625" customWidth="1"/>
    <col min="3384" max="3384" width="2.28515625" customWidth="1"/>
    <col min="3385" max="3385" width="1.140625" customWidth="1"/>
    <col min="3386" max="3387" width="2.42578125" customWidth="1"/>
    <col min="3388" max="3388" width="0.85546875" customWidth="1"/>
    <col min="3389" max="3390" width="1.7109375" customWidth="1"/>
    <col min="3391" max="3391" width="2" customWidth="1"/>
    <col min="3586" max="3586" width="1.28515625" customWidth="1"/>
    <col min="3587" max="3587" width="2.42578125" customWidth="1"/>
    <col min="3588" max="3588" width="3.140625" customWidth="1"/>
    <col min="3589" max="3589" width="5" customWidth="1"/>
    <col min="3590" max="3590" width="4.5703125" customWidth="1"/>
    <col min="3591" max="3591" width="5.5703125" customWidth="1"/>
    <col min="3592" max="3592" width="5.42578125" customWidth="1"/>
    <col min="3593" max="3593" width="3.140625" customWidth="1"/>
    <col min="3594" max="3594" width="2" customWidth="1"/>
    <col min="3595" max="3595" width="1.7109375" customWidth="1"/>
    <col min="3596" max="3596" width="1.28515625" customWidth="1"/>
    <col min="3597" max="3597" width="2.28515625" customWidth="1"/>
    <col min="3598" max="3598" width="1.140625" customWidth="1"/>
    <col min="3599" max="3599" width="4.7109375" customWidth="1"/>
    <col min="3600" max="3600" width="0.7109375" customWidth="1"/>
    <col min="3601" max="3601" width="3.5703125" customWidth="1"/>
    <col min="3602" max="3603" width="1.7109375" customWidth="1"/>
    <col min="3604" max="3604" width="1.28515625" customWidth="1"/>
    <col min="3605" max="3605" width="2.28515625" customWidth="1"/>
    <col min="3606" max="3606" width="1.28515625" customWidth="1"/>
    <col min="3607" max="3607" width="4.7109375" customWidth="1"/>
    <col min="3608" max="3608" width="0.85546875" customWidth="1"/>
    <col min="3609" max="3609" width="3.42578125" customWidth="1"/>
    <col min="3610" max="3611" width="1.7109375" customWidth="1"/>
    <col min="3612" max="3612" width="1.28515625" customWidth="1"/>
    <col min="3613" max="3613" width="2.28515625" customWidth="1"/>
    <col min="3614" max="3614" width="1.42578125" customWidth="1"/>
    <col min="3615" max="3615" width="4.5703125" customWidth="1"/>
    <col min="3616" max="3616" width="0.7109375" customWidth="1"/>
    <col min="3617" max="3617" width="3.5703125" customWidth="1"/>
    <col min="3618" max="3618" width="1.85546875" customWidth="1"/>
    <col min="3619" max="3619" width="1.7109375" customWidth="1"/>
    <col min="3620" max="3620" width="1.28515625" customWidth="1"/>
    <col min="3621" max="3621" width="2.28515625" customWidth="1"/>
    <col min="3622" max="3622" width="1.140625" customWidth="1"/>
    <col min="3623" max="3623" width="2.42578125" customWidth="1"/>
    <col min="3624" max="3624" width="2.7109375" customWidth="1"/>
    <col min="3625" max="3625" width="0.7109375" customWidth="1"/>
    <col min="3626" max="3626" width="3.42578125" customWidth="1"/>
    <col min="3627" max="3627" width="1.85546875" customWidth="1"/>
    <col min="3628" max="3628" width="1.7109375" customWidth="1"/>
    <col min="3629" max="3629" width="1.28515625" customWidth="1"/>
    <col min="3630" max="3630" width="2.28515625" customWidth="1"/>
    <col min="3631" max="3631" width="1.140625" customWidth="1"/>
    <col min="3632" max="3632" width="1.42578125" customWidth="1"/>
    <col min="3633" max="3633" width="1.28515625" customWidth="1"/>
    <col min="3634" max="3634" width="2.140625" customWidth="1"/>
    <col min="3635" max="3635" width="0.85546875" customWidth="1"/>
    <col min="3636" max="3636" width="3.140625" customWidth="1"/>
    <col min="3637" max="3637" width="2" customWidth="1"/>
    <col min="3638" max="3638" width="1.7109375" customWidth="1"/>
    <col min="3639" max="3639" width="1.28515625" customWidth="1"/>
    <col min="3640" max="3640" width="2.28515625" customWidth="1"/>
    <col min="3641" max="3641" width="1.140625" customWidth="1"/>
    <col min="3642" max="3643" width="2.42578125" customWidth="1"/>
    <col min="3644" max="3644" width="0.85546875" customWidth="1"/>
    <col min="3645" max="3646" width="1.7109375" customWidth="1"/>
    <col min="3647" max="3647" width="2" customWidth="1"/>
    <col min="3842" max="3842" width="1.28515625" customWidth="1"/>
    <col min="3843" max="3843" width="2.42578125" customWidth="1"/>
    <col min="3844" max="3844" width="3.140625" customWidth="1"/>
    <col min="3845" max="3845" width="5" customWidth="1"/>
    <col min="3846" max="3846" width="4.5703125" customWidth="1"/>
    <col min="3847" max="3847" width="5.5703125" customWidth="1"/>
    <col min="3848" max="3848" width="5.42578125" customWidth="1"/>
    <col min="3849" max="3849" width="3.140625" customWidth="1"/>
    <col min="3850" max="3850" width="2" customWidth="1"/>
    <col min="3851" max="3851" width="1.7109375" customWidth="1"/>
    <col min="3852" max="3852" width="1.28515625" customWidth="1"/>
    <col min="3853" max="3853" width="2.28515625" customWidth="1"/>
    <col min="3854" max="3854" width="1.140625" customWidth="1"/>
    <col min="3855" max="3855" width="4.7109375" customWidth="1"/>
    <col min="3856" max="3856" width="0.7109375" customWidth="1"/>
    <col min="3857" max="3857" width="3.5703125" customWidth="1"/>
    <col min="3858" max="3859" width="1.7109375" customWidth="1"/>
    <col min="3860" max="3860" width="1.28515625" customWidth="1"/>
    <col min="3861" max="3861" width="2.28515625" customWidth="1"/>
    <col min="3862" max="3862" width="1.28515625" customWidth="1"/>
    <col min="3863" max="3863" width="4.7109375" customWidth="1"/>
    <col min="3864" max="3864" width="0.85546875" customWidth="1"/>
    <col min="3865" max="3865" width="3.42578125" customWidth="1"/>
    <col min="3866" max="3867" width="1.7109375" customWidth="1"/>
    <col min="3868" max="3868" width="1.28515625" customWidth="1"/>
    <col min="3869" max="3869" width="2.28515625" customWidth="1"/>
    <col min="3870" max="3870" width="1.42578125" customWidth="1"/>
    <col min="3871" max="3871" width="4.5703125" customWidth="1"/>
    <col min="3872" max="3872" width="0.7109375" customWidth="1"/>
    <col min="3873" max="3873" width="3.5703125" customWidth="1"/>
    <col min="3874" max="3874" width="1.85546875" customWidth="1"/>
    <col min="3875" max="3875" width="1.7109375" customWidth="1"/>
    <col min="3876" max="3876" width="1.28515625" customWidth="1"/>
    <col min="3877" max="3877" width="2.28515625" customWidth="1"/>
    <col min="3878" max="3878" width="1.140625" customWidth="1"/>
    <col min="3879" max="3879" width="2.42578125" customWidth="1"/>
    <col min="3880" max="3880" width="2.7109375" customWidth="1"/>
    <col min="3881" max="3881" width="0.7109375" customWidth="1"/>
    <col min="3882" max="3882" width="3.42578125" customWidth="1"/>
    <col min="3883" max="3883" width="1.85546875" customWidth="1"/>
    <col min="3884" max="3884" width="1.7109375" customWidth="1"/>
    <col min="3885" max="3885" width="1.28515625" customWidth="1"/>
    <col min="3886" max="3886" width="2.28515625" customWidth="1"/>
    <col min="3887" max="3887" width="1.140625" customWidth="1"/>
    <col min="3888" max="3888" width="1.42578125" customWidth="1"/>
    <col min="3889" max="3889" width="1.28515625" customWidth="1"/>
    <col min="3890" max="3890" width="2.140625" customWidth="1"/>
    <col min="3891" max="3891" width="0.85546875" customWidth="1"/>
    <col min="3892" max="3892" width="3.140625" customWidth="1"/>
    <col min="3893" max="3893" width="2" customWidth="1"/>
    <col min="3894" max="3894" width="1.7109375" customWidth="1"/>
    <col min="3895" max="3895" width="1.28515625" customWidth="1"/>
    <col min="3896" max="3896" width="2.28515625" customWidth="1"/>
    <col min="3897" max="3897" width="1.140625" customWidth="1"/>
    <col min="3898" max="3899" width="2.42578125" customWidth="1"/>
    <col min="3900" max="3900" width="0.85546875" customWidth="1"/>
    <col min="3901" max="3902" width="1.7109375" customWidth="1"/>
    <col min="3903" max="3903" width="2" customWidth="1"/>
    <col min="4098" max="4098" width="1.28515625" customWidth="1"/>
    <col min="4099" max="4099" width="2.42578125" customWidth="1"/>
    <col min="4100" max="4100" width="3.140625" customWidth="1"/>
    <col min="4101" max="4101" width="5" customWidth="1"/>
    <col min="4102" max="4102" width="4.5703125" customWidth="1"/>
    <col min="4103" max="4103" width="5.5703125" customWidth="1"/>
    <col min="4104" max="4104" width="5.42578125" customWidth="1"/>
    <col min="4105" max="4105" width="3.140625" customWidth="1"/>
    <col min="4106" max="4106" width="2" customWidth="1"/>
    <col min="4107" max="4107" width="1.7109375" customWidth="1"/>
    <col min="4108" max="4108" width="1.28515625" customWidth="1"/>
    <col min="4109" max="4109" width="2.28515625" customWidth="1"/>
    <col min="4110" max="4110" width="1.140625" customWidth="1"/>
    <col min="4111" max="4111" width="4.7109375" customWidth="1"/>
    <col min="4112" max="4112" width="0.7109375" customWidth="1"/>
    <col min="4113" max="4113" width="3.5703125" customWidth="1"/>
    <col min="4114" max="4115" width="1.7109375" customWidth="1"/>
    <col min="4116" max="4116" width="1.28515625" customWidth="1"/>
    <col min="4117" max="4117" width="2.28515625" customWidth="1"/>
    <col min="4118" max="4118" width="1.28515625" customWidth="1"/>
    <col min="4119" max="4119" width="4.7109375" customWidth="1"/>
    <col min="4120" max="4120" width="0.85546875" customWidth="1"/>
    <col min="4121" max="4121" width="3.42578125" customWidth="1"/>
    <col min="4122" max="4123" width="1.7109375" customWidth="1"/>
    <col min="4124" max="4124" width="1.28515625" customWidth="1"/>
    <col min="4125" max="4125" width="2.28515625" customWidth="1"/>
    <col min="4126" max="4126" width="1.42578125" customWidth="1"/>
    <col min="4127" max="4127" width="4.5703125" customWidth="1"/>
    <col min="4128" max="4128" width="0.7109375" customWidth="1"/>
    <col min="4129" max="4129" width="3.5703125" customWidth="1"/>
    <col min="4130" max="4130" width="1.85546875" customWidth="1"/>
    <col min="4131" max="4131" width="1.7109375" customWidth="1"/>
    <col min="4132" max="4132" width="1.28515625" customWidth="1"/>
    <col min="4133" max="4133" width="2.28515625" customWidth="1"/>
    <col min="4134" max="4134" width="1.140625" customWidth="1"/>
    <col min="4135" max="4135" width="2.42578125" customWidth="1"/>
    <col min="4136" max="4136" width="2.7109375" customWidth="1"/>
    <col min="4137" max="4137" width="0.7109375" customWidth="1"/>
    <col min="4138" max="4138" width="3.42578125" customWidth="1"/>
    <col min="4139" max="4139" width="1.85546875" customWidth="1"/>
    <col min="4140" max="4140" width="1.7109375" customWidth="1"/>
    <col min="4141" max="4141" width="1.28515625" customWidth="1"/>
    <col min="4142" max="4142" width="2.28515625" customWidth="1"/>
    <col min="4143" max="4143" width="1.140625" customWidth="1"/>
    <col min="4144" max="4144" width="1.42578125" customWidth="1"/>
    <col min="4145" max="4145" width="1.28515625" customWidth="1"/>
    <col min="4146" max="4146" width="2.140625" customWidth="1"/>
    <col min="4147" max="4147" width="0.85546875" customWidth="1"/>
    <col min="4148" max="4148" width="3.140625" customWidth="1"/>
    <col min="4149" max="4149" width="2" customWidth="1"/>
    <col min="4150" max="4150" width="1.7109375" customWidth="1"/>
    <col min="4151" max="4151" width="1.28515625" customWidth="1"/>
    <col min="4152" max="4152" width="2.28515625" customWidth="1"/>
    <col min="4153" max="4153" width="1.140625" customWidth="1"/>
    <col min="4154" max="4155" width="2.42578125" customWidth="1"/>
    <col min="4156" max="4156" width="0.85546875" customWidth="1"/>
    <col min="4157" max="4158" width="1.7109375" customWidth="1"/>
    <col min="4159" max="4159" width="2" customWidth="1"/>
    <col min="4354" max="4354" width="1.28515625" customWidth="1"/>
    <col min="4355" max="4355" width="2.42578125" customWidth="1"/>
    <col min="4356" max="4356" width="3.140625" customWidth="1"/>
    <col min="4357" max="4357" width="5" customWidth="1"/>
    <col min="4358" max="4358" width="4.5703125" customWidth="1"/>
    <col min="4359" max="4359" width="5.5703125" customWidth="1"/>
    <col min="4360" max="4360" width="5.42578125" customWidth="1"/>
    <col min="4361" max="4361" width="3.140625" customWidth="1"/>
    <col min="4362" max="4362" width="2" customWidth="1"/>
    <col min="4363" max="4363" width="1.7109375" customWidth="1"/>
    <col min="4364" max="4364" width="1.28515625" customWidth="1"/>
    <col min="4365" max="4365" width="2.28515625" customWidth="1"/>
    <col min="4366" max="4366" width="1.140625" customWidth="1"/>
    <col min="4367" max="4367" width="4.7109375" customWidth="1"/>
    <col min="4368" max="4368" width="0.7109375" customWidth="1"/>
    <col min="4369" max="4369" width="3.5703125" customWidth="1"/>
    <col min="4370" max="4371" width="1.7109375" customWidth="1"/>
    <col min="4372" max="4372" width="1.28515625" customWidth="1"/>
    <col min="4373" max="4373" width="2.28515625" customWidth="1"/>
    <col min="4374" max="4374" width="1.28515625" customWidth="1"/>
    <col min="4375" max="4375" width="4.7109375" customWidth="1"/>
    <col min="4376" max="4376" width="0.85546875" customWidth="1"/>
    <col min="4377" max="4377" width="3.42578125" customWidth="1"/>
    <col min="4378" max="4379" width="1.7109375" customWidth="1"/>
    <col min="4380" max="4380" width="1.28515625" customWidth="1"/>
    <col min="4381" max="4381" width="2.28515625" customWidth="1"/>
    <col min="4382" max="4382" width="1.42578125" customWidth="1"/>
    <col min="4383" max="4383" width="4.5703125" customWidth="1"/>
    <col min="4384" max="4384" width="0.7109375" customWidth="1"/>
    <col min="4385" max="4385" width="3.5703125" customWidth="1"/>
    <col min="4386" max="4386" width="1.85546875" customWidth="1"/>
    <col min="4387" max="4387" width="1.7109375" customWidth="1"/>
    <col min="4388" max="4388" width="1.28515625" customWidth="1"/>
    <col min="4389" max="4389" width="2.28515625" customWidth="1"/>
    <col min="4390" max="4390" width="1.140625" customWidth="1"/>
    <col min="4391" max="4391" width="2.42578125" customWidth="1"/>
    <col min="4392" max="4392" width="2.7109375" customWidth="1"/>
    <col min="4393" max="4393" width="0.7109375" customWidth="1"/>
    <col min="4394" max="4394" width="3.42578125" customWidth="1"/>
    <col min="4395" max="4395" width="1.85546875" customWidth="1"/>
    <col min="4396" max="4396" width="1.7109375" customWidth="1"/>
    <col min="4397" max="4397" width="1.28515625" customWidth="1"/>
    <col min="4398" max="4398" width="2.28515625" customWidth="1"/>
    <col min="4399" max="4399" width="1.140625" customWidth="1"/>
    <col min="4400" max="4400" width="1.42578125" customWidth="1"/>
    <col min="4401" max="4401" width="1.28515625" customWidth="1"/>
    <col min="4402" max="4402" width="2.140625" customWidth="1"/>
    <col min="4403" max="4403" width="0.85546875" customWidth="1"/>
    <col min="4404" max="4404" width="3.140625" customWidth="1"/>
    <col min="4405" max="4405" width="2" customWidth="1"/>
    <col min="4406" max="4406" width="1.7109375" customWidth="1"/>
    <col min="4407" max="4407" width="1.28515625" customWidth="1"/>
    <col min="4408" max="4408" width="2.28515625" customWidth="1"/>
    <col min="4409" max="4409" width="1.140625" customWidth="1"/>
    <col min="4410" max="4411" width="2.42578125" customWidth="1"/>
    <col min="4412" max="4412" width="0.85546875" customWidth="1"/>
    <col min="4413" max="4414" width="1.7109375" customWidth="1"/>
    <col min="4415" max="4415" width="2" customWidth="1"/>
    <col min="4610" max="4610" width="1.28515625" customWidth="1"/>
    <col min="4611" max="4611" width="2.42578125" customWidth="1"/>
    <col min="4612" max="4612" width="3.140625" customWidth="1"/>
    <col min="4613" max="4613" width="5" customWidth="1"/>
    <col min="4614" max="4614" width="4.5703125" customWidth="1"/>
    <col min="4615" max="4615" width="5.5703125" customWidth="1"/>
    <col min="4616" max="4616" width="5.42578125" customWidth="1"/>
    <col min="4617" max="4617" width="3.140625" customWidth="1"/>
    <col min="4618" max="4618" width="2" customWidth="1"/>
    <col min="4619" max="4619" width="1.7109375" customWidth="1"/>
    <col min="4620" max="4620" width="1.28515625" customWidth="1"/>
    <col min="4621" max="4621" width="2.28515625" customWidth="1"/>
    <col min="4622" max="4622" width="1.140625" customWidth="1"/>
    <col min="4623" max="4623" width="4.7109375" customWidth="1"/>
    <col min="4624" max="4624" width="0.7109375" customWidth="1"/>
    <col min="4625" max="4625" width="3.5703125" customWidth="1"/>
    <col min="4626" max="4627" width="1.7109375" customWidth="1"/>
    <col min="4628" max="4628" width="1.28515625" customWidth="1"/>
    <col min="4629" max="4629" width="2.28515625" customWidth="1"/>
    <col min="4630" max="4630" width="1.28515625" customWidth="1"/>
    <col min="4631" max="4631" width="4.7109375" customWidth="1"/>
    <col min="4632" max="4632" width="0.85546875" customWidth="1"/>
    <col min="4633" max="4633" width="3.42578125" customWidth="1"/>
    <col min="4634" max="4635" width="1.7109375" customWidth="1"/>
    <col min="4636" max="4636" width="1.28515625" customWidth="1"/>
    <col min="4637" max="4637" width="2.28515625" customWidth="1"/>
    <col min="4638" max="4638" width="1.42578125" customWidth="1"/>
    <col min="4639" max="4639" width="4.5703125" customWidth="1"/>
    <col min="4640" max="4640" width="0.7109375" customWidth="1"/>
    <col min="4641" max="4641" width="3.5703125" customWidth="1"/>
    <col min="4642" max="4642" width="1.85546875" customWidth="1"/>
    <col min="4643" max="4643" width="1.7109375" customWidth="1"/>
    <col min="4644" max="4644" width="1.28515625" customWidth="1"/>
    <col min="4645" max="4645" width="2.28515625" customWidth="1"/>
    <col min="4646" max="4646" width="1.140625" customWidth="1"/>
    <col min="4647" max="4647" width="2.42578125" customWidth="1"/>
    <col min="4648" max="4648" width="2.7109375" customWidth="1"/>
    <col min="4649" max="4649" width="0.7109375" customWidth="1"/>
    <col min="4650" max="4650" width="3.42578125" customWidth="1"/>
    <col min="4651" max="4651" width="1.85546875" customWidth="1"/>
    <col min="4652" max="4652" width="1.7109375" customWidth="1"/>
    <col min="4653" max="4653" width="1.28515625" customWidth="1"/>
    <col min="4654" max="4654" width="2.28515625" customWidth="1"/>
    <col min="4655" max="4655" width="1.140625" customWidth="1"/>
    <col min="4656" max="4656" width="1.42578125" customWidth="1"/>
    <col min="4657" max="4657" width="1.28515625" customWidth="1"/>
    <col min="4658" max="4658" width="2.140625" customWidth="1"/>
    <col min="4659" max="4659" width="0.85546875" customWidth="1"/>
    <col min="4660" max="4660" width="3.140625" customWidth="1"/>
    <col min="4661" max="4661" width="2" customWidth="1"/>
    <col min="4662" max="4662" width="1.7109375" customWidth="1"/>
    <col min="4663" max="4663" width="1.28515625" customWidth="1"/>
    <col min="4664" max="4664" width="2.28515625" customWidth="1"/>
    <col min="4665" max="4665" width="1.140625" customWidth="1"/>
    <col min="4666" max="4667" width="2.42578125" customWidth="1"/>
    <col min="4668" max="4668" width="0.85546875" customWidth="1"/>
    <col min="4669" max="4670" width="1.7109375" customWidth="1"/>
    <col min="4671" max="4671" width="2" customWidth="1"/>
    <col min="4866" max="4866" width="1.28515625" customWidth="1"/>
    <col min="4867" max="4867" width="2.42578125" customWidth="1"/>
    <col min="4868" max="4868" width="3.140625" customWidth="1"/>
    <col min="4869" max="4869" width="5" customWidth="1"/>
    <col min="4870" max="4870" width="4.5703125" customWidth="1"/>
    <col min="4871" max="4871" width="5.5703125" customWidth="1"/>
    <col min="4872" max="4872" width="5.42578125" customWidth="1"/>
    <col min="4873" max="4873" width="3.140625" customWidth="1"/>
    <col min="4874" max="4874" width="2" customWidth="1"/>
    <col min="4875" max="4875" width="1.7109375" customWidth="1"/>
    <col min="4876" max="4876" width="1.28515625" customWidth="1"/>
    <col min="4877" max="4877" width="2.28515625" customWidth="1"/>
    <col min="4878" max="4878" width="1.140625" customWidth="1"/>
    <col min="4879" max="4879" width="4.7109375" customWidth="1"/>
    <col min="4880" max="4880" width="0.7109375" customWidth="1"/>
    <col min="4881" max="4881" width="3.5703125" customWidth="1"/>
    <col min="4882" max="4883" width="1.7109375" customWidth="1"/>
    <col min="4884" max="4884" width="1.28515625" customWidth="1"/>
    <col min="4885" max="4885" width="2.28515625" customWidth="1"/>
    <col min="4886" max="4886" width="1.28515625" customWidth="1"/>
    <col min="4887" max="4887" width="4.7109375" customWidth="1"/>
    <col min="4888" max="4888" width="0.85546875" customWidth="1"/>
    <col min="4889" max="4889" width="3.42578125" customWidth="1"/>
    <col min="4890" max="4891" width="1.7109375" customWidth="1"/>
    <col min="4892" max="4892" width="1.28515625" customWidth="1"/>
    <col min="4893" max="4893" width="2.28515625" customWidth="1"/>
    <col min="4894" max="4894" width="1.42578125" customWidth="1"/>
    <col min="4895" max="4895" width="4.5703125" customWidth="1"/>
    <col min="4896" max="4896" width="0.7109375" customWidth="1"/>
    <col min="4897" max="4897" width="3.5703125" customWidth="1"/>
    <col min="4898" max="4898" width="1.85546875" customWidth="1"/>
    <col min="4899" max="4899" width="1.7109375" customWidth="1"/>
    <col min="4900" max="4900" width="1.28515625" customWidth="1"/>
    <col min="4901" max="4901" width="2.28515625" customWidth="1"/>
    <col min="4902" max="4902" width="1.140625" customWidth="1"/>
    <col min="4903" max="4903" width="2.42578125" customWidth="1"/>
    <col min="4904" max="4904" width="2.7109375" customWidth="1"/>
    <col min="4905" max="4905" width="0.7109375" customWidth="1"/>
    <col min="4906" max="4906" width="3.42578125" customWidth="1"/>
    <col min="4907" max="4907" width="1.85546875" customWidth="1"/>
    <col min="4908" max="4908" width="1.7109375" customWidth="1"/>
    <col min="4909" max="4909" width="1.28515625" customWidth="1"/>
    <col min="4910" max="4910" width="2.28515625" customWidth="1"/>
    <col min="4911" max="4911" width="1.140625" customWidth="1"/>
    <col min="4912" max="4912" width="1.42578125" customWidth="1"/>
    <col min="4913" max="4913" width="1.28515625" customWidth="1"/>
    <col min="4914" max="4914" width="2.140625" customWidth="1"/>
    <col min="4915" max="4915" width="0.85546875" customWidth="1"/>
    <col min="4916" max="4916" width="3.140625" customWidth="1"/>
    <col min="4917" max="4917" width="2" customWidth="1"/>
    <col min="4918" max="4918" width="1.7109375" customWidth="1"/>
    <col min="4919" max="4919" width="1.28515625" customWidth="1"/>
    <col min="4920" max="4920" width="2.28515625" customWidth="1"/>
    <col min="4921" max="4921" width="1.140625" customWidth="1"/>
    <col min="4922" max="4923" width="2.42578125" customWidth="1"/>
    <col min="4924" max="4924" width="0.85546875" customWidth="1"/>
    <col min="4925" max="4926" width="1.7109375" customWidth="1"/>
    <col min="4927" max="4927" width="2" customWidth="1"/>
    <col min="5122" max="5122" width="1.28515625" customWidth="1"/>
    <col min="5123" max="5123" width="2.42578125" customWidth="1"/>
    <col min="5124" max="5124" width="3.140625" customWidth="1"/>
    <col min="5125" max="5125" width="5" customWidth="1"/>
    <col min="5126" max="5126" width="4.5703125" customWidth="1"/>
    <col min="5127" max="5127" width="5.5703125" customWidth="1"/>
    <col min="5128" max="5128" width="5.42578125" customWidth="1"/>
    <col min="5129" max="5129" width="3.140625" customWidth="1"/>
    <col min="5130" max="5130" width="2" customWidth="1"/>
    <col min="5131" max="5131" width="1.7109375" customWidth="1"/>
    <col min="5132" max="5132" width="1.28515625" customWidth="1"/>
    <col min="5133" max="5133" width="2.28515625" customWidth="1"/>
    <col min="5134" max="5134" width="1.140625" customWidth="1"/>
    <col min="5135" max="5135" width="4.7109375" customWidth="1"/>
    <col min="5136" max="5136" width="0.7109375" customWidth="1"/>
    <col min="5137" max="5137" width="3.5703125" customWidth="1"/>
    <col min="5138" max="5139" width="1.7109375" customWidth="1"/>
    <col min="5140" max="5140" width="1.28515625" customWidth="1"/>
    <col min="5141" max="5141" width="2.28515625" customWidth="1"/>
    <col min="5142" max="5142" width="1.28515625" customWidth="1"/>
    <col min="5143" max="5143" width="4.7109375" customWidth="1"/>
    <col min="5144" max="5144" width="0.85546875" customWidth="1"/>
    <col min="5145" max="5145" width="3.42578125" customWidth="1"/>
    <col min="5146" max="5147" width="1.7109375" customWidth="1"/>
    <col min="5148" max="5148" width="1.28515625" customWidth="1"/>
    <col min="5149" max="5149" width="2.28515625" customWidth="1"/>
    <col min="5150" max="5150" width="1.42578125" customWidth="1"/>
    <col min="5151" max="5151" width="4.5703125" customWidth="1"/>
    <col min="5152" max="5152" width="0.7109375" customWidth="1"/>
    <col min="5153" max="5153" width="3.5703125" customWidth="1"/>
    <col min="5154" max="5154" width="1.85546875" customWidth="1"/>
    <col min="5155" max="5155" width="1.7109375" customWidth="1"/>
    <col min="5156" max="5156" width="1.28515625" customWidth="1"/>
    <col min="5157" max="5157" width="2.28515625" customWidth="1"/>
    <col min="5158" max="5158" width="1.140625" customWidth="1"/>
    <col min="5159" max="5159" width="2.42578125" customWidth="1"/>
    <col min="5160" max="5160" width="2.7109375" customWidth="1"/>
    <col min="5161" max="5161" width="0.7109375" customWidth="1"/>
    <col min="5162" max="5162" width="3.42578125" customWidth="1"/>
    <col min="5163" max="5163" width="1.85546875" customWidth="1"/>
    <col min="5164" max="5164" width="1.7109375" customWidth="1"/>
    <col min="5165" max="5165" width="1.28515625" customWidth="1"/>
    <col min="5166" max="5166" width="2.28515625" customWidth="1"/>
    <col min="5167" max="5167" width="1.140625" customWidth="1"/>
    <col min="5168" max="5168" width="1.42578125" customWidth="1"/>
    <col min="5169" max="5169" width="1.28515625" customWidth="1"/>
    <col min="5170" max="5170" width="2.140625" customWidth="1"/>
    <col min="5171" max="5171" width="0.85546875" customWidth="1"/>
    <col min="5172" max="5172" width="3.140625" customWidth="1"/>
    <col min="5173" max="5173" width="2" customWidth="1"/>
    <col min="5174" max="5174" width="1.7109375" customWidth="1"/>
    <col min="5175" max="5175" width="1.28515625" customWidth="1"/>
    <col min="5176" max="5176" width="2.28515625" customWidth="1"/>
    <col min="5177" max="5177" width="1.140625" customWidth="1"/>
    <col min="5178" max="5179" width="2.42578125" customWidth="1"/>
    <col min="5180" max="5180" width="0.85546875" customWidth="1"/>
    <col min="5181" max="5182" width="1.7109375" customWidth="1"/>
    <col min="5183" max="5183" width="2" customWidth="1"/>
    <col min="5378" max="5378" width="1.28515625" customWidth="1"/>
    <col min="5379" max="5379" width="2.42578125" customWidth="1"/>
    <col min="5380" max="5380" width="3.140625" customWidth="1"/>
    <col min="5381" max="5381" width="5" customWidth="1"/>
    <col min="5382" max="5382" width="4.5703125" customWidth="1"/>
    <col min="5383" max="5383" width="5.5703125" customWidth="1"/>
    <col min="5384" max="5384" width="5.42578125" customWidth="1"/>
    <col min="5385" max="5385" width="3.140625" customWidth="1"/>
    <col min="5386" max="5386" width="2" customWidth="1"/>
    <col min="5387" max="5387" width="1.7109375" customWidth="1"/>
    <col min="5388" max="5388" width="1.28515625" customWidth="1"/>
    <col min="5389" max="5389" width="2.28515625" customWidth="1"/>
    <col min="5390" max="5390" width="1.140625" customWidth="1"/>
    <col min="5391" max="5391" width="4.7109375" customWidth="1"/>
    <col min="5392" max="5392" width="0.7109375" customWidth="1"/>
    <col min="5393" max="5393" width="3.5703125" customWidth="1"/>
    <col min="5394" max="5395" width="1.7109375" customWidth="1"/>
    <col min="5396" max="5396" width="1.28515625" customWidth="1"/>
    <col min="5397" max="5397" width="2.28515625" customWidth="1"/>
    <col min="5398" max="5398" width="1.28515625" customWidth="1"/>
    <col min="5399" max="5399" width="4.7109375" customWidth="1"/>
    <col min="5400" max="5400" width="0.85546875" customWidth="1"/>
    <col min="5401" max="5401" width="3.42578125" customWidth="1"/>
    <col min="5402" max="5403" width="1.7109375" customWidth="1"/>
    <col min="5404" max="5404" width="1.28515625" customWidth="1"/>
    <col min="5405" max="5405" width="2.28515625" customWidth="1"/>
    <col min="5406" max="5406" width="1.42578125" customWidth="1"/>
    <col min="5407" max="5407" width="4.5703125" customWidth="1"/>
    <col min="5408" max="5408" width="0.7109375" customWidth="1"/>
    <col min="5409" max="5409" width="3.5703125" customWidth="1"/>
    <col min="5410" max="5410" width="1.85546875" customWidth="1"/>
    <col min="5411" max="5411" width="1.7109375" customWidth="1"/>
    <col min="5412" max="5412" width="1.28515625" customWidth="1"/>
    <col min="5413" max="5413" width="2.28515625" customWidth="1"/>
    <col min="5414" max="5414" width="1.140625" customWidth="1"/>
    <col min="5415" max="5415" width="2.42578125" customWidth="1"/>
    <col min="5416" max="5416" width="2.7109375" customWidth="1"/>
    <col min="5417" max="5417" width="0.7109375" customWidth="1"/>
    <col min="5418" max="5418" width="3.42578125" customWidth="1"/>
    <col min="5419" max="5419" width="1.85546875" customWidth="1"/>
    <col min="5420" max="5420" width="1.7109375" customWidth="1"/>
    <col min="5421" max="5421" width="1.28515625" customWidth="1"/>
    <col min="5422" max="5422" width="2.28515625" customWidth="1"/>
    <col min="5423" max="5423" width="1.140625" customWidth="1"/>
    <col min="5424" max="5424" width="1.42578125" customWidth="1"/>
    <col min="5425" max="5425" width="1.28515625" customWidth="1"/>
    <col min="5426" max="5426" width="2.140625" customWidth="1"/>
    <col min="5427" max="5427" width="0.85546875" customWidth="1"/>
    <col min="5428" max="5428" width="3.140625" customWidth="1"/>
    <col min="5429" max="5429" width="2" customWidth="1"/>
    <col min="5430" max="5430" width="1.7109375" customWidth="1"/>
    <col min="5431" max="5431" width="1.28515625" customWidth="1"/>
    <col min="5432" max="5432" width="2.28515625" customWidth="1"/>
    <col min="5433" max="5433" width="1.140625" customWidth="1"/>
    <col min="5434" max="5435" width="2.42578125" customWidth="1"/>
    <col min="5436" max="5436" width="0.85546875" customWidth="1"/>
    <col min="5437" max="5438" width="1.7109375" customWidth="1"/>
    <col min="5439" max="5439" width="2" customWidth="1"/>
    <col min="5634" max="5634" width="1.28515625" customWidth="1"/>
    <col min="5635" max="5635" width="2.42578125" customWidth="1"/>
    <col min="5636" max="5636" width="3.140625" customWidth="1"/>
    <col min="5637" max="5637" width="5" customWidth="1"/>
    <col min="5638" max="5638" width="4.5703125" customWidth="1"/>
    <col min="5639" max="5639" width="5.5703125" customWidth="1"/>
    <col min="5640" max="5640" width="5.42578125" customWidth="1"/>
    <col min="5641" max="5641" width="3.140625" customWidth="1"/>
    <col min="5642" max="5642" width="2" customWidth="1"/>
    <col min="5643" max="5643" width="1.7109375" customWidth="1"/>
    <col min="5644" max="5644" width="1.28515625" customWidth="1"/>
    <col min="5645" max="5645" width="2.28515625" customWidth="1"/>
    <col min="5646" max="5646" width="1.140625" customWidth="1"/>
    <col min="5647" max="5647" width="4.7109375" customWidth="1"/>
    <col min="5648" max="5648" width="0.7109375" customWidth="1"/>
    <col min="5649" max="5649" width="3.5703125" customWidth="1"/>
    <col min="5650" max="5651" width="1.7109375" customWidth="1"/>
    <col min="5652" max="5652" width="1.28515625" customWidth="1"/>
    <col min="5653" max="5653" width="2.28515625" customWidth="1"/>
    <col min="5654" max="5654" width="1.28515625" customWidth="1"/>
    <col min="5655" max="5655" width="4.7109375" customWidth="1"/>
    <col min="5656" max="5656" width="0.85546875" customWidth="1"/>
    <col min="5657" max="5657" width="3.42578125" customWidth="1"/>
    <col min="5658" max="5659" width="1.7109375" customWidth="1"/>
    <col min="5660" max="5660" width="1.28515625" customWidth="1"/>
    <col min="5661" max="5661" width="2.28515625" customWidth="1"/>
    <col min="5662" max="5662" width="1.42578125" customWidth="1"/>
    <col min="5663" max="5663" width="4.5703125" customWidth="1"/>
    <col min="5664" max="5664" width="0.7109375" customWidth="1"/>
    <col min="5665" max="5665" width="3.5703125" customWidth="1"/>
    <col min="5666" max="5666" width="1.85546875" customWidth="1"/>
    <col min="5667" max="5667" width="1.7109375" customWidth="1"/>
    <col min="5668" max="5668" width="1.28515625" customWidth="1"/>
    <col min="5669" max="5669" width="2.28515625" customWidth="1"/>
    <col min="5670" max="5670" width="1.140625" customWidth="1"/>
    <col min="5671" max="5671" width="2.42578125" customWidth="1"/>
    <col min="5672" max="5672" width="2.7109375" customWidth="1"/>
    <col min="5673" max="5673" width="0.7109375" customWidth="1"/>
    <col min="5674" max="5674" width="3.42578125" customWidth="1"/>
    <col min="5675" max="5675" width="1.85546875" customWidth="1"/>
    <col min="5676" max="5676" width="1.7109375" customWidth="1"/>
    <col min="5677" max="5677" width="1.28515625" customWidth="1"/>
    <col min="5678" max="5678" width="2.28515625" customWidth="1"/>
    <col min="5679" max="5679" width="1.140625" customWidth="1"/>
    <col min="5680" max="5680" width="1.42578125" customWidth="1"/>
    <col min="5681" max="5681" width="1.28515625" customWidth="1"/>
    <col min="5682" max="5682" width="2.140625" customWidth="1"/>
    <col min="5683" max="5683" width="0.85546875" customWidth="1"/>
    <col min="5684" max="5684" width="3.140625" customWidth="1"/>
    <col min="5685" max="5685" width="2" customWidth="1"/>
    <col min="5686" max="5686" width="1.7109375" customWidth="1"/>
    <col min="5687" max="5687" width="1.28515625" customWidth="1"/>
    <col min="5688" max="5688" width="2.28515625" customWidth="1"/>
    <col min="5689" max="5689" width="1.140625" customWidth="1"/>
    <col min="5690" max="5691" width="2.42578125" customWidth="1"/>
    <col min="5692" max="5692" width="0.85546875" customWidth="1"/>
    <col min="5693" max="5694" width="1.7109375" customWidth="1"/>
    <col min="5695" max="5695" width="2" customWidth="1"/>
    <col min="5890" max="5890" width="1.28515625" customWidth="1"/>
    <col min="5891" max="5891" width="2.42578125" customWidth="1"/>
    <col min="5892" max="5892" width="3.140625" customWidth="1"/>
    <col min="5893" max="5893" width="5" customWidth="1"/>
    <col min="5894" max="5894" width="4.5703125" customWidth="1"/>
    <col min="5895" max="5895" width="5.5703125" customWidth="1"/>
    <col min="5896" max="5896" width="5.42578125" customWidth="1"/>
    <col min="5897" max="5897" width="3.140625" customWidth="1"/>
    <col min="5898" max="5898" width="2" customWidth="1"/>
    <col min="5899" max="5899" width="1.7109375" customWidth="1"/>
    <col min="5900" max="5900" width="1.28515625" customWidth="1"/>
    <col min="5901" max="5901" width="2.28515625" customWidth="1"/>
    <col min="5902" max="5902" width="1.140625" customWidth="1"/>
    <col min="5903" max="5903" width="4.7109375" customWidth="1"/>
    <col min="5904" max="5904" width="0.7109375" customWidth="1"/>
    <col min="5905" max="5905" width="3.5703125" customWidth="1"/>
    <col min="5906" max="5907" width="1.7109375" customWidth="1"/>
    <col min="5908" max="5908" width="1.28515625" customWidth="1"/>
    <col min="5909" max="5909" width="2.28515625" customWidth="1"/>
    <col min="5910" max="5910" width="1.28515625" customWidth="1"/>
    <col min="5911" max="5911" width="4.7109375" customWidth="1"/>
    <col min="5912" max="5912" width="0.85546875" customWidth="1"/>
    <col min="5913" max="5913" width="3.42578125" customWidth="1"/>
    <col min="5914" max="5915" width="1.7109375" customWidth="1"/>
    <col min="5916" max="5916" width="1.28515625" customWidth="1"/>
    <col min="5917" max="5917" width="2.28515625" customWidth="1"/>
    <col min="5918" max="5918" width="1.42578125" customWidth="1"/>
    <col min="5919" max="5919" width="4.5703125" customWidth="1"/>
    <col min="5920" max="5920" width="0.7109375" customWidth="1"/>
    <col min="5921" max="5921" width="3.5703125" customWidth="1"/>
    <col min="5922" max="5922" width="1.85546875" customWidth="1"/>
    <col min="5923" max="5923" width="1.7109375" customWidth="1"/>
    <col min="5924" max="5924" width="1.28515625" customWidth="1"/>
    <col min="5925" max="5925" width="2.28515625" customWidth="1"/>
    <col min="5926" max="5926" width="1.140625" customWidth="1"/>
    <col min="5927" max="5927" width="2.42578125" customWidth="1"/>
    <col min="5928" max="5928" width="2.7109375" customWidth="1"/>
    <col min="5929" max="5929" width="0.7109375" customWidth="1"/>
    <col min="5930" max="5930" width="3.42578125" customWidth="1"/>
    <col min="5931" max="5931" width="1.85546875" customWidth="1"/>
    <col min="5932" max="5932" width="1.7109375" customWidth="1"/>
    <col min="5933" max="5933" width="1.28515625" customWidth="1"/>
    <col min="5934" max="5934" width="2.28515625" customWidth="1"/>
    <col min="5935" max="5935" width="1.140625" customWidth="1"/>
    <col min="5936" max="5936" width="1.42578125" customWidth="1"/>
    <col min="5937" max="5937" width="1.28515625" customWidth="1"/>
    <col min="5938" max="5938" width="2.140625" customWidth="1"/>
    <col min="5939" max="5939" width="0.85546875" customWidth="1"/>
    <col min="5940" max="5940" width="3.140625" customWidth="1"/>
    <col min="5941" max="5941" width="2" customWidth="1"/>
    <col min="5942" max="5942" width="1.7109375" customWidth="1"/>
    <col min="5943" max="5943" width="1.28515625" customWidth="1"/>
    <col min="5944" max="5944" width="2.28515625" customWidth="1"/>
    <col min="5945" max="5945" width="1.140625" customWidth="1"/>
    <col min="5946" max="5947" width="2.42578125" customWidth="1"/>
    <col min="5948" max="5948" width="0.85546875" customWidth="1"/>
    <col min="5949" max="5950" width="1.7109375" customWidth="1"/>
    <col min="5951" max="5951" width="2" customWidth="1"/>
    <col min="6146" max="6146" width="1.28515625" customWidth="1"/>
    <col min="6147" max="6147" width="2.42578125" customWidth="1"/>
    <col min="6148" max="6148" width="3.140625" customWidth="1"/>
    <col min="6149" max="6149" width="5" customWidth="1"/>
    <col min="6150" max="6150" width="4.5703125" customWidth="1"/>
    <col min="6151" max="6151" width="5.5703125" customWidth="1"/>
    <col min="6152" max="6152" width="5.42578125" customWidth="1"/>
    <col min="6153" max="6153" width="3.140625" customWidth="1"/>
    <col min="6154" max="6154" width="2" customWidth="1"/>
    <col min="6155" max="6155" width="1.7109375" customWidth="1"/>
    <col min="6156" max="6156" width="1.28515625" customWidth="1"/>
    <col min="6157" max="6157" width="2.28515625" customWidth="1"/>
    <col min="6158" max="6158" width="1.140625" customWidth="1"/>
    <col min="6159" max="6159" width="4.7109375" customWidth="1"/>
    <col min="6160" max="6160" width="0.7109375" customWidth="1"/>
    <col min="6161" max="6161" width="3.5703125" customWidth="1"/>
    <col min="6162" max="6163" width="1.7109375" customWidth="1"/>
    <col min="6164" max="6164" width="1.28515625" customWidth="1"/>
    <col min="6165" max="6165" width="2.28515625" customWidth="1"/>
    <col min="6166" max="6166" width="1.28515625" customWidth="1"/>
    <col min="6167" max="6167" width="4.7109375" customWidth="1"/>
    <col min="6168" max="6168" width="0.85546875" customWidth="1"/>
    <col min="6169" max="6169" width="3.42578125" customWidth="1"/>
    <col min="6170" max="6171" width="1.7109375" customWidth="1"/>
    <col min="6172" max="6172" width="1.28515625" customWidth="1"/>
    <col min="6173" max="6173" width="2.28515625" customWidth="1"/>
    <col min="6174" max="6174" width="1.42578125" customWidth="1"/>
    <col min="6175" max="6175" width="4.5703125" customWidth="1"/>
    <col min="6176" max="6176" width="0.7109375" customWidth="1"/>
    <col min="6177" max="6177" width="3.5703125" customWidth="1"/>
    <col min="6178" max="6178" width="1.85546875" customWidth="1"/>
    <col min="6179" max="6179" width="1.7109375" customWidth="1"/>
    <col min="6180" max="6180" width="1.28515625" customWidth="1"/>
    <col min="6181" max="6181" width="2.28515625" customWidth="1"/>
    <col min="6182" max="6182" width="1.140625" customWidth="1"/>
    <col min="6183" max="6183" width="2.42578125" customWidth="1"/>
    <col min="6184" max="6184" width="2.7109375" customWidth="1"/>
    <col min="6185" max="6185" width="0.7109375" customWidth="1"/>
    <col min="6186" max="6186" width="3.42578125" customWidth="1"/>
    <col min="6187" max="6187" width="1.85546875" customWidth="1"/>
    <col min="6188" max="6188" width="1.7109375" customWidth="1"/>
    <col min="6189" max="6189" width="1.28515625" customWidth="1"/>
    <col min="6190" max="6190" width="2.28515625" customWidth="1"/>
    <col min="6191" max="6191" width="1.140625" customWidth="1"/>
    <col min="6192" max="6192" width="1.42578125" customWidth="1"/>
    <col min="6193" max="6193" width="1.28515625" customWidth="1"/>
    <col min="6194" max="6194" width="2.140625" customWidth="1"/>
    <col min="6195" max="6195" width="0.85546875" customWidth="1"/>
    <col min="6196" max="6196" width="3.140625" customWidth="1"/>
    <col min="6197" max="6197" width="2" customWidth="1"/>
    <col min="6198" max="6198" width="1.7109375" customWidth="1"/>
    <col min="6199" max="6199" width="1.28515625" customWidth="1"/>
    <col min="6200" max="6200" width="2.28515625" customWidth="1"/>
    <col min="6201" max="6201" width="1.140625" customWidth="1"/>
    <col min="6202" max="6203" width="2.42578125" customWidth="1"/>
    <col min="6204" max="6204" width="0.85546875" customWidth="1"/>
    <col min="6205" max="6206" width="1.7109375" customWidth="1"/>
    <col min="6207" max="6207" width="2" customWidth="1"/>
    <col min="6402" max="6402" width="1.28515625" customWidth="1"/>
    <col min="6403" max="6403" width="2.42578125" customWidth="1"/>
    <col min="6404" max="6404" width="3.140625" customWidth="1"/>
    <col min="6405" max="6405" width="5" customWidth="1"/>
    <col min="6406" max="6406" width="4.5703125" customWidth="1"/>
    <col min="6407" max="6407" width="5.5703125" customWidth="1"/>
    <col min="6408" max="6408" width="5.42578125" customWidth="1"/>
    <col min="6409" max="6409" width="3.140625" customWidth="1"/>
    <col min="6410" max="6410" width="2" customWidth="1"/>
    <col min="6411" max="6411" width="1.7109375" customWidth="1"/>
    <col min="6412" max="6412" width="1.28515625" customWidth="1"/>
    <col min="6413" max="6413" width="2.28515625" customWidth="1"/>
    <col min="6414" max="6414" width="1.140625" customWidth="1"/>
    <col min="6415" max="6415" width="4.7109375" customWidth="1"/>
    <col min="6416" max="6416" width="0.7109375" customWidth="1"/>
    <col min="6417" max="6417" width="3.5703125" customWidth="1"/>
    <col min="6418" max="6419" width="1.7109375" customWidth="1"/>
    <col min="6420" max="6420" width="1.28515625" customWidth="1"/>
    <col min="6421" max="6421" width="2.28515625" customWidth="1"/>
    <col min="6422" max="6422" width="1.28515625" customWidth="1"/>
    <col min="6423" max="6423" width="4.7109375" customWidth="1"/>
    <col min="6424" max="6424" width="0.85546875" customWidth="1"/>
    <col min="6425" max="6425" width="3.42578125" customWidth="1"/>
    <col min="6426" max="6427" width="1.7109375" customWidth="1"/>
    <col min="6428" max="6428" width="1.28515625" customWidth="1"/>
    <col min="6429" max="6429" width="2.28515625" customWidth="1"/>
    <col min="6430" max="6430" width="1.42578125" customWidth="1"/>
    <col min="6431" max="6431" width="4.5703125" customWidth="1"/>
    <col min="6432" max="6432" width="0.7109375" customWidth="1"/>
    <col min="6433" max="6433" width="3.5703125" customWidth="1"/>
    <col min="6434" max="6434" width="1.85546875" customWidth="1"/>
    <col min="6435" max="6435" width="1.7109375" customWidth="1"/>
    <col min="6436" max="6436" width="1.28515625" customWidth="1"/>
    <col min="6437" max="6437" width="2.28515625" customWidth="1"/>
    <col min="6438" max="6438" width="1.140625" customWidth="1"/>
    <col min="6439" max="6439" width="2.42578125" customWidth="1"/>
    <col min="6440" max="6440" width="2.7109375" customWidth="1"/>
    <col min="6441" max="6441" width="0.7109375" customWidth="1"/>
    <col min="6442" max="6442" width="3.42578125" customWidth="1"/>
    <col min="6443" max="6443" width="1.85546875" customWidth="1"/>
    <col min="6444" max="6444" width="1.7109375" customWidth="1"/>
    <col min="6445" max="6445" width="1.28515625" customWidth="1"/>
    <col min="6446" max="6446" width="2.28515625" customWidth="1"/>
    <col min="6447" max="6447" width="1.140625" customWidth="1"/>
    <col min="6448" max="6448" width="1.42578125" customWidth="1"/>
    <col min="6449" max="6449" width="1.28515625" customWidth="1"/>
    <col min="6450" max="6450" width="2.140625" customWidth="1"/>
    <col min="6451" max="6451" width="0.85546875" customWidth="1"/>
    <col min="6452" max="6452" width="3.140625" customWidth="1"/>
    <col min="6453" max="6453" width="2" customWidth="1"/>
    <col min="6454" max="6454" width="1.7109375" customWidth="1"/>
    <col min="6455" max="6455" width="1.28515625" customWidth="1"/>
    <col min="6456" max="6456" width="2.28515625" customWidth="1"/>
    <col min="6457" max="6457" width="1.140625" customWidth="1"/>
    <col min="6458" max="6459" width="2.42578125" customWidth="1"/>
    <col min="6460" max="6460" width="0.85546875" customWidth="1"/>
    <col min="6461" max="6462" width="1.7109375" customWidth="1"/>
    <col min="6463" max="6463" width="2" customWidth="1"/>
    <col min="6658" max="6658" width="1.28515625" customWidth="1"/>
    <col min="6659" max="6659" width="2.42578125" customWidth="1"/>
    <col min="6660" max="6660" width="3.140625" customWidth="1"/>
    <col min="6661" max="6661" width="5" customWidth="1"/>
    <col min="6662" max="6662" width="4.5703125" customWidth="1"/>
    <col min="6663" max="6663" width="5.5703125" customWidth="1"/>
    <col min="6664" max="6664" width="5.42578125" customWidth="1"/>
    <col min="6665" max="6665" width="3.140625" customWidth="1"/>
    <col min="6666" max="6666" width="2" customWidth="1"/>
    <col min="6667" max="6667" width="1.7109375" customWidth="1"/>
    <col min="6668" max="6668" width="1.28515625" customWidth="1"/>
    <col min="6669" max="6669" width="2.28515625" customWidth="1"/>
    <col min="6670" max="6670" width="1.140625" customWidth="1"/>
    <col min="6671" max="6671" width="4.7109375" customWidth="1"/>
    <col min="6672" max="6672" width="0.7109375" customWidth="1"/>
    <col min="6673" max="6673" width="3.5703125" customWidth="1"/>
    <col min="6674" max="6675" width="1.7109375" customWidth="1"/>
    <col min="6676" max="6676" width="1.28515625" customWidth="1"/>
    <col min="6677" max="6677" width="2.28515625" customWidth="1"/>
    <col min="6678" max="6678" width="1.28515625" customWidth="1"/>
    <col min="6679" max="6679" width="4.7109375" customWidth="1"/>
    <col min="6680" max="6680" width="0.85546875" customWidth="1"/>
    <col min="6681" max="6681" width="3.42578125" customWidth="1"/>
    <col min="6682" max="6683" width="1.7109375" customWidth="1"/>
    <col min="6684" max="6684" width="1.28515625" customWidth="1"/>
    <col min="6685" max="6685" width="2.28515625" customWidth="1"/>
    <col min="6686" max="6686" width="1.42578125" customWidth="1"/>
    <col min="6687" max="6687" width="4.5703125" customWidth="1"/>
    <col min="6688" max="6688" width="0.7109375" customWidth="1"/>
    <col min="6689" max="6689" width="3.5703125" customWidth="1"/>
    <col min="6690" max="6690" width="1.85546875" customWidth="1"/>
    <col min="6691" max="6691" width="1.7109375" customWidth="1"/>
    <col min="6692" max="6692" width="1.28515625" customWidth="1"/>
    <col min="6693" max="6693" width="2.28515625" customWidth="1"/>
    <col min="6694" max="6694" width="1.140625" customWidth="1"/>
    <col min="6695" max="6695" width="2.42578125" customWidth="1"/>
    <col min="6696" max="6696" width="2.7109375" customWidth="1"/>
    <col min="6697" max="6697" width="0.7109375" customWidth="1"/>
    <col min="6698" max="6698" width="3.42578125" customWidth="1"/>
    <col min="6699" max="6699" width="1.85546875" customWidth="1"/>
    <col min="6700" max="6700" width="1.7109375" customWidth="1"/>
    <col min="6701" max="6701" width="1.28515625" customWidth="1"/>
    <col min="6702" max="6702" width="2.28515625" customWidth="1"/>
    <col min="6703" max="6703" width="1.140625" customWidth="1"/>
    <col min="6704" max="6704" width="1.42578125" customWidth="1"/>
    <col min="6705" max="6705" width="1.28515625" customWidth="1"/>
    <col min="6706" max="6706" width="2.140625" customWidth="1"/>
    <col min="6707" max="6707" width="0.85546875" customWidth="1"/>
    <col min="6708" max="6708" width="3.140625" customWidth="1"/>
    <col min="6709" max="6709" width="2" customWidth="1"/>
    <col min="6710" max="6710" width="1.7109375" customWidth="1"/>
    <col min="6711" max="6711" width="1.28515625" customWidth="1"/>
    <col min="6712" max="6712" width="2.28515625" customWidth="1"/>
    <col min="6713" max="6713" width="1.140625" customWidth="1"/>
    <col min="6714" max="6715" width="2.42578125" customWidth="1"/>
    <col min="6716" max="6716" width="0.85546875" customWidth="1"/>
    <col min="6717" max="6718" width="1.7109375" customWidth="1"/>
    <col min="6719" max="6719" width="2" customWidth="1"/>
    <col min="6914" max="6914" width="1.28515625" customWidth="1"/>
    <col min="6915" max="6915" width="2.42578125" customWidth="1"/>
    <col min="6916" max="6916" width="3.140625" customWidth="1"/>
    <col min="6917" max="6917" width="5" customWidth="1"/>
    <col min="6918" max="6918" width="4.5703125" customWidth="1"/>
    <col min="6919" max="6919" width="5.5703125" customWidth="1"/>
    <col min="6920" max="6920" width="5.42578125" customWidth="1"/>
    <col min="6921" max="6921" width="3.140625" customWidth="1"/>
    <col min="6922" max="6922" width="2" customWidth="1"/>
    <col min="6923" max="6923" width="1.7109375" customWidth="1"/>
    <col min="6924" max="6924" width="1.28515625" customWidth="1"/>
    <col min="6925" max="6925" width="2.28515625" customWidth="1"/>
    <col min="6926" max="6926" width="1.140625" customWidth="1"/>
    <col min="6927" max="6927" width="4.7109375" customWidth="1"/>
    <col min="6928" max="6928" width="0.7109375" customWidth="1"/>
    <col min="6929" max="6929" width="3.5703125" customWidth="1"/>
    <col min="6930" max="6931" width="1.7109375" customWidth="1"/>
    <col min="6932" max="6932" width="1.28515625" customWidth="1"/>
    <col min="6933" max="6933" width="2.28515625" customWidth="1"/>
    <col min="6934" max="6934" width="1.28515625" customWidth="1"/>
    <col min="6935" max="6935" width="4.7109375" customWidth="1"/>
    <col min="6936" max="6936" width="0.85546875" customWidth="1"/>
    <col min="6937" max="6937" width="3.42578125" customWidth="1"/>
    <col min="6938" max="6939" width="1.7109375" customWidth="1"/>
    <col min="6940" max="6940" width="1.28515625" customWidth="1"/>
    <col min="6941" max="6941" width="2.28515625" customWidth="1"/>
    <col min="6942" max="6942" width="1.42578125" customWidth="1"/>
    <col min="6943" max="6943" width="4.5703125" customWidth="1"/>
    <col min="6944" max="6944" width="0.7109375" customWidth="1"/>
    <col min="6945" max="6945" width="3.5703125" customWidth="1"/>
    <col min="6946" max="6946" width="1.85546875" customWidth="1"/>
    <col min="6947" max="6947" width="1.7109375" customWidth="1"/>
    <col min="6948" max="6948" width="1.28515625" customWidth="1"/>
    <col min="6949" max="6949" width="2.28515625" customWidth="1"/>
    <col min="6950" max="6950" width="1.140625" customWidth="1"/>
    <col min="6951" max="6951" width="2.42578125" customWidth="1"/>
    <col min="6952" max="6952" width="2.7109375" customWidth="1"/>
    <col min="6953" max="6953" width="0.7109375" customWidth="1"/>
    <col min="6954" max="6954" width="3.42578125" customWidth="1"/>
    <col min="6955" max="6955" width="1.85546875" customWidth="1"/>
    <col min="6956" max="6956" width="1.7109375" customWidth="1"/>
    <col min="6957" max="6957" width="1.28515625" customWidth="1"/>
    <col min="6958" max="6958" width="2.28515625" customWidth="1"/>
    <col min="6959" max="6959" width="1.140625" customWidth="1"/>
    <col min="6960" max="6960" width="1.42578125" customWidth="1"/>
    <col min="6961" max="6961" width="1.28515625" customWidth="1"/>
    <col min="6962" max="6962" width="2.140625" customWidth="1"/>
    <col min="6963" max="6963" width="0.85546875" customWidth="1"/>
    <col min="6964" max="6964" width="3.140625" customWidth="1"/>
    <col min="6965" max="6965" width="2" customWidth="1"/>
    <col min="6966" max="6966" width="1.7109375" customWidth="1"/>
    <col min="6967" max="6967" width="1.28515625" customWidth="1"/>
    <col min="6968" max="6968" width="2.28515625" customWidth="1"/>
    <col min="6969" max="6969" width="1.140625" customWidth="1"/>
    <col min="6970" max="6971" width="2.42578125" customWidth="1"/>
    <col min="6972" max="6972" width="0.85546875" customWidth="1"/>
    <col min="6973" max="6974" width="1.7109375" customWidth="1"/>
    <col min="6975" max="6975" width="2" customWidth="1"/>
    <col min="7170" max="7170" width="1.28515625" customWidth="1"/>
    <col min="7171" max="7171" width="2.42578125" customWidth="1"/>
    <col min="7172" max="7172" width="3.140625" customWidth="1"/>
    <col min="7173" max="7173" width="5" customWidth="1"/>
    <col min="7174" max="7174" width="4.5703125" customWidth="1"/>
    <col min="7175" max="7175" width="5.5703125" customWidth="1"/>
    <col min="7176" max="7176" width="5.42578125" customWidth="1"/>
    <col min="7177" max="7177" width="3.140625" customWidth="1"/>
    <col min="7178" max="7178" width="2" customWidth="1"/>
    <col min="7179" max="7179" width="1.7109375" customWidth="1"/>
    <col min="7180" max="7180" width="1.28515625" customWidth="1"/>
    <col min="7181" max="7181" width="2.28515625" customWidth="1"/>
    <col min="7182" max="7182" width="1.140625" customWidth="1"/>
    <col min="7183" max="7183" width="4.7109375" customWidth="1"/>
    <col min="7184" max="7184" width="0.7109375" customWidth="1"/>
    <col min="7185" max="7185" width="3.5703125" customWidth="1"/>
    <col min="7186" max="7187" width="1.7109375" customWidth="1"/>
    <col min="7188" max="7188" width="1.28515625" customWidth="1"/>
    <col min="7189" max="7189" width="2.28515625" customWidth="1"/>
    <col min="7190" max="7190" width="1.28515625" customWidth="1"/>
    <col min="7191" max="7191" width="4.7109375" customWidth="1"/>
    <col min="7192" max="7192" width="0.85546875" customWidth="1"/>
    <col min="7193" max="7193" width="3.42578125" customWidth="1"/>
    <col min="7194" max="7195" width="1.7109375" customWidth="1"/>
    <col min="7196" max="7196" width="1.28515625" customWidth="1"/>
    <col min="7197" max="7197" width="2.28515625" customWidth="1"/>
    <col min="7198" max="7198" width="1.42578125" customWidth="1"/>
    <col min="7199" max="7199" width="4.5703125" customWidth="1"/>
    <col min="7200" max="7200" width="0.7109375" customWidth="1"/>
    <col min="7201" max="7201" width="3.5703125" customWidth="1"/>
    <col min="7202" max="7202" width="1.85546875" customWidth="1"/>
    <col min="7203" max="7203" width="1.7109375" customWidth="1"/>
    <col min="7204" max="7204" width="1.28515625" customWidth="1"/>
    <col min="7205" max="7205" width="2.28515625" customWidth="1"/>
    <col min="7206" max="7206" width="1.140625" customWidth="1"/>
    <col min="7207" max="7207" width="2.42578125" customWidth="1"/>
    <col min="7208" max="7208" width="2.7109375" customWidth="1"/>
    <col min="7209" max="7209" width="0.7109375" customWidth="1"/>
    <col min="7210" max="7210" width="3.42578125" customWidth="1"/>
    <col min="7211" max="7211" width="1.85546875" customWidth="1"/>
    <col min="7212" max="7212" width="1.7109375" customWidth="1"/>
    <col min="7213" max="7213" width="1.28515625" customWidth="1"/>
    <col min="7214" max="7214" width="2.28515625" customWidth="1"/>
    <col min="7215" max="7215" width="1.140625" customWidth="1"/>
    <col min="7216" max="7216" width="1.42578125" customWidth="1"/>
    <col min="7217" max="7217" width="1.28515625" customWidth="1"/>
    <col min="7218" max="7218" width="2.140625" customWidth="1"/>
    <col min="7219" max="7219" width="0.85546875" customWidth="1"/>
    <col min="7220" max="7220" width="3.140625" customWidth="1"/>
    <col min="7221" max="7221" width="2" customWidth="1"/>
    <col min="7222" max="7222" width="1.7109375" customWidth="1"/>
    <col min="7223" max="7223" width="1.28515625" customWidth="1"/>
    <col min="7224" max="7224" width="2.28515625" customWidth="1"/>
    <col min="7225" max="7225" width="1.140625" customWidth="1"/>
    <col min="7226" max="7227" width="2.42578125" customWidth="1"/>
    <col min="7228" max="7228" width="0.85546875" customWidth="1"/>
    <col min="7229" max="7230" width="1.7109375" customWidth="1"/>
    <col min="7231" max="7231" width="2" customWidth="1"/>
    <col min="7426" max="7426" width="1.28515625" customWidth="1"/>
    <col min="7427" max="7427" width="2.42578125" customWidth="1"/>
    <col min="7428" max="7428" width="3.140625" customWidth="1"/>
    <col min="7429" max="7429" width="5" customWidth="1"/>
    <col min="7430" max="7430" width="4.5703125" customWidth="1"/>
    <col min="7431" max="7431" width="5.5703125" customWidth="1"/>
    <col min="7432" max="7432" width="5.42578125" customWidth="1"/>
    <col min="7433" max="7433" width="3.140625" customWidth="1"/>
    <col min="7434" max="7434" width="2" customWidth="1"/>
    <col min="7435" max="7435" width="1.7109375" customWidth="1"/>
    <col min="7436" max="7436" width="1.28515625" customWidth="1"/>
    <col min="7437" max="7437" width="2.28515625" customWidth="1"/>
    <col min="7438" max="7438" width="1.140625" customWidth="1"/>
    <col min="7439" max="7439" width="4.7109375" customWidth="1"/>
    <col min="7440" max="7440" width="0.7109375" customWidth="1"/>
    <col min="7441" max="7441" width="3.5703125" customWidth="1"/>
    <col min="7442" max="7443" width="1.7109375" customWidth="1"/>
    <col min="7444" max="7444" width="1.28515625" customWidth="1"/>
    <col min="7445" max="7445" width="2.28515625" customWidth="1"/>
    <col min="7446" max="7446" width="1.28515625" customWidth="1"/>
    <col min="7447" max="7447" width="4.7109375" customWidth="1"/>
    <col min="7448" max="7448" width="0.85546875" customWidth="1"/>
    <col min="7449" max="7449" width="3.42578125" customWidth="1"/>
    <col min="7450" max="7451" width="1.7109375" customWidth="1"/>
    <col min="7452" max="7452" width="1.28515625" customWidth="1"/>
    <col min="7453" max="7453" width="2.28515625" customWidth="1"/>
    <col min="7454" max="7454" width="1.42578125" customWidth="1"/>
    <col min="7455" max="7455" width="4.5703125" customWidth="1"/>
    <col min="7456" max="7456" width="0.7109375" customWidth="1"/>
    <col min="7457" max="7457" width="3.5703125" customWidth="1"/>
    <col min="7458" max="7458" width="1.85546875" customWidth="1"/>
    <col min="7459" max="7459" width="1.7109375" customWidth="1"/>
    <col min="7460" max="7460" width="1.28515625" customWidth="1"/>
    <col min="7461" max="7461" width="2.28515625" customWidth="1"/>
    <col min="7462" max="7462" width="1.140625" customWidth="1"/>
    <col min="7463" max="7463" width="2.42578125" customWidth="1"/>
    <col min="7464" max="7464" width="2.7109375" customWidth="1"/>
    <col min="7465" max="7465" width="0.7109375" customWidth="1"/>
    <col min="7466" max="7466" width="3.42578125" customWidth="1"/>
    <col min="7467" max="7467" width="1.85546875" customWidth="1"/>
    <col min="7468" max="7468" width="1.7109375" customWidth="1"/>
    <col min="7469" max="7469" width="1.28515625" customWidth="1"/>
    <col min="7470" max="7470" width="2.28515625" customWidth="1"/>
    <col min="7471" max="7471" width="1.140625" customWidth="1"/>
    <col min="7472" max="7472" width="1.42578125" customWidth="1"/>
    <col min="7473" max="7473" width="1.28515625" customWidth="1"/>
    <col min="7474" max="7474" width="2.140625" customWidth="1"/>
    <col min="7475" max="7475" width="0.85546875" customWidth="1"/>
    <col min="7476" max="7476" width="3.140625" customWidth="1"/>
    <col min="7477" max="7477" width="2" customWidth="1"/>
    <col min="7478" max="7478" width="1.7109375" customWidth="1"/>
    <col min="7479" max="7479" width="1.28515625" customWidth="1"/>
    <col min="7480" max="7480" width="2.28515625" customWidth="1"/>
    <col min="7481" max="7481" width="1.140625" customWidth="1"/>
    <col min="7482" max="7483" width="2.42578125" customWidth="1"/>
    <col min="7484" max="7484" width="0.85546875" customWidth="1"/>
    <col min="7485" max="7486" width="1.7109375" customWidth="1"/>
    <col min="7487" max="7487" width="2" customWidth="1"/>
    <col min="7682" max="7682" width="1.28515625" customWidth="1"/>
    <col min="7683" max="7683" width="2.42578125" customWidth="1"/>
    <col min="7684" max="7684" width="3.140625" customWidth="1"/>
    <col min="7685" max="7685" width="5" customWidth="1"/>
    <col min="7686" max="7686" width="4.5703125" customWidth="1"/>
    <col min="7687" max="7687" width="5.5703125" customWidth="1"/>
    <col min="7688" max="7688" width="5.42578125" customWidth="1"/>
    <col min="7689" max="7689" width="3.140625" customWidth="1"/>
    <col min="7690" max="7690" width="2" customWidth="1"/>
    <col min="7691" max="7691" width="1.7109375" customWidth="1"/>
    <col min="7692" max="7692" width="1.28515625" customWidth="1"/>
    <col min="7693" max="7693" width="2.28515625" customWidth="1"/>
    <col min="7694" max="7694" width="1.140625" customWidth="1"/>
    <col min="7695" max="7695" width="4.7109375" customWidth="1"/>
    <col min="7696" max="7696" width="0.7109375" customWidth="1"/>
    <col min="7697" max="7697" width="3.5703125" customWidth="1"/>
    <col min="7698" max="7699" width="1.7109375" customWidth="1"/>
    <col min="7700" max="7700" width="1.28515625" customWidth="1"/>
    <col min="7701" max="7701" width="2.28515625" customWidth="1"/>
    <col min="7702" max="7702" width="1.28515625" customWidth="1"/>
    <col min="7703" max="7703" width="4.7109375" customWidth="1"/>
    <col min="7704" max="7704" width="0.85546875" customWidth="1"/>
    <col min="7705" max="7705" width="3.42578125" customWidth="1"/>
    <col min="7706" max="7707" width="1.7109375" customWidth="1"/>
    <col min="7708" max="7708" width="1.28515625" customWidth="1"/>
    <col min="7709" max="7709" width="2.28515625" customWidth="1"/>
    <col min="7710" max="7710" width="1.42578125" customWidth="1"/>
    <col min="7711" max="7711" width="4.5703125" customWidth="1"/>
    <col min="7712" max="7712" width="0.7109375" customWidth="1"/>
    <col min="7713" max="7713" width="3.5703125" customWidth="1"/>
    <col min="7714" max="7714" width="1.85546875" customWidth="1"/>
    <col min="7715" max="7715" width="1.7109375" customWidth="1"/>
    <col min="7716" max="7716" width="1.28515625" customWidth="1"/>
    <col min="7717" max="7717" width="2.28515625" customWidth="1"/>
    <col min="7718" max="7718" width="1.140625" customWidth="1"/>
    <col min="7719" max="7719" width="2.42578125" customWidth="1"/>
    <col min="7720" max="7720" width="2.7109375" customWidth="1"/>
    <col min="7721" max="7721" width="0.7109375" customWidth="1"/>
    <col min="7722" max="7722" width="3.42578125" customWidth="1"/>
    <col min="7723" max="7723" width="1.85546875" customWidth="1"/>
    <col min="7724" max="7724" width="1.7109375" customWidth="1"/>
    <col min="7725" max="7725" width="1.28515625" customWidth="1"/>
    <col min="7726" max="7726" width="2.28515625" customWidth="1"/>
    <col min="7727" max="7727" width="1.140625" customWidth="1"/>
    <col min="7728" max="7728" width="1.42578125" customWidth="1"/>
    <col min="7729" max="7729" width="1.28515625" customWidth="1"/>
    <col min="7730" max="7730" width="2.140625" customWidth="1"/>
    <col min="7731" max="7731" width="0.85546875" customWidth="1"/>
    <col min="7732" max="7732" width="3.140625" customWidth="1"/>
    <col min="7733" max="7733" width="2" customWidth="1"/>
    <col min="7734" max="7734" width="1.7109375" customWidth="1"/>
    <col min="7735" max="7735" width="1.28515625" customWidth="1"/>
    <col min="7736" max="7736" width="2.28515625" customWidth="1"/>
    <col min="7737" max="7737" width="1.140625" customWidth="1"/>
    <col min="7738" max="7739" width="2.42578125" customWidth="1"/>
    <col min="7740" max="7740" width="0.85546875" customWidth="1"/>
    <col min="7741" max="7742" width="1.7109375" customWidth="1"/>
    <col min="7743" max="7743" width="2" customWidth="1"/>
    <col min="7938" max="7938" width="1.28515625" customWidth="1"/>
    <col min="7939" max="7939" width="2.42578125" customWidth="1"/>
    <col min="7940" max="7940" width="3.140625" customWidth="1"/>
    <col min="7941" max="7941" width="5" customWidth="1"/>
    <col min="7942" max="7942" width="4.5703125" customWidth="1"/>
    <col min="7943" max="7943" width="5.5703125" customWidth="1"/>
    <col min="7944" max="7944" width="5.42578125" customWidth="1"/>
    <col min="7945" max="7945" width="3.140625" customWidth="1"/>
    <col min="7946" max="7946" width="2" customWidth="1"/>
    <col min="7947" max="7947" width="1.7109375" customWidth="1"/>
    <col min="7948" max="7948" width="1.28515625" customWidth="1"/>
    <col min="7949" max="7949" width="2.28515625" customWidth="1"/>
    <col min="7950" max="7950" width="1.140625" customWidth="1"/>
    <col min="7951" max="7951" width="4.7109375" customWidth="1"/>
    <col min="7952" max="7952" width="0.7109375" customWidth="1"/>
    <col min="7953" max="7953" width="3.5703125" customWidth="1"/>
    <col min="7954" max="7955" width="1.7109375" customWidth="1"/>
    <col min="7956" max="7956" width="1.28515625" customWidth="1"/>
    <col min="7957" max="7957" width="2.28515625" customWidth="1"/>
    <col min="7958" max="7958" width="1.28515625" customWidth="1"/>
    <col min="7959" max="7959" width="4.7109375" customWidth="1"/>
    <col min="7960" max="7960" width="0.85546875" customWidth="1"/>
    <col min="7961" max="7961" width="3.42578125" customWidth="1"/>
    <col min="7962" max="7963" width="1.7109375" customWidth="1"/>
    <col min="7964" max="7964" width="1.28515625" customWidth="1"/>
    <col min="7965" max="7965" width="2.28515625" customWidth="1"/>
    <col min="7966" max="7966" width="1.42578125" customWidth="1"/>
    <col min="7967" max="7967" width="4.5703125" customWidth="1"/>
    <col min="7968" max="7968" width="0.7109375" customWidth="1"/>
    <col min="7969" max="7969" width="3.5703125" customWidth="1"/>
    <col min="7970" max="7970" width="1.85546875" customWidth="1"/>
    <col min="7971" max="7971" width="1.7109375" customWidth="1"/>
    <col min="7972" max="7972" width="1.28515625" customWidth="1"/>
    <col min="7973" max="7973" width="2.28515625" customWidth="1"/>
    <col min="7974" max="7974" width="1.140625" customWidth="1"/>
    <col min="7975" max="7975" width="2.42578125" customWidth="1"/>
    <col min="7976" max="7976" width="2.7109375" customWidth="1"/>
    <col min="7977" max="7977" width="0.7109375" customWidth="1"/>
    <col min="7978" max="7978" width="3.42578125" customWidth="1"/>
    <col min="7979" max="7979" width="1.85546875" customWidth="1"/>
    <col min="7980" max="7980" width="1.7109375" customWidth="1"/>
    <col min="7981" max="7981" width="1.28515625" customWidth="1"/>
    <col min="7982" max="7982" width="2.28515625" customWidth="1"/>
    <col min="7983" max="7983" width="1.140625" customWidth="1"/>
    <col min="7984" max="7984" width="1.42578125" customWidth="1"/>
    <col min="7985" max="7985" width="1.28515625" customWidth="1"/>
    <col min="7986" max="7986" width="2.140625" customWidth="1"/>
    <col min="7987" max="7987" width="0.85546875" customWidth="1"/>
    <col min="7988" max="7988" width="3.140625" customWidth="1"/>
    <col min="7989" max="7989" width="2" customWidth="1"/>
    <col min="7990" max="7990" width="1.7109375" customWidth="1"/>
    <col min="7991" max="7991" width="1.28515625" customWidth="1"/>
    <col min="7992" max="7992" width="2.28515625" customWidth="1"/>
    <col min="7993" max="7993" width="1.140625" customWidth="1"/>
    <col min="7994" max="7995" width="2.42578125" customWidth="1"/>
    <col min="7996" max="7996" width="0.85546875" customWidth="1"/>
    <col min="7997" max="7998" width="1.7109375" customWidth="1"/>
    <col min="7999" max="7999" width="2" customWidth="1"/>
    <col min="8194" max="8194" width="1.28515625" customWidth="1"/>
    <col min="8195" max="8195" width="2.42578125" customWidth="1"/>
    <col min="8196" max="8196" width="3.140625" customWidth="1"/>
    <col min="8197" max="8197" width="5" customWidth="1"/>
    <col min="8198" max="8198" width="4.5703125" customWidth="1"/>
    <col min="8199" max="8199" width="5.5703125" customWidth="1"/>
    <col min="8200" max="8200" width="5.42578125" customWidth="1"/>
    <col min="8201" max="8201" width="3.140625" customWidth="1"/>
    <col min="8202" max="8202" width="2" customWidth="1"/>
    <col min="8203" max="8203" width="1.7109375" customWidth="1"/>
    <col min="8204" max="8204" width="1.28515625" customWidth="1"/>
    <col min="8205" max="8205" width="2.28515625" customWidth="1"/>
    <col min="8206" max="8206" width="1.140625" customWidth="1"/>
    <col min="8207" max="8207" width="4.7109375" customWidth="1"/>
    <col min="8208" max="8208" width="0.7109375" customWidth="1"/>
    <col min="8209" max="8209" width="3.5703125" customWidth="1"/>
    <col min="8210" max="8211" width="1.7109375" customWidth="1"/>
    <col min="8212" max="8212" width="1.28515625" customWidth="1"/>
    <col min="8213" max="8213" width="2.28515625" customWidth="1"/>
    <col min="8214" max="8214" width="1.28515625" customWidth="1"/>
    <col min="8215" max="8215" width="4.7109375" customWidth="1"/>
    <col min="8216" max="8216" width="0.85546875" customWidth="1"/>
    <col min="8217" max="8217" width="3.42578125" customWidth="1"/>
    <col min="8218" max="8219" width="1.7109375" customWidth="1"/>
    <col min="8220" max="8220" width="1.28515625" customWidth="1"/>
    <col min="8221" max="8221" width="2.28515625" customWidth="1"/>
    <col min="8222" max="8222" width="1.42578125" customWidth="1"/>
    <col min="8223" max="8223" width="4.5703125" customWidth="1"/>
    <col min="8224" max="8224" width="0.7109375" customWidth="1"/>
    <col min="8225" max="8225" width="3.5703125" customWidth="1"/>
    <col min="8226" max="8226" width="1.85546875" customWidth="1"/>
    <col min="8227" max="8227" width="1.7109375" customWidth="1"/>
    <col min="8228" max="8228" width="1.28515625" customWidth="1"/>
    <col min="8229" max="8229" width="2.28515625" customWidth="1"/>
    <col min="8230" max="8230" width="1.140625" customWidth="1"/>
    <col min="8231" max="8231" width="2.42578125" customWidth="1"/>
    <col min="8232" max="8232" width="2.7109375" customWidth="1"/>
    <col min="8233" max="8233" width="0.7109375" customWidth="1"/>
    <col min="8234" max="8234" width="3.42578125" customWidth="1"/>
    <col min="8235" max="8235" width="1.85546875" customWidth="1"/>
    <col min="8236" max="8236" width="1.7109375" customWidth="1"/>
    <col min="8237" max="8237" width="1.28515625" customWidth="1"/>
    <col min="8238" max="8238" width="2.28515625" customWidth="1"/>
    <col min="8239" max="8239" width="1.140625" customWidth="1"/>
    <col min="8240" max="8240" width="1.42578125" customWidth="1"/>
    <col min="8241" max="8241" width="1.28515625" customWidth="1"/>
    <col min="8242" max="8242" width="2.140625" customWidth="1"/>
    <col min="8243" max="8243" width="0.85546875" customWidth="1"/>
    <col min="8244" max="8244" width="3.140625" customWidth="1"/>
    <col min="8245" max="8245" width="2" customWidth="1"/>
    <col min="8246" max="8246" width="1.7109375" customWidth="1"/>
    <col min="8247" max="8247" width="1.28515625" customWidth="1"/>
    <col min="8248" max="8248" width="2.28515625" customWidth="1"/>
    <col min="8249" max="8249" width="1.140625" customWidth="1"/>
    <col min="8250" max="8251" width="2.42578125" customWidth="1"/>
    <col min="8252" max="8252" width="0.85546875" customWidth="1"/>
    <col min="8253" max="8254" width="1.7109375" customWidth="1"/>
    <col min="8255" max="8255" width="2" customWidth="1"/>
    <col min="8450" max="8450" width="1.28515625" customWidth="1"/>
    <col min="8451" max="8451" width="2.42578125" customWidth="1"/>
    <col min="8452" max="8452" width="3.140625" customWidth="1"/>
    <col min="8453" max="8453" width="5" customWidth="1"/>
    <col min="8454" max="8454" width="4.5703125" customWidth="1"/>
    <col min="8455" max="8455" width="5.5703125" customWidth="1"/>
    <col min="8456" max="8456" width="5.42578125" customWidth="1"/>
    <col min="8457" max="8457" width="3.140625" customWidth="1"/>
    <col min="8458" max="8458" width="2" customWidth="1"/>
    <col min="8459" max="8459" width="1.7109375" customWidth="1"/>
    <col min="8460" max="8460" width="1.28515625" customWidth="1"/>
    <col min="8461" max="8461" width="2.28515625" customWidth="1"/>
    <col min="8462" max="8462" width="1.140625" customWidth="1"/>
    <col min="8463" max="8463" width="4.7109375" customWidth="1"/>
    <col min="8464" max="8464" width="0.7109375" customWidth="1"/>
    <col min="8465" max="8465" width="3.5703125" customWidth="1"/>
    <col min="8466" max="8467" width="1.7109375" customWidth="1"/>
    <col min="8468" max="8468" width="1.28515625" customWidth="1"/>
    <col min="8469" max="8469" width="2.28515625" customWidth="1"/>
    <col min="8470" max="8470" width="1.28515625" customWidth="1"/>
    <col min="8471" max="8471" width="4.7109375" customWidth="1"/>
    <col min="8472" max="8472" width="0.85546875" customWidth="1"/>
    <col min="8473" max="8473" width="3.42578125" customWidth="1"/>
    <col min="8474" max="8475" width="1.7109375" customWidth="1"/>
    <col min="8476" max="8476" width="1.28515625" customWidth="1"/>
    <col min="8477" max="8477" width="2.28515625" customWidth="1"/>
    <col min="8478" max="8478" width="1.42578125" customWidth="1"/>
    <col min="8479" max="8479" width="4.5703125" customWidth="1"/>
    <col min="8480" max="8480" width="0.7109375" customWidth="1"/>
    <col min="8481" max="8481" width="3.5703125" customWidth="1"/>
    <col min="8482" max="8482" width="1.85546875" customWidth="1"/>
    <col min="8483" max="8483" width="1.7109375" customWidth="1"/>
    <col min="8484" max="8484" width="1.28515625" customWidth="1"/>
    <col min="8485" max="8485" width="2.28515625" customWidth="1"/>
    <col min="8486" max="8486" width="1.140625" customWidth="1"/>
    <col min="8487" max="8487" width="2.42578125" customWidth="1"/>
    <col min="8488" max="8488" width="2.7109375" customWidth="1"/>
    <col min="8489" max="8489" width="0.7109375" customWidth="1"/>
    <col min="8490" max="8490" width="3.42578125" customWidth="1"/>
    <col min="8491" max="8491" width="1.85546875" customWidth="1"/>
    <col min="8492" max="8492" width="1.7109375" customWidth="1"/>
    <col min="8493" max="8493" width="1.28515625" customWidth="1"/>
    <col min="8494" max="8494" width="2.28515625" customWidth="1"/>
    <col min="8495" max="8495" width="1.140625" customWidth="1"/>
    <col min="8496" max="8496" width="1.42578125" customWidth="1"/>
    <col min="8497" max="8497" width="1.28515625" customWidth="1"/>
    <col min="8498" max="8498" width="2.140625" customWidth="1"/>
    <col min="8499" max="8499" width="0.85546875" customWidth="1"/>
    <col min="8500" max="8500" width="3.140625" customWidth="1"/>
    <col min="8501" max="8501" width="2" customWidth="1"/>
    <col min="8502" max="8502" width="1.7109375" customWidth="1"/>
    <col min="8503" max="8503" width="1.28515625" customWidth="1"/>
    <col min="8504" max="8504" width="2.28515625" customWidth="1"/>
    <col min="8505" max="8505" width="1.140625" customWidth="1"/>
    <col min="8506" max="8507" width="2.42578125" customWidth="1"/>
    <col min="8508" max="8508" width="0.85546875" customWidth="1"/>
    <col min="8509" max="8510" width="1.7109375" customWidth="1"/>
    <col min="8511" max="8511" width="2" customWidth="1"/>
    <col min="8706" max="8706" width="1.28515625" customWidth="1"/>
    <col min="8707" max="8707" width="2.42578125" customWidth="1"/>
    <col min="8708" max="8708" width="3.140625" customWidth="1"/>
    <col min="8709" max="8709" width="5" customWidth="1"/>
    <col min="8710" max="8710" width="4.5703125" customWidth="1"/>
    <col min="8711" max="8711" width="5.5703125" customWidth="1"/>
    <col min="8712" max="8712" width="5.42578125" customWidth="1"/>
    <col min="8713" max="8713" width="3.140625" customWidth="1"/>
    <col min="8714" max="8714" width="2" customWidth="1"/>
    <col min="8715" max="8715" width="1.7109375" customWidth="1"/>
    <col min="8716" max="8716" width="1.28515625" customWidth="1"/>
    <col min="8717" max="8717" width="2.28515625" customWidth="1"/>
    <col min="8718" max="8718" width="1.140625" customWidth="1"/>
    <col min="8719" max="8719" width="4.7109375" customWidth="1"/>
    <col min="8720" max="8720" width="0.7109375" customWidth="1"/>
    <col min="8721" max="8721" width="3.5703125" customWidth="1"/>
    <col min="8722" max="8723" width="1.7109375" customWidth="1"/>
    <col min="8724" max="8724" width="1.28515625" customWidth="1"/>
    <col min="8725" max="8725" width="2.28515625" customWidth="1"/>
    <col min="8726" max="8726" width="1.28515625" customWidth="1"/>
    <col min="8727" max="8727" width="4.7109375" customWidth="1"/>
    <col min="8728" max="8728" width="0.85546875" customWidth="1"/>
    <col min="8729" max="8729" width="3.42578125" customWidth="1"/>
    <col min="8730" max="8731" width="1.7109375" customWidth="1"/>
    <col min="8732" max="8732" width="1.28515625" customWidth="1"/>
    <col min="8733" max="8733" width="2.28515625" customWidth="1"/>
    <col min="8734" max="8734" width="1.42578125" customWidth="1"/>
    <col min="8735" max="8735" width="4.5703125" customWidth="1"/>
    <col min="8736" max="8736" width="0.7109375" customWidth="1"/>
    <col min="8737" max="8737" width="3.5703125" customWidth="1"/>
    <col min="8738" max="8738" width="1.85546875" customWidth="1"/>
    <col min="8739" max="8739" width="1.7109375" customWidth="1"/>
    <col min="8740" max="8740" width="1.28515625" customWidth="1"/>
    <col min="8741" max="8741" width="2.28515625" customWidth="1"/>
    <col min="8742" max="8742" width="1.140625" customWidth="1"/>
    <col min="8743" max="8743" width="2.42578125" customWidth="1"/>
    <col min="8744" max="8744" width="2.7109375" customWidth="1"/>
    <col min="8745" max="8745" width="0.7109375" customWidth="1"/>
    <col min="8746" max="8746" width="3.42578125" customWidth="1"/>
    <col min="8747" max="8747" width="1.85546875" customWidth="1"/>
    <col min="8748" max="8748" width="1.7109375" customWidth="1"/>
    <col min="8749" max="8749" width="1.28515625" customWidth="1"/>
    <col min="8750" max="8750" width="2.28515625" customWidth="1"/>
    <col min="8751" max="8751" width="1.140625" customWidth="1"/>
    <col min="8752" max="8752" width="1.42578125" customWidth="1"/>
    <col min="8753" max="8753" width="1.28515625" customWidth="1"/>
    <col min="8754" max="8754" width="2.140625" customWidth="1"/>
    <col min="8755" max="8755" width="0.85546875" customWidth="1"/>
    <col min="8756" max="8756" width="3.140625" customWidth="1"/>
    <col min="8757" max="8757" width="2" customWidth="1"/>
    <col min="8758" max="8758" width="1.7109375" customWidth="1"/>
    <col min="8759" max="8759" width="1.28515625" customWidth="1"/>
    <col min="8760" max="8760" width="2.28515625" customWidth="1"/>
    <col min="8761" max="8761" width="1.140625" customWidth="1"/>
    <col min="8762" max="8763" width="2.42578125" customWidth="1"/>
    <col min="8764" max="8764" width="0.85546875" customWidth="1"/>
    <col min="8765" max="8766" width="1.7109375" customWidth="1"/>
    <col min="8767" max="8767" width="2" customWidth="1"/>
    <col min="8962" max="8962" width="1.28515625" customWidth="1"/>
    <col min="8963" max="8963" width="2.42578125" customWidth="1"/>
    <col min="8964" max="8964" width="3.140625" customWidth="1"/>
    <col min="8965" max="8965" width="5" customWidth="1"/>
    <col min="8966" max="8966" width="4.5703125" customWidth="1"/>
    <col min="8967" max="8967" width="5.5703125" customWidth="1"/>
    <col min="8968" max="8968" width="5.42578125" customWidth="1"/>
    <col min="8969" max="8969" width="3.140625" customWidth="1"/>
    <col min="8970" max="8970" width="2" customWidth="1"/>
    <col min="8971" max="8971" width="1.7109375" customWidth="1"/>
    <col min="8972" max="8972" width="1.28515625" customWidth="1"/>
    <col min="8973" max="8973" width="2.28515625" customWidth="1"/>
    <col min="8974" max="8974" width="1.140625" customWidth="1"/>
    <col min="8975" max="8975" width="4.7109375" customWidth="1"/>
    <col min="8976" max="8976" width="0.7109375" customWidth="1"/>
    <col min="8977" max="8977" width="3.5703125" customWidth="1"/>
    <col min="8978" max="8979" width="1.7109375" customWidth="1"/>
    <col min="8980" max="8980" width="1.28515625" customWidth="1"/>
    <col min="8981" max="8981" width="2.28515625" customWidth="1"/>
    <col min="8982" max="8982" width="1.28515625" customWidth="1"/>
    <col min="8983" max="8983" width="4.7109375" customWidth="1"/>
    <col min="8984" max="8984" width="0.85546875" customWidth="1"/>
    <col min="8985" max="8985" width="3.42578125" customWidth="1"/>
    <col min="8986" max="8987" width="1.7109375" customWidth="1"/>
    <col min="8988" max="8988" width="1.28515625" customWidth="1"/>
    <col min="8989" max="8989" width="2.28515625" customWidth="1"/>
    <col min="8990" max="8990" width="1.42578125" customWidth="1"/>
    <col min="8991" max="8991" width="4.5703125" customWidth="1"/>
    <col min="8992" max="8992" width="0.7109375" customWidth="1"/>
    <col min="8993" max="8993" width="3.5703125" customWidth="1"/>
    <col min="8994" max="8994" width="1.85546875" customWidth="1"/>
    <col min="8995" max="8995" width="1.7109375" customWidth="1"/>
    <col min="8996" max="8996" width="1.28515625" customWidth="1"/>
    <col min="8997" max="8997" width="2.28515625" customWidth="1"/>
    <col min="8998" max="8998" width="1.140625" customWidth="1"/>
    <col min="8999" max="8999" width="2.42578125" customWidth="1"/>
    <col min="9000" max="9000" width="2.7109375" customWidth="1"/>
    <col min="9001" max="9001" width="0.7109375" customWidth="1"/>
    <col min="9002" max="9002" width="3.42578125" customWidth="1"/>
    <col min="9003" max="9003" width="1.85546875" customWidth="1"/>
    <col min="9004" max="9004" width="1.7109375" customWidth="1"/>
    <col min="9005" max="9005" width="1.28515625" customWidth="1"/>
    <col min="9006" max="9006" width="2.28515625" customWidth="1"/>
    <col min="9007" max="9007" width="1.140625" customWidth="1"/>
    <col min="9008" max="9008" width="1.42578125" customWidth="1"/>
    <col min="9009" max="9009" width="1.28515625" customWidth="1"/>
    <col min="9010" max="9010" width="2.140625" customWidth="1"/>
    <col min="9011" max="9011" width="0.85546875" customWidth="1"/>
    <col min="9012" max="9012" width="3.140625" customWidth="1"/>
    <col min="9013" max="9013" width="2" customWidth="1"/>
    <col min="9014" max="9014" width="1.7109375" customWidth="1"/>
    <col min="9015" max="9015" width="1.28515625" customWidth="1"/>
    <col min="9016" max="9016" width="2.28515625" customWidth="1"/>
    <col min="9017" max="9017" width="1.140625" customWidth="1"/>
    <col min="9018" max="9019" width="2.42578125" customWidth="1"/>
    <col min="9020" max="9020" width="0.85546875" customWidth="1"/>
    <col min="9021" max="9022" width="1.7109375" customWidth="1"/>
    <col min="9023" max="9023" width="2" customWidth="1"/>
    <col min="9218" max="9218" width="1.28515625" customWidth="1"/>
    <col min="9219" max="9219" width="2.42578125" customWidth="1"/>
    <col min="9220" max="9220" width="3.140625" customWidth="1"/>
    <col min="9221" max="9221" width="5" customWidth="1"/>
    <col min="9222" max="9222" width="4.5703125" customWidth="1"/>
    <col min="9223" max="9223" width="5.5703125" customWidth="1"/>
    <col min="9224" max="9224" width="5.42578125" customWidth="1"/>
    <col min="9225" max="9225" width="3.140625" customWidth="1"/>
    <col min="9226" max="9226" width="2" customWidth="1"/>
    <col min="9227" max="9227" width="1.7109375" customWidth="1"/>
    <col min="9228" max="9228" width="1.28515625" customWidth="1"/>
    <col min="9229" max="9229" width="2.28515625" customWidth="1"/>
    <col min="9230" max="9230" width="1.140625" customWidth="1"/>
    <col min="9231" max="9231" width="4.7109375" customWidth="1"/>
    <col min="9232" max="9232" width="0.7109375" customWidth="1"/>
    <col min="9233" max="9233" width="3.5703125" customWidth="1"/>
    <col min="9234" max="9235" width="1.7109375" customWidth="1"/>
    <col min="9236" max="9236" width="1.28515625" customWidth="1"/>
    <col min="9237" max="9237" width="2.28515625" customWidth="1"/>
    <col min="9238" max="9238" width="1.28515625" customWidth="1"/>
    <col min="9239" max="9239" width="4.7109375" customWidth="1"/>
    <col min="9240" max="9240" width="0.85546875" customWidth="1"/>
    <col min="9241" max="9241" width="3.42578125" customWidth="1"/>
    <col min="9242" max="9243" width="1.7109375" customWidth="1"/>
    <col min="9244" max="9244" width="1.28515625" customWidth="1"/>
    <col min="9245" max="9245" width="2.28515625" customWidth="1"/>
    <col min="9246" max="9246" width="1.42578125" customWidth="1"/>
    <col min="9247" max="9247" width="4.5703125" customWidth="1"/>
    <col min="9248" max="9248" width="0.7109375" customWidth="1"/>
    <col min="9249" max="9249" width="3.5703125" customWidth="1"/>
    <col min="9250" max="9250" width="1.85546875" customWidth="1"/>
    <col min="9251" max="9251" width="1.7109375" customWidth="1"/>
    <col min="9252" max="9252" width="1.28515625" customWidth="1"/>
    <col min="9253" max="9253" width="2.28515625" customWidth="1"/>
    <col min="9254" max="9254" width="1.140625" customWidth="1"/>
    <col min="9255" max="9255" width="2.42578125" customWidth="1"/>
    <col min="9256" max="9256" width="2.7109375" customWidth="1"/>
    <col min="9257" max="9257" width="0.7109375" customWidth="1"/>
    <col min="9258" max="9258" width="3.42578125" customWidth="1"/>
    <col min="9259" max="9259" width="1.85546875" customWidth="1"/>
    <col min="9260" max="9260" width="1.7109375" customWidth="1"/>
    <col min="9261" max="9261" width="1.28515625" customWidth="1"/>
    <col min="9262" max="9262" width="2.28515625" customWidth="1"/>
    <col min="9263" max="9263" width="1.140625" customWidth="1"/>
    <col min="9264" max="9264" width="1.42578125" customWidth="1"/>
    <col min="9265" max="9265" width="1.28515625" customWidth="1"/>
    <col min="9266" max="9266" width="2.140625" customWidth="1"/>
    <col min="9267" max="9267" width="0.85546875" customWidth="1"/>
    <col min="9268" max="9268" width="3.140625" customWidth="1"/>
    <col min="9269" max="9269" width="2" customWidth="1"/>
    <col min="9270" max="9270" width="1.7109375" customWidth="1"/>
    <col min="9271" max="9271" width="1.28515625" customWidth="1"/>
    <col min="9272" max="9272" width="2.28515625" customWidth="1"/>
    <col min="9273" max="9273" width="1.140625" customWidth="1"/>
    <col min="9274" max="9275" width="2.42578125" customWidth="1"/>
    <col min="9276" max="9276" width="0.85546875" customWidth="1"/>
    <col min="9277" max="9278" width="1.7109375" customWidth="1"/>
    <col min="9279" max="9279" width="2" customWidth="1"/>
    <col min="9474" max="9474" width="1.28515625" customWidth="1"/>
    <col min="9475" max="9475" width="2.42578125" customWidth="1"/>
    <col min="9476" max="9476" width="3.140625" customWidth="1"/>
    <col min="9477" max="9477" width="5" customWidth="1"/>
    <col min="9478" max="9478" width="4.5703125" customWidth="1"/>
    <col min="9479" max="9479" width="5.5703125" customWidth="1"/>
    <col min="9480" max="9480" width="5.42578125" customWidth="1"/>
    <col min="9481" max="9481" width="3.140625" customWidth="1"/>
    <col min="9482" max="9482" width="2" customWidth="1"/>
    <col min="9483" max="9483" width="1.7109375" customWidth="1"/>
    <col min="9484" max="9484" width="1.28515625" customWidth="1"/>
    <col min="9485" max="9485" width="2.28515625" customWidth="1"/>
    <col min="9486" max="9486" width="1.140625" customWidth="1"/>
    <col min="9487" max="9487" width="4.7109375" customWidth="1"/>
    <col min="9488" max="9488" width="0.7109375" customWidth="1"/>
    <col min="9489" max="9489" width="3.5703125" customWidth="1"/>
    <col min="9490" max="9491" width="1.7109375" customWidth="1"/>
    <col min="9492" max="9492" width="1.28515625" customWidth="1"/>
    <col min="9493" max="9493" width="2.28515625" customWidth="1"/>
    <col min="9494" max="9494" width="1.28515625" customWidth="1"/>
    <col min="9495" max="9495" width="4.7109375" customWidth="1"/>
    <col min="9496" max="9496" width="0.85546875" customWidth="1"/>
    <col min="9497" max="9497" width="3.42578125" customWidth="1"/>
    <col min="9498" max="9499" width="1.7109375" customWidth="1"/>
    <col min="9500" max="9500" width="1.28515625" customWidth="1"/>
    <col min="9501" max="9501" width="2.28515625" customWidth="1"/>
    <col min="9502" max="9502" width="1.42578125" customWidth="1"/>
    <col min="9503" max="9503" width="4.5703125" customWidth="1"/>
    <col min="9504" max="9504" width="0.7109375" customWidth="1"/>
    <col min="9505" max="9505" width="3.5703125" customWidth="1"/>
    <col min="9506" max="9506" width="1.85546875" customWidth="1"/>
    <col min="9507" max="9507" width="1.7109375" customWidth="1"/>
    <col min="9508" max="9508" width="1.28515625" customWidth="1"/>
    <col min="9509" max="9509" width="2.28515625" customWidth="1"/>
    <col min="9510" max="9510" width="1.140625" customWidth="1"/>
    <col min="9511" max="9511" width="2.42578125" customWidth="1"/>
    <col min="9512" max="9512" width="2.7109375" customWidth="1"/>
    <col min="9513" max="9513" width="0.7109375" customWidth="1"/>
    <col min="9514" max="9514" width="3.42578125" customWidth="1"/>
    <col min="9515" max="9515" width="1.85546875" customWidth="1"/>
    <col min="9516" max="9516" width="1.7109375" customWidth="1"/>
    <col min="9517" max="9517" width="1.28515625" customWidth="1"/>
    <col min="9518" max="9518" width="2.28515625" customWidth="1"/>
    <col min="9519" max="9519" width="1.140625" customWidth="1"/>
    <col min="9520" max="9520" width="1.42578125" customWidth="1"/>
    <col min="9521" max="9521" width="1.28515625" customWidth="1"/>
    <col min="9522" max="9522" width="2.140625" customWidth="1"/>
    <col min="9523" max="9523" width="0.85546875" customWidth="1"/>
    <col min="9524" max="9524" width="3.140625" customWidth="1"/>
    <col min="9525" max="9525" width="2" customWidth="1"/>
    <col min="9526" max="9526" width="1.7109375" customWidth="1"/>
    <col min="9527" max="9527" width="1.28515625" customWidth="1"/>
    <col min="9528" max="9528" width="2.28515625" customWidth="1"/>
    <col min="9529" max="9529" width="1.140625" customWidth="1"/>
    <col min="9530" max="9531" width="2.42578125" customWidth="1"/>
    <col min="9532" max="9532" width="0.85546875" customWidth="1"/>
    <col min="9533" max="9534" width="1.7109375" customWidth="1"/>
    <col min="9535" max="9535" width="2" customWidth="1"/>
    <col min="9730" max="9730" width="1.28515625" customWidth="1"/>
    <col min="9731" max="9731" width="2.42578125" customWidth="1"/>
    <col min="9732" max="9732" width="3.140625" customWidth="1"/>
    <col min="9733" max="9733" width="5" customWidth="1"/>
    <col min="9734" max="9734" width="4.5703125" customWidth="1"/>
    <col min="9735" max="9735" width="5.5703125" customWidth="1"/>
    <col min="9736" max="9736" width="5.42578125" customWidth="1"/>
    <col min="9737" max="9737" width="3.140625" customWidth="1"/>
    <col min="9738" max="9738" width="2" customWidth="1"/>
    <col min="9739" max="9739" width="1.7109375" customWidth="1"/>
    <col min="9740" max="9740" width="1.28515625" customWidth="1"/>
    <col min="9741" max="9741" width="2.28515625" customWidth="1"/>
    <col min="9742" max="9742" width="1.140625" customWidth="1"/>
    <col min="9743" max="9743" width="4.7109375" customWidth="1"/>
    <col min="9744" max="9744" width="0.7109375" customWidth="1"/>
    <col min="9745" max="9745" width="3.5703125" customWidth="1"/>
    <col min="9746" max="9747" width="1.7109375" customWidth="1"/>
    <col min="9748" max="9748" width="1.28515625" customWidth="1"/>
    <col min="9749" max="9749" width="2.28515625" customWidth="1"/>
    <col min="9750" max="9750" width="1.28515625" customWidth="1"/>
    <col min="9751" max="9751" width="4.7109375" customWidth="1"/>
    <col min="9752" max="9752" width="0.85546875" customWidth="1"/>
    <col min="9753" max="9753" width="3.42578125" customWidth="1"/>
    <col min="9754" max="9755" width="1.7109375" customWidth="1"/>
    <col min="9756" max="9756" width="1.28515625" customWidth="1"/>
    <col min="9757" max="9757" width="2.28515625" customWidth="1"/>
    <col min="9758" max="9758" width="1.42578125" customWidth="1"/>
    <col min="9759" max="9759" width="4.5703125" customWidth="1"/>
    <col min="9760" max="9760" width="0.7109375" customWidth="1"/>
    <col min="9761" max="9761" width="3.5703125" customWidth="1"/>
    <col min="9762" max="9762" width="1.85546875" customWidth="1"/>
    <col min="9763" max="9763" width="1.7109375" customWidth="1"/>
    <col min="9764" max="9764" width="1.28515625" customWidth="1"/>
    <col min="9765" max="9765" width="2.28515625" customWidth="1"/>
    <col min="9766" max="9766" width="1.140625" customWidth="1"/>
    <col min="9767" max="9767" width="2.42578125" customWidth="1"/>
    <col min="9768" max="9768" width="2.7109375" customWidth="1"/>
    <col min="9769" max="9769" width="0.7109375" customWidth="1"/>
    <col min="9770" max="9770" width="3.42578125" customWidth="1"/>
    <col min="9771" max="9771" width="1.85546875" customWidth="1"/>
    <col min="9772" max="9772" width="1.7109375" customWidth="1"/>
    <col min="9773" max="9773" width="1.28515625" customWidth="1"/>
    <col min="9774" max="9774" width="2.28515625" customWidth="1"/>
    <col min="9775" max="9775" width="1.140625" customWidth="1"/>
    <col min="9776" max="9776" width="1.42578125" customWidth="1"/>
    <col min="9777" max="9777" width="1.28515625" customWidth="1"/>
    <col min="9778" max="9778" width="2.140625" customWidth="1"/>
    <col min="9779" max="9779" width="0.85546875" customWidth="1"/>
    <col min="9780" max="9780" width="3.140625" customWidth="1"/>
    <col min="9781" max="9781" width="2" customWidth="1"/>
    <col min="9782" max="9782" width="1.7109375" customWidth="1"/>
    <col min="9783" max="9783" width="1.28515625" customWidth="1"/>
    <col min="9784" max="9784" width="2.28515625" customWidth="1"/>
    <col min="9785" max="9785" width="1.140625" customWidth="1"/>
    <col min="9786" max="9787" width="2.42578125" customWidth="1"/>
    <col min="9788" max="9788" width="0.85546875" customWidth="1"/>
    <col min="9789" max="9790" width="1.7109375" customWidth="1"/>
    <col min="9791" max="9791" width="2" customWidth="1"/>
    <col min="9986" max="9986" width="1.28515625" customWidth="1"/>
    <col min="9987" max="9987" width="2.42578125" customWidth="1"/>
    <col min="9988" max="9988" width="3.140625" customWidth="1"/>
    <col min="9989" max="9989" width="5" customWidth="1"/>
    <col min="9990" max="9990" width="4.5703125" customWidth="1"/>
    <col min="9991" max="9991" width="5.5703125" customWidth="1"/>
    <col min="9992" max="9992" width="5.42578125" customWidth="1"/>
    <col min="9993" max="9993" width="3.140625" customWidth="1"/>
    <col min="9994" max="9994" width="2" customWidth="1"/>
    <col min="9995" max="9995" width="1.7109375" customWidth="1"/>
    <col min="9996" max="9996" width="1.28515625" customWidth="1"/>
    <col min="9997" max="9997" width="2.28515625" customWidth="1"/>
    <col min="9998" max="9998" width="1.140625" customWidth="1"/>
    <col min="9999" max="9999" width="4.7109375" customWidth="1"/>
    <col min="10000" max="10000" width="0.7109375" customWidth="1"/>
    <col min="10001" max="10001" width="3.5703125" customWidth="1"/>
    <col min="10002" max="10003" width="1.7109375" customWidth="1"/>
    <col min="10004" max="10004" width="1.28515625" customWidth="1"/>
    <col min="10005" max="10005" width="2.28515625" customWidth="1"/>
    <col min="10006" max="10006" width="1.28515625" customWidth="1"/>
    <col min="10007" max="10007" width="4.7109375" customWidth="1"/>
    <col min="10008" max="10008" width="0.85546875" customWidth="1"/>
    <col min="10009" max="10009" width="3.42578125" customWidth="1"/>
    <col min="10010" max="10011" width="1.7109375" customWidth="1"/>
    <col min="10012" max="10012" width="1.28515625" customWidth="1"/>
    <col min="10013" max="10013" width="2.28515625" customWidth="1"/>
    <col min="10014" max="10014" width="1.42578125" customWidth="1"/>
    <col min="10015" max="10015" width="4.5703125" customWidth="1"/>
    <col min="10016" max="10016" width="0.7109375" customWidth="1"/>
    <col min="10017" max="10017" width="3.5703125" customWidth="1"/>
    <col min="10018" max="10018" width="1.85546875" customWidth="1"/>
    <col min="10019" max="10019" width="1.7109375" customWidth="1"/>
    <col min="10020" max="10020" width="1.28515625" customWidth="1"/>
    <col min="10021" max="10021" width="2.28515625" customWidth="1"/>
    <col min="10022" max="10022" width="1.140625" customWidth="1"/>
    <col min="10023" max="10023" width="2.42578125" customWidth="1"/>
    <col min="10024" max="10024" width="2.7109375" customWidth="1"/>
    <col min="10025" max="10025" width="0.7109375" customWidth="1"/>
    <col min="10026" max="10026" width="3.42578125" customWidth="1"/>
    <col min="10027" max="10027" width="1.85546875" customWidth="1"/>
    <col min="10028" max="10028" width="1.7109375" customWidth="1"/>
    <col min="10029" max="10029" width="1.28515625" customWidth="1"/>
    <col min="10030" max="10030" width="2.28515625" customWidth="1"/>
    <col min="10031" max="10031" width="1.140625" customWidth="1"/>
    <col min="10032" max="10032" width="1.42578125" customWidth="1"/>
    <col min="10033" max="10033" width="1.28515625" customWidth="1"/>
    <col min="10034" max="10034" width="2.140625" customWidth="1"/>
    <col min="10035" max="10035" width="0.85546875" customWidth="1"/>
    <col min="10036" max="10036" width="3.140625" customWidth="1"/>
    <col min="10037" max="10037" width="2" customWidth="1"/>
    <col min="10038" max="10038" width="1.7109375" customWidth="1"/>
    <col min="10039" max="10039" width="1.28515625" customWidth="1"/>
    <col min="10040" max="10040" width="2.28515625" customWidth="1"/>
    <col min="10041" max="10041" width="1.140625" customWidth="1"/>
    <col min="10042" max="10043" width="2.42578125" customWidth="1"/>
    <col min="10044" max="10044" width="0.85546875" customWidth="1"/>
    <col min="10045" max="10046" width="1.7109375" customWidth="1"/>
    <col min="10047" max="10047" width="2" customWidth="1"/>
    <col min="10242" max="10242" width="1.28515625" customWidth="1"/>
    <col min="10243" max="10243" width="2.42578125" customWidth="1"/>
    <col min="10244" max="10244" width="3.140625" customWidth="1"/>
    <col min="10245" max="10245" width="5" customWidth="1"/>
    <col min="10246" max="10246" width="4.5703125" customWidth="1"/>
    <col min="10247" max="10247" width="5.5703125" customWidth="1"/>
    <col min="10248" max="10248" width="5.42578125" customWidth="1"/>
    <col min="10249" max="10249" width="3.140625" customWidth="1"/>
    <col min="10250" max="10250" width="2" customWidth="1"/>
    <col min="10251" max="10251" width="1.7109375" customWidth="1"/>
    <col min="10252" max="10252" width="1.28515625" customWidth="1"/>
    <col min="10253" max="10253" width="2.28515625" customWidth="1"/>
    <col min="10254" max="10254" width="1.140625" customWidth="1"/>
    <col min="10255" max="10255" width="4.7109375" customWidth="1"/>
    <col min="10256" max="10256" width="0.7109375" customWidth="1"/>
    <col min="10257" max="10257" width="3.5703125" customWidth="1"/>
    <col min="10258" max="10259" width="1.7109375" customWidth="1"/>
    <col min="10260" max="10260" width="1.28515625" customWidth="1"/>
    <col min="10261" max="10261" width="2.28515625" customWidth="1"/>
    <col min="10262" max="10262" width="1.28515625" customWidth="1"/>
    <col min="10263" max="10263" width="4.7109375" customWidth="1"/>
    <col min="10264" max="10264" width="0.85546875" customWidth="1"/>
    <col min="10265" max="10265" width="3.42578125" customWidth="1"/>
    <col min="10266" max="10267" width="1.7109375" customWidth="1"/>
    <col min="10268" max="10268" width="1.28515625" customWidth="1"/>
    <col min="10269" max="10269" width="2.28515625" customWidth="1"/>
    <col min="10270" max="10270" width="1.42578125" customWidth="1"/>
    <col min="10271" max="10271" width="4.5703125" customWidth="1"/>
    <col min="10272" max="10272" width="0.7109375" customWidth="1"/>
    <col min="10273" max="10273" width="3.5703125" customWidth="1"/>
    <col min="10274" max="10274" width="1.85546875" customWidth="1"/>
    <col min="10275" max="10275" width="1.7109375" customWidth="1"/>
    <col min="10276" max="10276" width="1.28515625" customWidth="1"/>
    <col min="10277" max="10277" width="2.28515625" customWidth="1"/>
    <col min="10278" max="10278" width="1.140625" customWidth="1"/>
    <col min="10279" max="10279" width="2.42578125" customWidth="1"/>
    <col min="10280" max="10280" width="2.7109375" customWidth="1"/>
    <col min="10281" max="10281" width="0.7109375" customWidth="1"/>
    <col min="10282" max="10282" width="3.42578125" customWidth="1"/>
    <col min="10283" max="10283" width="1.85546875" customWidth="1"/>
    <col min="10284" max="10284" width="1.7109375" customWidth="1"/>
    <col min="10285" max="10285" width="1.28515625" customWidth="1"/>
    <col min="10286" max="10286" width="2.28515625" customWidth="1"/>
    <col min="10287" max="10287" width="1.140625" customWidth="1"/>
    <col min="10288" max="10288" width="1.42578125" customWidth="1"/>
    <col min="10289" max="10289" width="1.28515625" customWidth="1"/>
    <col min="10290" max="10290" width="2.140625" customWidth="1"/>
    <col min="10291" max="10291" width="0.85546875" customWidth="1"/>
    <col min="10292" max="10292" width="3.140625" customWidth="1"/>
    <col min="10293" max="10293" width="2" customWidth="1"/>
    <col min="10294" max="10294" width="1.7109375" customWidth="1"/>
    <col min="10295" max="10295" width="1.28515625" customWidth="1"/>
    <col min="10296" max="10296" width="2.28515625" customWidth="1"/>
    <col min="10297" max="10297" width="1.140625" customWidth="1"/>
    <col min="10298" max="10299" width="2.42578125" customWidth="1"/>
    <col min="10300" max="10300" width="0.85546875" customWidth="1"/>
    <col min="10301" max="10302" width="1.7109375" customWidth="1"/>
    <col min="10303" max="10303" width="2" customWidth="1"/>
    <col min="10498" max="10498" width="1.28515625" customWidth="1"/>
    <col min="10499" max="10499" width="2.42578125" customWidth="1"/>
    <col min="10500" max="10500" width="3.140625" customWidth="1"/>
    <col min="10501" max="10501" width="5" customWidth="1"/>
    <col min="10502" max="10502" width="4.5703125" customWidth="1"/>
    <col min="10503" max="10503" width="5.5703125" customWidth="1"/>
    <col min="10504" max="10504" width="5.42578125" customWidth="1"/>
    <col min="10505" max="10505" width="3.140625" customWidth="1"/>
    <col min="10506" max="10506" width="2" customWidth="1"/>
    <col min="10507" max="10507" width="1.7109375" customWidth="1"/>
    <col min="10508" max="10508" width="1.28515625" customWidth="1"/>
    <col min="10509" max="10509" width="2.28515625" customWidth="1"/>
    <col min="10510" max="10510" width="1.140625" customWidth="1"/>
    <col min="10511" max="10511" width="4.7109375" customWidth="1"/>
    <col min="10512" max="10512" width="0.7109375" customWidth="1"/>
    <col min="10513" max="10513" width="3.5703125" customWidth="1"/>
    <col min="10514" max="10515" width="1.7109375" customWidth="1"/>
    <col min="10516" max="10516" width="1.28515625" customWidth="1"/>
    <col min="10517" max="10517" width="2.28515625" customWidth="1"/>
    <col min="10518" max="10518" width="1.28515625" customWidth="1"/>
    <col min="10519" max="10519" width="4.7109375" customWidth="1"/>
    <col min="10520" max="10520" width="0.85546875" customWidth="1"/>
    <col min="10521" max="10521" width="3.42578125" customWidth="1"/>
    <col min="10522" max="10523" width="1.7109375" customWidth="1"/>
    <col min="10524" max="10524" width="1.28515625" customWidth="1"/>
    <col min="10525" max="10525" width="2.28515625" customWidth="1"/>
    <col min="10526" max="10526" width="1.42578125" customWidth="1"/>
    <col min="10527" max="10527" width="4.5703125" customWidth="1"/>
    <col min="10528" max="10528" width="0.7109375" customWidth="1"/>
    <col min="10529" max="10529" width="3.5703125" customWidth="1"/>
    <col min="10530" max="10530" width="1.85546875" customWidth="1"/>
    <col min="10531" max="10531" width="1.7109375" customWidth="1"/>
    <col min="10532" max="10532" width="1.28515625" customWidth="1"/>
    <col min="10533" max="10533" width="2.28515625" customWidth="1"/>
    <col min="10534" max="10534" width="1.140625" customWidth="1"/>
    <col min="10535" max="10535" width="2.42578125" customWidth="1"/>
    <col min="10536" max="10536" width="2.7109375" customWidth="1"/>
    <col min="10537" max="10537" width="0.7109375" customWidth="1"/>
    <col min="10538" max="10538" width="3.42578125" customWidth="1"/>
    <col min="10539" max="10539" width="1.85546875" customWidth="1"/>
    <col min="10540" max="10540" width="1.7109375" customWidth="1"/>
    <col min="10541" max="10541" width="1.28515625" customWidth="1"/>
    <col min="10542" max="10542" width="2.28515625" customWidth="1"/>
    <col min="10543" max="10543" width="1.140625" customWidth="1"/>
    <col min="10544" max="10544" width="1.42578125" customWidth="1"/>
    <col min="10545" max="10545" width="1.28515625" customWidth="1"/>
    <col min="10546" max="10546" width="2.140625" customWidth="1"/>
    <col min="10547" max="10547" width="0.85546875" customWidth="1"/>
    <col min="10548" max="10548" width="3.140625" customWidth="1"/>
    <col min="10549" max="10549" width="2" customWidth="1"/>
    <col min="10550" max="10550" width="1.7109375" customWidth="1"/>
    <col min="10551" max="10551" width="1.28515625" customWidth="1"/>
    <col min="10552" max="10552" width="2.28515625" customWidth="1"/>
    <col min="10553" max="10553" width="1.140625" customWidth="1"/>
    <col min="10554" max="10555" width="2.42578125" customWidth="1"/>
    <col min="10556" max="10556" width="0.85546875" customWidth="1"/>
    <col min="10557" max="10558" width="1.7109375" customWidth="1"/>
    <col min="10559" max="10559" width="2" customWidth="1"/>
    <col min="10754" max="10754" width="1.28515625" customWidth="1"/>
    <col min="10755" max="10755" width="2.42578125" customWidth="1"/>
    <col min="10756" max="10756" width="3.140625" customWidth="1"/>
    <col min="10757" max="10757" width="5" customWidth="1"/>
    <col min="10758" max="10758" width="4.5703125" customWidth="1"/>
    <col min="10759" max="10759" width="5.5703125" customWidth="1"/>
    <col min="10760" max="10760" width="5.42578125" customWidth="1"/>
    <col min="10761" max="10761" width="3.140625" customWidth="1"/>
    <col min="10762" max="10762" width="2" customWidth="1"/>
    <col min="10763" max="10763" width="1.7109375" customWidth="1"/>
    <col min="10764" max="10764" width="1.28515625" customWidth="1"/>
    <col min="10765" max="10765" width="2.28515625" customWidth="1"/>
    <col min="10766" max="10766" width="1.140625" customWidth="1"/>
    <col min="10767" max="10767" width="4.7109375" customWidth="1"/>
    <col min="10768" max="10768" width="0.7109375" customWidth="1"/>
    <col min="10769" max="10769" width="3.5703125" customWidth="1"/>
    <col min="10770" max="10771" width="1.7109375" customWidth="1"/>
    <col min="10772" max="10772" width="1.28515625" customWidth="1"/>
    <col min="10773" max="10773" width="2.28515625" customWidth="1"/>
    <col min="10774" max="10774" width="1.28515625" customWidth="1"/>
    <col min="10775" max="10775" width="4.7109375" customWidth="1"/>
    <col min="10776" max="10776" width="0.85546875" customWidth="1"/>
    <col min="10777" max="10777" width="3.42578125" customWidth="1"/>
    <col min="10778" max="10779" width="1.7109375" customWidth="1"/>
    <col min="10780" max="10780" width="1.28515625" customWidth="1"/>
    <col min="10781" max="10781" width="2.28515625" customWidth="1"/>
    <col min="10782" max="10782" width="1.42578125" customWidth="1"/>
    <col min="10783" max="10783" width="4.5703125" customWidth="1"/>
    <col min="10784" max="10784" width="0.7109375" customWidth="1"/>
    <col min="10785" max="10785" width="3.5703125" customWidth="1"/>
    <col min="10786" max="10786" width="1.85546875" customWidth="1"/>
    <col min="10787" max="10787" width="1.7109375" customWidth="1"/>
    <col min="10788" max="10788" width="1.28515625" customWidth="1"/>
    <col min="10789" max="10789" width="2.28515625" customWidth="1"/>
    <col min="10790" max="10790" width="1.140625" customWidth="1"/>
    <col min="10791" max="10791" width="2.42578125" customWidth="1"/>
    <col min="10792" max="10792" width="2.7109375" customWidth="1"/>
    <col min="10793" max="10793" width="0.7109375" customWidth="1"/>
    <col min="10794" max="10794" width="3.42578125" customWidth="1"/>
    <col min="10795" max="10795" width="1.85546875" customWidth="1"/>
    <col min="10796" max="10796" width="1.7109375" customWidth="1"/>
    <col min="10797" max="10797" width="1.28515625" customWidth="1"/>
    <col min="10798" max="10798" width="2.28515625" customWidth="1"/>
    <col min="10799" max="10799" width="1.140625" customWidth="1"/>
    <col min="10800" max="10800" width="1.42578125" customWidth="1"/>
    <col min="10801" max="10801" width="1.28515625" customWidth="1"/>
    <col min="10802" max="10802" width="2.140625" customWidth="1"/>
    <col min="10803" max="10803" width="0.85546875" customWidth="1"/>
    <col min="10804" max="10804" width="3.140625" customWidth="1"/>
    <col min="10805" max="10805" width="2" customWidth="1"/>
    <col min="10806" max="10806" width="1.7109375" customWidth="1"/>
    <col min="10807" max="10807" width="1.28515625" customWidth="1"/>
    <col min="10808" max="10808" width="2.28515625" customWidth="1"/>
    <col min="10809" max="10809" width="1.140625" customWidth="1"/>
    <col min="10810" max="10811" width="2.42578125" customWidth="1"/>
    <col min="10812" max="10812" width="0.85546875" customWidth="1"/>
    <col min="10813" max="10814" width="1.7109375" customWidth="1"/>
    <col min="10815" max="10815" width="2" customWidth="1"/>
    <col min="11010" max="11010" width="1.28515625" customWidth="1"/>
    <col min="11011" max="11011" width="2.42578125" customWidth="1"/>
    <col min="11012" max="11012" width="3.140625" customWidth="1"/>
    <col min="11013" max="11013" width="5" customWidth="1"/>
    <col min="11014" max="11014" width="4.5703125" customWidth="1"/>
    <col min="11015" max="11015" width="5.5703125" customWidth="1"/>
    <col min="11016" max="11016" width="5.42578125" customWidth="1"/>
    <col min="11017" max="11017" width="3.140625" customWidth="1"/>
    <col min="11018" max="11018" width="2" customWidth="1"/>
    <col min="11019" max="11019" width="1.7109375" customWidth="1"/>
    <col min="11020" max="11020" width="1.28515625" customWidth="1"/>
    <col min="11021" max="11021" width="2.28515625" customWidth="1"/>
    <col min="11022" max="11022" width="1.140625" customWidth="1"/>
    <col min="11023" max="11023" width="4.7109375" customWidth="1"/>
    <col min="11024" max="11024" width="0.7109375" customWidth="1"/>
    <col min="11025" max="11025" width="3.5703125" customWidth="1"/>
    <col min="11026" max="11027" width="1.7109375" customWidth="1"/>
    <col min="11028" max="11028" width="1.28515625" customWidth="1"/>
    <col min="11029" max="11029" width="2.28515625" customWidth="1"/>
    <col min="11030" max="11030" width="1.28515625" customWidth="1"/>
    <col min="11031" max="11031" width="4.7109375" customWidth="1"/>
    <col min="11032" max="11032" width="0.85546875" customWidth="1"/>
    <col min="11033" max="11033" width="3.42578125" customWidth="1"/>
    <col min="11034" max="11035" width="1.7109375" customWidth="1"/>
    <col min="11036" max="11036" width="1.28515625" customWidth="1"/>
    <col min="11037" max="11037" width="2.28515625" customWidth="1"/>
    <col min="11038" max="11038" width="1.42578125" customWidth="1"/>
    <col min="11039" max="11039" width="4.5703125" customWidth="1"/>
    <col min="11040" max="11040" width="0.7109375" customWidth="1"/>
    <col min="11041" max="11041" width="3.5703125" customWidth="1"/>
    <col min="11042" max="11042" width="1.85546875" customWidth="1"/>
    <col min="11043" max="11043" width="1.7109375" customWidth="1"/>
    <col min="11044" max="11044" width="1.28515625" customWidth="1"/>
    <col min="11045" max="11045" width="2.28515625" customWidth="1"/>
    <col min="11046" max="11046" width="1.140625" customWidth="1"/>
    <col min="11047" max="11047" width="2.42578125" customWidth="1"/>
    <col min="11048" max="11048" width="2.7109375" customWidth="1"/>
    <col min="11049" max="11049" width="0.7109375" customWidth="1"/>
    <col min="11050" max="11050" width="3.42578125" customWidth="1"/>
    <col min="11051" max="11051" width="1.85546875" customWidth="1"/>
    <col min="11052" max="11052" width="1.7109375" customWidth="1"/>
    <col min="11053" max="11053" width="1.28515625" customWidth="1"/>
    <col min="11054" max="11054" width="2.28515625" customWidth="1"/>
    <col min="11055" max="11055" width="1.140625" customWidth="1"/>
    <col min="11056" max="11056" width="1.42578125" customWidth="1"/>
    <col min="11057" max="11057" width="1.28515625" customWidth="1"/>
    <col min="11058" max="11058" width="2.140625" customWidth="1"/>
    <col min="11059" max="11059" width="0.85546875" customWidth="1"/>
    <col min="11060" max="11060" width="3.140625" customWidth="1"/>
    <col min="11061" max="11061" width="2" customWidth="1"/>
    <col min="11062" max="11062" width="1.7109375" customWidth="1"/>
    <col min="11063" max="11063" width="1.28515625" customWidth="1"/>
    <col min="11064" max="11064" width="2.28515625" customWidth="1"/>
    <col min="11065" max="11065" width="1.140625" customWidth="1"/>
    <col min="11066" max="11067" width="2.42578125" customWidth="1"/>
    <col min="11068" max="11068" width="0.85546875" customWidth="1"/>
    <col min="11069" max="11070" width="1.7109375" customWidth="1"/>
    <col min="11071" max="11071" width="2" customWidth="1"/>
    <col min="11266" max="11266" width="1.28515625" customWidth="1"/>
    <col min="11267" max="11267" width="2.42578125" customWidth="1"/>
    <col min="11268" max="11268" width="3.140625" customWidth="1"/>
    <col min="11269" max="11269" width="5" customWidth="1"/>
    <col min="11270" max="11270" width="4.5703125" customWidth="1"/>
    <col min="11271" max="11271" width="5.5703125" customWidth="1"/>
    <col min="11272" max="11272" width="5.42578125" customWidth="1"/>
    <col min="11273" max="11273" width="3.140625" customWidth="1"/>
    <col min="11274" max="11274" width="2" customWidth="1"/>
    <col min="11275" max="11275" width="1.7109375" customWidth="1"/>
    <col min="11276" max="11276" width="1.28515625" customWidth="1"/>
    <col min="11277" max="11277" width="2.28515625" customWidth="1"/>
    <col min="11278" max="11278" width="1.140625" customWidth="1"/>
    <col min="11279" max="11279" width="4.7109375" customWidth="1"/>
    <col min="11280" max="11280" width="0.7109375" customWidth="1"/>
    <col min="11281" max="11281" width="3.5703125" customWidth="1"/>
    <col min="11282" max="11283" width="1.7109375" customWidth="1"/>
    <col min="11284" max="11284" width="1.28515625" customWidth="1"/>
    <col min="11285" max="11285" width="2.28515625" customWidth="1"/>
    <col min="11286" max="11286" width="1.28515625" customWidth="1"/>
    <col min="11287" max="11287" width="4.7109375" customWidth="1"/>
    <col min="11288" max="11288" width="0.85546875" customWidth="1"/>
    <col min="11289" max="11289" width="3.42578125" customWidth="1"/>
    <col min="11290" max="11291" width="1.7109375" customWidth="1"/>
    <col min="11292" max="11292" width="1.28515625" customWidth="1"/>
    <col min="11293" max="11293" width="2.28515625" customWidth="1"/>
    <col min="11294" max="11294" width="1.42578125" customWidth="1"/>
    <col min="11295" max="11295" width="4.5703125" customWidth="1"/>
    <col min="11296" max="11296" width="0.7109375" customWidth="1"/>
    <col min="11297" max="11297" width="3.5703125" customWidth="1"/>
    <col min="11298" max="11298" width="1.85546875" customWidth="1"/>
    <col min="11299" max="11299" width="1.7109375" customWidth="1"/>
    <col min="11300" max="11300" width="1.28515625" customWidth="1"/>
    <col min="11301" max="11301" width="2.28515625" customWidth="1"/>
    <col min="11302" max="11302" width="1.140625" customWidth="1"/>
    <col min="11303" max="11303" width="2.42578125" customWidth="1"/>
    <col min="11304" max="11304" width="2.7109375" customWidth="1"/>
    <col min="11305" max="11305" width="0.7109375" customWidth="1"/>
    <col min="11306" max="11306" width="3.42578125" customWidth="1"/>
    <col min="11307" max="11307" width="1.85546875" customWidth="1"/>
    <col min="11308" max="11308" width="1.7109375" customWidth="1"/>
    <col min="11309" max="11309" width="1.28515625" customWidth="1"/>
    <col min="11310" max="11310" width="2.28515625" customWidth="1"/>
    <col min="11311" max="11311" width="1.140625" customWidth="1"/>
    <col min="11312" max="11312" width="1.42578125" customWidth="1"/>
    <col min="11313" max="11313" width="1.28515625" customWidth="1"/>
    <col min="11314" max="11314" width="2.140625" customWidth="1"/>
    <col min="11315" max="11315" width="0.85546875" customWidth="1"/>
    <col min="11316" max="11316" width="3.140625" customWidth="1"/>
    <col min="11317" max="11317" width="2" customWidth="1"/>
    <col min="11318" max="11318" width="1.7109375" customWidth="1"/>
    <col min="11319" max="11319" width="1.28515625" customWidth="1"/>
    <col min="11320" max="11320" width="2.28515625" customWidth="1"/>
    <col min="11321" max="11321" width="1.140625" customWidth="1"/>
    <col min="11322" max="11323" width="2.42578125" customWidth="1"/>
    <col min="11324" max="11324" width="0.85546875" customWidth="1"/>
    <col min="11325" max="11326" width="1.7109375" customWidth="1"/>
    <col min="11327" max="11327" width="2" customWidth="1"/>
    <col min="11522" max="11522" width="1.28515625" customWidth="1"/>
    <col min="11523" max="11523" width="2.42578125" customWidth="1"/>
    <col min="11524" max="11524" width="3.140625" customWidth="1"/>
    <col min="11525" max="11525" width="5" customWidth="1"/>
    <col min="11526" max="11526" width="4.5703125" customWidth="1"/>
    <col min="11527" max="11527" width="5.5703125" customWidth="1"/>
    <col min="11528" max="11528" width="5.42578125" customWidth="1"/>
    <col min="11529" max="11529" width="3.140625" customWidth="1"/>
    <col min="11530" max="11530" width="2" customWidth="1"/>
    <col min="11531" max="11531" width="1.7109375" customWidth="1"/>
    <col min="11532" max="11532" width="1.28515625" customWidth="1"/>
    <col min="11533" max="11533" width="2.28515625" customWidth="1"/>
    <col min="11534" max="11534" width="1.140625" customWidth="1"/>
    <col min="11535" max="11535" width="4.7109375" customWidth="1"/>
    <col min="11536" max="11536" width="0.7109375" customWidth="1"/>
    <col min="11537" max="11537" width="3.5703125" customWidth="1"/>
    <col min="11538" max="11539" width="1.7109375" customWidth="1"/>
    <col min="11540" max="11540" width="1.28515625" customWidth="1"/>
    <col min="11541" max="11541" width="2.28515625" customWidth="1"/>
    <col min="11542" max="11542" width="1.28515625" customWidth="1"/>
    <col min="11543" max="11543" width="4.7109375" customWidth="1"/>
    <col min="11544" max="11544" width="0.85546875" customWidth="1"/>
    <col min="11545" max="11545" width="3.42578125" customWidth="1"/>
    <col min="11546" max="11547" width="1.7109375" customWidth="1"/>
    <col min="11548" max="11548" width="1.28515625" customWidth="1"/>
    <col min="11549" max="11549" width="2.28515625" customWidth="1"/>
    <col min="11550" max="11550" width="1.42578125" customWidth="1"/>
    <col min="11551" max="11551" width="4.5703125" customWidth="1"/>
    <col min="11552" max="11552" width="0.7109375" customWidth="1"/>
    <col min="11553" max="11553" width="3.5703125" customWidth="1"/>
    <col min="11554" max="11554" width="1.85546875" customWidth="1"/>
    <col min="11555" max="11555" width="1.7109375" customWidth="1"/>
    <col min="11556" max="11556" width="1.28515625" customWidth="1"/>
    <col min="11557" max="11557" width="2.28515625" customWidth="1"/>
    <col min="11558" max="11558" width="1.140625" customWidth="1"/>
    <col min="11559" max="11559" width="2.42578125" customWidth="1"/>
    <col min="11560" max="11560" width="2.7109375" customWidth="1"/>
    <col min="11561" max="11561" width="0.7109375" customWidth="1"/>
    <col min="11562" max="11562" width="3.42578125" customWidth="1"/>
    <col min="11563" max="11563" width="1.85546875" customWidth="1"/>
    <col min="11564" max="11564" width="1.7109375" customWidth="1"/>
    <col min="11565" max="11565" width="1.28515625" customWidth="1"/>
    <col min="11566" max="11566" width="2.28515625" customWidth="1"/>
    <col min="11567" max="11567" width="1.140625" customWidth="1"/>
    <col min="11568" max="11568" width="1.42578125" customWidth="1"/>
    <col min="11569" max="11569" width="1.28515625" customWidth="1"/>
    <col min="11570" max="11570" width="2.140625" customWidth="1"/>
    <col min="11571" max="11571" width="0.85546875" customWidth="1"/>
    <col min="11572" max="11572" width="3.140625" customWidth="1"/>
    <col min="11573" max="11573" width="2" customWidth="1"/>
    <col min="11574" max="11574" width="1.7109375" customWidth="1"/>
    <col min="11575" max="11575" width="1.28515625" customWidth="1"/>
    <col min="11576" max="11576" width="2.28515625" customWidth="1"/>
    <col min="11577" max="11577" width="1.140625" customWidth="1"/>
    <col min="11578" max="11579" width="2.42578125" customWidth="1"/>
    <col min="11580" max="11580" width="0.85546875" customWidth="1"/>
    <col min="11581" max="11582" width="1.7109375" customWidth="1"/>
    <col min="11583" max="11583" width="2" customWidth="1"/>
    <col min="11778" max="11778" width="1.28515625" customWidth="1"/>
    <col min="11779" max="11779" width="2.42578125" customWidth="1"/>
    <col min="11780" max="11780" width="3.140625" customWidth="1"/>
    <col min="11781" max="11781" width="5" customWidth="1"/>
    <col min="11782" max="11782" width="4.5703125" customWidth="1"/>
    <col min="11783" max="11783" width="5.5703125" customWidth="1"/>
    <col min="11784" max="11784" width="5.42578125" customWidth="1"/>
    <col min="11785" max="11785" width="3.140625" customWidth="1"/>
    <col min="11786" max="11786" width="2" customWidth="1"/>
    <col min="11787" max="11787" width="1.7109375" customWidth="1"/>
    <col min="11788" max="11788" width="1.28515625" customWidth="1"/>
    <col min="11789" max="11789" width="2.28515625" customWidth="1"/>
    <col min="11790" max="11790" width="1.140625" customWidth="1"/>
    <col min="11791" max="11791" width="4.7109375" customWidth="1"/>
    <col min="11792" max="11792" width="0.7109375" customWidth="1"/>
    <col min="11793" max="11793" width="3.5703125" customWidth="1"/>
    <col min="11794" max="11795" width="1.7109375" customWidth="1"/>
    <col min="11796" max="11796" width="1.28515625" customWidth="1"/>
    <col min="11797" max="11797" width="2.28515625" customWidth="1"/>
    <col min="11798" max="11798" width="1.28515625" customWidth="1"/>
    <col min="11799" max="11799" width="4.7109375" customWidth="1"/>
    <col min="11800" max="11800" width="0.85546875" customWidth="1"/>
    <col min="11801" max="11801" width="3.42578125" customWidth="1"/>
    <col min="11802" max="11803" width="1.7109375" customWidth="1"/>
    <col min="11804" max="11804" width="1.28515625" customWidth="1"/>
    <col min="11805" max="11805" width="2.28515625" customWidth="1"/>
    <col min="11806" max="11806" width="1.42578125" customWidth="1"/>
    <col min="11807" max="11807" width="4.5703125" customWidth="1"/>
    <col min="11808" max="11808" width="0.7109375" customWidth="1"/>
    <col min="11809" max="11809" width="3.5703125" customWidth="1"/>
    <col min="11810" max="11810" width="1.85546875" customWidth="1"/>
    <col min="11811" max="11811" width="1.7109375" customWidth="1"/>
    <col min="11812" max="11812" width="1.28515625" customWidth="1"/>
    <col min="11813" max="11813" width="2.28515625" customWidth="1"/>
    <col min="11814" max="11814" width="1.140625" customWidth="1"/>
    <col min="11815" max="11815" width="2.42578125" customWidth="1"/>
    <col min="11816" max="11816" width="2.7109375" customWidth="1"/>
    <col min="11817" max="11817" width="0.7109375" customWidth="1"/>
    <col min="11818" max="11818" width="3.42578125" customWidth="1"/>
    <col min="11819" max="11819" width="1.85546875" customWidth="1"/>
    <col min="11820" max="11820" width="1.7109375" customWidth="1"/>
    <col min="11821" max="11821" width="1.28515625" customWidth="1"/>
    <col min="11822" max="11822" width="2.28515625" customWidth="1"/>
    <col min="11823" max="11823" width="1.140625" customWidth="1"/>
    <col min="11824" max="11824" width="1.42578125" customWidth="1"/>
    <col min="11825" max="11825" width="1.28515625" customWidth="1"/>
    <col min="11826" max="11826" width="2.140625" customWidth="1"/>
    <col min="11827" max="11827" width="0.85546875" customWidth="1"/>
    <col min="11828" max="11828" width="3.140625" customWidth="1"/>
    <col min="11829" max="11829" width="2" customWidth="1"/>
    <col min="11830" max="11830" width="1.7109375" customWidth="1"/>
    <col min="11831" max="11831" width="1.28515625" customWidth="1"/>
    <col min="11832" max="11832" width="2.28515625" customWidth="1"/>
    <col min="11833" max="11833" width="1.140625" customWidth="1"/>
    <col min="11834" max="11835" width="2.42578125" customWidth="1"/>
    <col min="11836" max="11836" width="0.85546875" customWidth="1"/>
    <col min="11837" max="11838" width="1.7109375" customWidth="1"/>
    <col min="11839" max="11839" width="2" customWidth="1"/>
    <col min="12034" max="12034" width="1.28515625" customWidth="1"/>
    <col min="12035" max="12035" width="2.42578125" customWidth="1"/>
    <col min="12036" max="12036" width="3.140625" customWidth="1"/>
    <col min="12037" max="12037" width="5" customWidth="1"/>
    <col min="12038" max="12038" width="4.5703125" customWidth="1"/>
    <col min="12039" max="12039" width="5.5703125" customWidth="1"/>
    <col min="12040" max="12040" width="5.42578125" customWidth="1"/>
    <col min="12041" max="12041" width="3.140625" customWidth="1"/>
    <col min="12042" max="12042" width="2" customWidth="1"/>
    <col min="12043" max="12043" width="1.7109375" customWidth="1"/>
    <col min="12044" max="12044" width="1.28515625" customWidth="1"/>
    <col min="12045" max="12045" width="2.28515625" customWidth="1"/>
    <col min="12046" max="12046" width="1.140625" customWidth="1"/>
    <col min="12047" max="12047" width="4.7109375" customWidth="1"/>
    <col min="12048" max="12048" width="0.7109375" customWidth="1"/>
    <col min="12049" max="12049" width="3.5703125" customWidth="1"/>
    <col min="12050" max="12051" width="1.7109375" customWidth="1"/>
    <col min="12052" max="12052" width="1.28515625" customWidth="1"/>
    <col min="12053" max="12053" width="2.28515625" customWidth="1"/>
    <col min="12054" max="12054" width="1.28515625" customWidth="1"/>
    <col min="12055" max="12055" width="4.7109375" customWidth="1"/>
    <col min="12056" max="12056" width="0.85546875" customWidth="1"/>
    <col min="12057" max="12057" width="3.42578125" customWidth="1"/>
    <col min="12058" max="12059" width="1.7109375" customWidth="1"/>
    <col min="12060" max="12060" width="1.28515625" customWidth="1"/>
    <col min="12061" max="12061" width="2.28515625" customWidth="1"/>
    <col min="12062" max="12062" width="1.42578125" customWidth="1"/>
    <col min="12063" max="12063" width="4.5703125" customWidth="1"/>
    <col min="12064" max="12064" width="0.7109375" customWidth="1"/>
    <col min="12065" max="12065" width="3.5703125" customWidth="1"/>
    <col min="12066" max="12066" width="1.85546875" customWidth="1"/>
    <col min="12067" max="12067" width="1.7109375" customWidth="1"/>
    <col min="12068" max="12068" width="1.28515625" customWidth="1"/>
    <col min="12069" max="12069" width="2.28515625" customWidth="1"/>
    <col min="12070" max="12070" width="1.140625" customWidth="1"/>
    <col min="12071" max="12071" width="2.42578125" customWidth="1"/>
    <col min="12072" max="12072" width="2.7109375" customWidth="1"/>
    <col min="12073" max="12073" width="0.7109375" customWidth="1"/>
    <col min="12074" max="12074" width="3.42578125" customWidth="1"/>
    <col min="12075" max="12075" width="1.85546875" customWidth="1"/>
    <col min="12076" max="12076" width="1.7109375" customWidth="1"/>
    <col min="12077" max="12077" width="1.28515625" customWidth="1"/>
    <col min="12078" max="12078" width="2.28515625" customWidth="1"/>
    <col min="12079" max="12079" width="1.140625" customWidth="1"/>
    <col min="12080" max="12080" width="1.42578125" customWidth="1"/>
    <col min="12081" max="12081" width="1.28515625" customWidth="1"/>
    <col min="12082" max="12082" width="2.140625" customWidth="1"/>
    <col min="12083" max="12083" width="0.85546875" customWidth="1"/>
    <col min="12084" max="12084" width="3.140625" customWidth="1"/>
    <col min="12085" max="12085" width="2" customWidth="1"/>
    <col min="12086" max="12086" width="1.7109375" customWidth="1"/>
    <col min="12087" max="12087" width="1.28515625" customWidth="1"/>
    <col min="12088" max="12088" width="2.28515625" customWidth="1"/>
    <col min="12089" max="12089" width="1.140625" customWidth="1"/>
    <col min="12090" max="12091" width="2.42578125" customWidth="1"/>
    <col min="12092" max="12092" width="0.85546875" customWidth="1"/>
    <col min="12093" max="12094" width="1.7109375" customWidth="1"/>
    <col min="12095" max="12095" width="2" customWidth="1"/>
    <col min="12290" max="12290" width="1.28515625" customWidth="1"/>
    <col min="12291" max="12291" width="2.42578125" customWidth="1"/>
    <col min="12292" max="12292" width="3.140625" customWidth="1"/>
    <col min="12293" max="12293" width="5" customWidth="1"/>
    <col min="12294" max="12294" width="4.5703125" customWidth="1"/>
    <col min="12295" max="12295" width="5.5703125" customWidth="1"/>
    <col min="12296" max="12296" width="5.42578125" customWidth="1"/>
    <col min="12297" max="12297" width="3.140625" customWidth="1"/>
    <col min="12298" max="12298" width="2" customWidth="1"/>
    <col min="12299" max="12299" width="1.7109375" customWidth="1"/>
    <col min="12300" max="12300" width="1.28515625" customWidth="1"/>
    <col min="12301" max="12301" width="2.28515625" customWidth="1"/>
    <col min="12302" max="12302" width="1.140625" customWidth="1"/>
    <col min="12303" max="12303" width="4.7109375" customWidth="1"/>
    <col min="12304" max="12304" width="0.7109375" customWidth="1"/>
    <col min="12305" max="12305" width="3.5703125" customWidth="1"/>
    <col min="12306" max="12307" width="1.7109375" customWidth="1"/>
    <col min="12308" max="12308" width="1.28515625" customWidth="1"/>
    <col min="12309" max="12309" width="2.28515625" customWidth="1"/>
    <col min="12310" max="12310" width="1.28515625" customWidth="1"/>
    <col min="12311" max="12311" width="4.7109375" customWidth="1"/>
    <col min="12312" max="12312" width="0.85546875" customWidth="1"/>
    <col min="12313" max="12313" width="3.42578125" customWidth="1"/>
    <col min="12314" max="12315" width="1.7109375" customWidth="1"/>
    <col min="12316" max="12316" width="1.28515625" customWidth="1"/>
    <col min="12317" max="12317" width="2.28515625" customWidth="1"/>
    <col min="12318" max="12318" width="1.42578125" customWidth="1"/>
    <col min="12319" max="12319" width="4.5703125" customWidth="1"/>
    <col min="12320" max="12320" width="0.7109375" customWidth="1"/>
    <col min="12321" max="12321" width="3.5703125" customWidth="1"/>
    <col min="12322" max="12322" width="1.85546875" customWidth="1"/>
    <col min="12323" max="12323" width="1.7109375" customWidth="1"/>
    <col min="12324" max="12324" width="1.28515625" customWidth="1"/>
    <col min="12325" max="12325" width="2.28515625" customWidth="1"/>
    <col min="12326" max="12326" width="1.140625" customWidth="1"/>
    <col min="12327" max="12327" width="2.42578125" customWidth="1"/>
    <col min="12328" max="12328" width="2.7109375" customWidth="1"/>
    <col min="12329" max="12329" width="0.7109375" customWidth="1"/>
    <col min="12330" max="12330" width="3.42578125" customWidth="1"/>
    <col min="12331" max="12331" width="1.85546875" customWidth="1"/>
    <col min="12332" max="12332" width="1.7109375" customWidth="1"/>
    <col min="12333" max="12333" width="1.28515625" customWidth="1"/>
    <col min="12334" max="12334" width="2.28515625" customWidth="1"/>
    <col min="12335" max="12335" width="1.140625" customWidth="1"/>
    <col min="12336" max="12336" width="1.42578125" customWidth="1"/>
    <col min="12337" max="12337" width="1.28515625" customWidth="1"/>
    <col min="12338" max="12338" width="2.140625" customWidth="1"/>
    <col min="12339" max="12339" width="0.85546875" customWidth="1"/>
    <col min="12340" max="12340" width="3.140625" customWidth="1"/>
    <col min="12341" max="12341" width="2" customWidth="1"/>
    <col min="12342" max="12342" width="1.7109375" customWidth="1"/>
    <col min="12343" max="12343" width="1.28515625" customWidth="1"/>
    <col min="12344" max="12344" width="2.28515625" customWidth="1"/>
    <col min="12345" max="12345" width="1.140625" customWidth="1"/>
    <col min="12346" max="12347" width="2.42578125" customWidth="1"/>
    <col min="12348" max="12348" width="0.85546875" customWidth="1"/>
    <col min="12349" max="12350" width="1.7109375" customWidth="1"/>
    <col min="12351" max="12351" width="2" customWidth="1"/>
    <col min="12546" max="12546" width="1.28515625" customWidth="1"/>
    <col min="12547" max="12547" width="2.42578125" customWidth="1"/>
    <col min="12548" max="12548" width="3.140625" customWidth="1"/>
    <col min="12549" max="12549" width="5" customWidth="1"/>
    <col min="12550" max="12550" width="4.5703125" customWidth="1"/>
    <col min="12551" max="12551" width="5.5703125" customWidth="1"/>
    <col min="12552" max="12552" width="5.42578125" customWidth="1"/>
    <col min="12553" max="12553" width="3.140625" customWidth="1"/>
    <col min="12554" max="12554" width="2" customWidth="1"/>
    <col min="12555" max="12555" width="1.7109375" customWidth="1"/>
    <col min="12556" max="12556" width="1.28515625" customWidth="1"/>
    <col min="12557" max="12557" width="2.28515625" customWidth="1"/>
    <col min="12558" max="12558" width="1.140625" customWidth="1"/>
    <col min="12559" max="12559" width="4.7109375" customWidth="1"/>
    <col min="12560" max="12560" width="0.7109375" customWidth="1"/>
    <col min="12561" max="12561" width="3.5703125" customWidth="1"/>
    <col min="12562" max="12563" width="1.7109375" customWidth="1"/>
    <col min="12564" max="12564" width="1.28515625" customWidth="1"/>
    <col min="12565" max="12565" width="2.28515625" customWidth="1"/>
    <col min="12566" max="12566" width="1.28515625" customWidth="1"/>
    <col min="12567" max="12567" width="4.7109375" customWidth="1"/>
    <col min="12568" max="12568" width="0.85546875" customWidth="1"/>
    <col min="12569" max="12569" width="3.42578125" customWidth="1"/>
    <col min="12570" max="12571" width="1.7109375" customWidth="1"/>
    <col min="12572" max="12572" width="1.28515625" customWidth="1"/>
    <col min="12573" max="12573" width="2.28515625" customWidth="1"/>
    <col min="12574" max="12574" width="1.42578125" customWidth="1"/>
    <col min="12575" max="12575" width="4.5703125" customWidth="1"/>
    <col min="12576" max="12576" width="0.7109375" customWidth="1"/>
    <col min="12577" max="12577" width="3.5703125" customWidth="1"/>
    <col min="12578" max="12578" width="1.85546875" customWidth="1"/>
    <col min="12579" max="12579" width="1.7109375" customWidth="1"/>
    <col min="12580" max="12580" width="1.28515625" customWidth="1"/>
    <col min="12581" max="12581" width="2.28515625" customWidth="1"/>
    <col min="12582" max="12582" width="1.140625" customWidth="1"/>
    <col min="12583" max="12583" width="2.42578125" customWidth="1"/>
    <col min="12584" max="12584" width="2.7109375" customWidth="1"/>
    <col min="12585" max="12585" width="0.7109375" customWidth="1"/>
    <col min="12586" max="12586" width="3.42578125" customWidth="1"/>
    <col min="12587" max="12587" width="1.85546875" customWidth="1"/>
    <col min="12588" max="12588" width="1.7109375" customWidth="1"/>
    <col min="12589" max="12589" width="1.28515625" customWidth="1"/>
    <col min="12590" max="12590" width="2.28515625" customWidth="1"/>
    <col min="12591" max="12591" width="1.140625" customWidth="1"/>
    <col min="12592" max="12592" width="1.42578125" customWidth="1"/>
    <col min="12593" max="12593" width="1.28515625" customWidth="1"/>
    <col min="12594" max="12594" width="2.140625" customWidth="1"/>
    <col min="12595" max="12595" width="0.85546875" customWidth="1"/>
    <col min="12596" max="12596" width="3.140625" customWidth="1"/>
    <col min="12597" max="12597" width="2" customWidth="1"/>
    <col min="12598" max="12598" width="1.7109375" customWidth="1"/>
    <col min="12599" max="12599" width="1.28515625" customWidth="1"/>
    <col min="12600" max="12600" width="2.28515625" customWidth="1"/>
    <col min="12601" max="12601" width="1.140625" customWidth="1"/>
    <col min="12602" max="12603" width="2.42578125" customWidth="1"/>
    <col min="12604" max="12604" width="0.85546875" customWidth="1"/>
    <col min="12605" max="12606" width="1.7109375" customWidth="1"/>
    <col min="12607" max="12607" width="2" customWidth="1"/>
    <col min="12802" max="12802" width="1.28515625" customWidth="1"/>
    <col min="12803" max="12803" width="2.42578125" customWidth="1"/>
    <col min="12804" max="12804" width="3.140625" customWidth="1"/>
    <col min="12805" max="12805" width="5" customWidth="1"/>
    <col min="12806" max="12806" width="4.5703125" customWidth="1"/>
    <col min="12807" max="12807" width="5.5703125" customWidth="1"/>
    <col min="12808" max="12808" width="5.42578125" customWidth="1"/>
    <col min="12809" max="12809" width="3.140625" customWidth="1"/>
    <col min="12810" max="12810" width="2" customWidth="1"/>
    <col min="12811" max="12811" width="1.7109375" customWidth="1"/>
    <col min="12812" max="12812" width="1.28515625" customWidth="1"/>
    <col min="12813" max="12813" width="2.28515625" customWidth="1"/>
    <col min="12814" max="12814" width="1.140625" customWidth="1"/>
    <col min="12815" max="12815" width="4.7109375" customWidth="1"/>
    <col min="12816" max="12816" width="0.7109375" customWidth="1"/>
    <col min="12817" max="12817" width="3.5703125" customWidth="1"/>
    <col min="12818" max="12819" width="1.7109375" customWidth="1"/>
    <col min="12820" max="12820" width="1.28515625" customWidth="1"/>
    <col min="12821" max="12821" width="2.28515625" customWidth="1"/>
    <col min="12822" max="12822" width="1.28515625" customWidth="1"/>
    <col min="12823" max="12823" width="4.7109375" customWidth="1"/>
    <col min="12824" max="12824" width="0.85546875" customWidth="1"/>
    <col min="12825" max="12825" width="3.42578125" customWidth="1"/>
    <col min="12826" max="12827" width="1.7109375" customWidth="1"/>
    <col min="12828" max="12828" width="1.28515625" customWidth="1"/>
    <col min="12829" max="12829" width="2.28515625" customWidth="1"/>
    <col min="12830" max="12830" width="1.42578125" customWidth="1"/>
    <col min="12831" max="12831" width="4.5703125" customWidth="1"/>
    <col min="12832" max="12832" width="0.7109375" customWidth="1"/>
    <col min="12833" max="12833" width="3.5703125" customWidth="1"/>
    <col min="12834" max="12834" width="1.85546875" customWidth="1"/>
    <col min="12835" max="12835" width="1.7109375" customWidth="1"/>
    <col min="12836" max="12836" width="1.28515625" customWidth="1"/>
    <col min="12837" max="12837" width="2.28515625" customWidth="1"/>
    <col min="12838" max="12838" width="1.140625" customWidth="1"/>
    <col min="12839" max="12839" width="2.42578125" customWidth="1"/>
    <col min="12840" max="12840" width="2.7109375" customWidth="1"/>
    <col min="12841" max="12841" width="0.7109375" customWidth="1"/>
    <col min="12842" max="12842" width="3.42578125" customWidth="1"/>
    <col min="12843" max="12843" width="1.85546875" customWidth="1"/>
    <col min="12844" max="12844" width="1.7109375" customWidth="1"/>
    <col min="12845" max="12845" width="1.28515625" customWidth="1"/>
    <col min="12846" max="12846" width="2.28515625" customWidth="1"/>
    <col min="12847" max="12847" width="1.140625" customWidth="1"/>
    <col min="12848" max="12848" width="1.42578125" customWidth="1"/>
    <col min="12849" max="12849" width="1.28515625" customWidth="1"/>
    <col min="12850" max="12850" width="2.140625" customWidth="1"/>
    <col min="12851" max="12851" width="0.85546875" customWidth="1"/>
    <col min="12852" max="12852" width="3.140625" customWidth="1"/>
    <col min="12853" max="12853" width="2" customWidth="1"/>
    <col min="12854" max="12854" width="1.7109375" customWidth="1"/>
    <col min="12855" max="12855" width="1.28515625" customWidth="1"/>
    <col min="12856" max="12856" width="2.28515625" customWidth="1"/>
    <col min="12857" max="12857" width="1.140625" customWidth="1"/>
    <col min="12858" max="12859" width="2.42578125" customWidth="1"/>
    <col min="12860" max="12860" width="0.85546875" customWidth="1"/>
    <col min="12861" max="12862" width="1.7109375" customWidth="1"/>
    <col min="12863" max="12863" width="2" customWidth="1"/>
    <col min="13058" max="13058" width="1.28515625" customWidth="1"/>
    <col min="13059" max="13059" width="2.42578125" customWidth="1"/>
    <col min="13060" max="13060" width="3.140625" customWidth="1"/>
    <col min="13061" max="13061" width="5" customWidth="1"/>
    <col min="13062" max="13062" width="4.5703125" customWidth="1"/>
    <col min="13063" max="13063" width="5.5703125" customWidth="1"/>
    <col min="13064" max="13064" width="5.42578125" customWidth="1"/>
    <col min="13065" max="13065" width="3.140625" customWidth="1"/>
    <col min="13066" max="13066" width="2" customWidth="1"/>
    <col min="13067" max="13067" width="1.7109375" customWidth="1"/>
    <col min="13068" max="13068" width="1.28515625" customWidth="1"/>
    <col min="13069" max="13069" width="2.28515625" customWidth="1"/>
    <col min="13070" max="13070" width="1.140625" customWidth="1"/>
    <col min="13071" max="13071" width="4.7109375" customWidth="1"/>
    <col min="13072" max="13072" width="0.7109375" customWidth="1"/>
    <col min="13073" max="13073" width="3.5703125" customWidth="1"/>
    <col min="13074" max="13075" width="1.7109375" customWidth="1"/>
    <col min="13076" max="13076" width="1.28515625" customWidth="1"/>
    <col min="13077" max="13077" width="2.28515625" customWidth="1"/>
    <col min="13078" max="13078" width="1.28515625" customWidth="1"/>
    <col min="13079" max="13079" width="4.7109375" customWidth="1"/>
    <col min="13080" max="13080" width="0.85546875" customWidth="1"/>
    <col min="13081" max="13081" width="3.42578125" customWidth="1"/>
    <col min="13082" max="13083" width="1.7109375" customWidth="1"/>
    <col min="13084" max="13084" width="1.28515625" customWidth="1"/>
    <col min="13085" max="13085" width="2.28515625" customWidth="1"/>
    <col min="13086" max="13086" width="1.42578125" customWidth="1"/>
    <col min="13087" max="13087" width="4.5703125" customWidth="1"/>
    <col min="13088" max="13088" width="0.7109375" customWidth="1"/>
    <col min="13089" max="13089" width="3.5703125" customWidth="1"/>
    <col min="13090" max="13090" width="1.85546875" customWidth="1"/>
    <col min="13091" max="13091" width="1.7109375" customWidth="1"/>
    <col min="13092" max="13092" width="1.28515625" customWidth="1"/>
    <col min="13093" max="13093" width="2.28515625" customWidth="1"/>
    <col min="13094" max="13094" width="1.140625" customWidth="1"/>
    <col min="13095" max="13095" width="2.42578125" customWidth="1"/>
    <col min="13096" max="13096" width="2.7109375" customWidth="1"/>
    <col min="13097" max="13097" width="0.7109375" customWidth="1"/>
    <col min="13098" max="13098" width="3.42578125" customWidth="1"/>
    <col min="13099" max="13099" width="1.85546875" customWidth="1"/>
    <col min="13100" max="13100" width="1.7109375" customWidth="1"/>
    <col min="13101" max="13101" width="1.28515625" customWidth="1"/>
    <col min="13102" max="13102" width="2.28515625" customWidth="1"/>
    <col min="13103" max="13103" width="1.140625" customWidth="1"/>
    <col min="13104" max="13104" width="1.42578125" customWidth="1"/>
    <col min="13105" max="13105" width="1.28515625" customWidth="1"/>
    <col min="13106" max="13106" width="2.140625" customWidth="1"/>
    <col min="13107" max="13107" width="0.85546875" customWidth="1"/>
    <col min="13108" max="13108" width="3.140625" customWidth="1"/>
    <col min="13109" max="13109" width="2" customWidth="1"/>
    <col min="13110" max="13110" width="1.7109375" customWidth="1"/>
    <col min="13111" max="13111" width="1.28515625" customWidth="1"/>
    <col min="13112" max="13112" width="2.28515625" customWidth="1"/>
    <col min="13113" max="13113" width="1.140625" customWidth="1"/>
    <col min="13114" max="13115" width="2.42578125" customWidth="1"/>
    <col min="13116" max="13116" width="0.85546875" customWidth="1"/>
    <col min="13117" max="13118" width="1.7109375" customWidth="1"/>
    <col min="13119" max="13119" width="2" customWidth="1"/>
    <col min="13314" max="13314" width="1.28515625" customWidth="1"/>
    <col min="13315" max="13315" width="2.42578125" customWidth="1"/>
    <col min="13316" max="13316" width="3.140625" customWidth="1"/>
    <col min="13317" max="13317" width="5" customWidth="1"/>
    <col min="13318" max="13318" width="4.5703125" customWidth="1"/>
    <col min="13319" max="13319" width="5.5703125" customWidth="1"/>
    <col min="13320" max="13320" width="5.42578125" customWidth="1"/>
    <col min="13321" max="13321" width="3.140625" customWidth="1"/>
    <col min="13322" max="13322" width="2" customWidth="1"/>
    <col min="13323" max="13323" width="1.7109375" customWidth="1"/>
    <col min="13324" max="13324" width="1.28515625" customWidth="1"/>
    <col min="13325" max="13325" width="2.28515625" customWidth="1"/>
    <col min="13326" max="13326" width="1.140625" customWidth="1"/>
    <col min="13327" max="13327" width="4.7109375" customWidth="1"/>
    <col min="13328" max="13328" width="0.7109375" customWidth="1"/>
    <col min="13329" max="13329" width="3.5703125" customWidth="1"/>
    <col min="13330" max="13331" width="1.7109375" customWidth="1"/>
    <col min="13332" max="13332" width="1.28515625" customWidth="1"/>
    <col min="13333" max="13333" width="2.28515625" customWidth="1"/>
    <col min="13334" max="13334" width="1.28515625" customWidth="1"/>
    <col min="13335" max="13335" width="4.7109375" customWidth="1"/>
    <col min="13336" max="13336" width="0.85546875" customWidth="1"/>
    <col min="13337" max="13337" width="3.42578125" customWidth="1"/>
    <col min="13338" max="13339" width="1.7109375" customWidth="1"/>
    <col min="13340" max="13340" width="1.28515625" customWidth="1"/>
    <col min="13341" max="13341" width="2.28515625" customWidth="1"/>
    <col min="13342" max="13342" width="1.42578125" customWidth="1"/>
    <col min="13343" max="13343" width="4.5703125" customWidth="1"/>
    <col min="13344" max="13344" width="0.7109375" customWidth="1"/>
    <col min="13345" max="13345" width="3.5703125" customWidth="1"/>
    <col min="13346" max="13346" width="1.85546875" customWidth="1"/>
    <col min="13347" max="13347" width="1.7109375" customWidth="1"/>
    <col min="13348" max="13348" width="1.28515625" customWidth="1"/>
    <col min="13349" max="13349" width="2.28515625" customWidth="1"/>
    <col min="13350" max="13350" width="1.140625" customWidth="1"/>
    <col min="13351" max="13351" width="2.42578125" customWidth="1"/>
    <col min="13352" max="13352" width="2.7109375" customWidth="1"/>
    <col min="13353" max="13353" width="0.7109375" customWidth="1"/>
    <col min="13354" max="13354" width="3.42578125" customWidth="1"/>
    <col min="13355" max="13355" width="1.85546875" customWidth="1"/>
    <col min="13356" max="13356" width="1.7109375" customWidth="1"/>
    <col min="13357" max="13357" width="1.28515625" customWidth="1"/>
    <col min="13358" max="13358" width="2.28515625" customWidth="1"/>
    <col min="13359" max="13359" width="1.140625" customWidth="1"/>
    <col min="13360" max="13360" width="1.42578125" customWidth="1"/>
    <col min="13361" max="13361" width="1.28515625" customWidth="1"/>
    <col min="13362" max="13362" width="2.140625" customWidth="1"/>
    <col min="13363" max="13363" width="0.85546875" customWidth="1"/>
    <col min="13364" max="13364" width="3.140625" customWidth="1"/>
    <col min="13365" max="13365" width="2" customWidth="1"/>
    <col min="13366" max="13366" width="1.7109375" customWidth="1"/>
    <col min="13367" max="13367" width="1.28515625" customWidth="1"/>
    <col min="13368" max="13368" width="2.28515625" customWidth="1"/>
    <col min="13369" max="13369" width="1.140625" customWidth="1"/>
    <col min="13370" max="13371" width="2.42578125" customWidth="1"/>
    <col min="13372" max="13372" width="0.85546875" customWidth="1"/>
    <col min="13373" max="13374" width="1.7109375" customWidth="1"/>
    <col min="13375" max="13375" width="2" customWidth="1"/>
    <col min="13570" max="13570" width="1.28515625" customWidth="1"/>
    <col min="13571" max="13571" width="2.42578125" customWidth="1"/>
    <col min="13572" max="13572" width="3.140625" customWidth="1"/>
    <col min="13573" max="13573" width="5" customWidth="1"/>
    <col min="13574" max="13574" width="4.5703125" customWidth="1"/>
    <col min="13575" max="13575" width="5.5703125" customWidth="1"/>
    <col min="13576" max="13576" width="5.42578125" customWidth="1"/>
    <col min="13577" max="13577" width="3.140625" customWidth="1"/>
    <col min="13578" max="13578" width="2" customWidth="1"/>
    <col min="13579" max="13579" width="1.7109375" customWidth="1"/>
    <col min="13580" max="13580" width="1.28515625" customWidth="1"/>
    <col min="13581" max="13581" width="2.28515625" customWidth="1"/>
    <col min="13582" max="13582" width="1.140625" customWidth="1"/>
    <col min="13583" max="13583" width="4.7109375" customWidth="1"/>
    <col min="13584" max="13584" width="0.7109375" customWidth="1"/>
    <col min="13585" max="13585" width="3.5703125" customWidth="1"/>
    <col min="13586" max="13587" width="1.7109375" customWidth="1"/>
    <col min="13588" max="13588" width="1.28515625" customWidth="1"/>
    <col min="13589" max="13589" width="2.28515625" customWidth="1"/>
    <col min="13590" max="13590" width="1.28515625" customWidth="1"/>
    <col min="13591" max="13591" width="4.7109375" customWidth="1"/>
    <col min="13592" max="13592" width="0.85546875" customWidth="1"/>
    <col min="13593" max="13593" width="3.42578125" customWidth="1"/>
    <col min="13594" max="13595" width="1.7109375" customWidth="1"/>
    <col min="13596" max="13596" width="1.28515625" customWidth="1"/>
    <col min="13597" max="13597" width="2.28515625" customWidth="1"/>
    <col min="13598" max="13598" width="1.42578125" customWidth="1"/>
    <col min="13599" max="13599" width="4.5703125" customWidth="1"/>
    <col min="13600" max="13600" width="0.7109375" customWidth="1"/>
    <col min="13601" max="13601" width="3.5703125" customWidth="1"/>
    <col min="13602" max="13602" width="1.85546875" customWidth="1"/>
    <col min="13603" max="13603" width="1.7109375" customWidth="1"/>
    <col min="13604" max="13604" width="1.28515625" customWidth="1"/>
    <col min="13605" max="13605" width="2.28515625" customWidth="1"/>
    <col min="13606" max="13606" width="1.140625" customWidth="1"/>
    <col min="13607" max="13607" width="2.42578125" customWidth="1"/>
    <col min="13608" max="13608" width="2.7109375" customWidth="1"/>
    <col min="13609" max="13609" width="0.7109375" customWidth="1"/>
    <col min="13610" max="13610" width="3.42578125" customWidth="1"/>
    <col min="13611" max="13611" width="1.85546875" customWidth="1"/>
    <col min="13612" max="13612" width="1.7109375" customWidth="1"/>
    <col min="13613" max="13613" width="1.28515625" customWidth="1"/>
    <col min="13614" max="13614" width="2.28515625" customWidth="1"/>
    <col min="13615" max="13615" width="1.140625" customWidth="1"/>
    <col min="13616" max="13616" width="1.42578125" customWidth="1"/>
    <col min="13617" max="13617" width="1.28515625" customWidth="1"/>
    <col min="13618" max="13618" width="2.140625" customWidth="1"/>
    <col min="13619" max="13619" width="0.85546875" customWidth="1"/>
    <col min="13620" max="13620" width="3.140625" customWidth="1"/>
    <col min="13621" max="13621" width="2" customWidth="1"/>
    <col min="13622" max="13622" width="1.7109375" customWidth="1"/>
    <col min="13623" max="13623" width="1.28515625" customWidth="1"/>
    <col min="13624" max="13624" width="2.28515625" customWidth="1"/>
    <col min="13625" max="13625" width="1.140625" customWidth="1"/>
    <col min="13626" max="13627" width="2.42578125" customWidth="1"/>
    <col min="13628" max="13628" width="0.85546875" customWidth="1"/>
    <col min="13629" max="13630" width="1.7109375" customWidth="1"/>
    <col min="13631" max="13631" width="2" customWidth="1"/>
    <col min="13826" max="13826" width="1.28515625" customWidth="1"/>
    <col min="13827" max="13827" width="2.42578125" customWidth="1"/>
    <col min="13828" max="13828" width="3.140625" customWidth="1"/>
    <col min="13829" max="13829" width="5" customWidth="1"/>
    <col min="13830" max="13830" width="4.5703125" customWidth="1"/>
    <col min="13831" max="13831" width="5.5703125" customWidth="1"/>
    <col min="13832" max="13832" width="5.42578125" customWidth="1"/>
    <col min="13833" max="13833" width="3.140625" customWidth="1"/>
    <col min="13834" max="13834" width="2" customWidth="1"/>
    <col min="13835" max="13835" width="1.7109375" customWidth="1"/>
    <col min="13836" max="13836" width="1.28515625" customWidth="1"/>
    <col min="13837" max="13837" width="2.28515625" customWidth="1"/>
    <col min="13838" max="13838" width="1.140625" customWidth="1"/>
    <col min="13839" max="13839" width="4.7109375" customWidth="1"/>
    <col min="13840" max="13840" width="0.7109375" customWidth="1"/>
    <col min="13841" max="13841" width="3.5703125" customWidth="1"/>
    <col min="13842" max="13843" width="1.7109375" customWidth="1"/>
    <col min="13844" max="13844" width="1.28515625" customWidth="1"/>
    <col min="13845" max="13845" width="2.28515625" customWidth="1"/>
    <col min="13846" max="13846" width="1.28515625" customWidth="1"/>
    <col min="13847" max="13847" width="4.7109375" customWidth="1"/>
    <col min="13848" max="13848" width="0.85546875" customWidth="1"/>
    <col min="13849" max="13849" width="3.42578125" customWidth="1"/>
    <col min="13850" max="13851" width="1.7109375" customWidth="1"/>
    <col min="13852" max="13852" width="1.28515625" customWidth="1"/>
    <col min="13853" max="13853" width="2.28515625" customWidth="1"/>
    <col min="13854" max="13854" width="1.42578125" customWidth="1"/>
    <col min="13855" max="13855" width="4.5703125" customWidth="1"/>
    <col min="13856" max="13856" width="0.7109375" customWidth="1"/>
    <col min="13857" max="13857" width="3.5703125" customWidth="1"/>
    <col min="13858" max="13858" width="1.85546875" customWidth="1"/>
    <col min="13859" max="13859" width="1.7109375" customWidth="1"/>
    <col min="13860" max="13860" width="1.28515625" customWidth="1"/>
    <col min="13861" max="13861" width="2.28515625" customWidth="1"/>
    <col min="13862" max="13862" width="1.140625" customWidth="1"/>
    <col min="13863" max="13863" width="2.42578125" customWidth="1"/>
    <col min="13864" max="13864" width="2.7109375" customWidth="1"/>
    <col min="13865" max="13865" width="0.7109375" customWidth="1"/>
    <col min="13866" max="13866" width="3.42578125" customWidth="1"/>
    <col min="13867" max="13867" width="1.85546875" customWidth="1"/>
    <col min="13868" max="13868" width="1.7109375" customWidth="1"/>
    <col min="13869" max="13869" width="1.28515625" customWidth="1"/>
    <col min="13870" max="13870" width="2.28515625" customWidth="1"/>
    <col min="13871" max="13871" width="1.140625" customWidth="1"/>
    <col min="13872" max="13872" width="1.42578125" customWidth="1"/>
    <col min="13873" max="13873" width="1.28515625" customWidth="1"/>
    <col min="13874" max="13874" width="2.140625" customWidth="1"/>
    <col min="13875" max="13875" width="0.85546875" customWidth="1"/>
    <col min="13876" max="13876" width="3.140625" customWidth="1"/>
    <col min="13877" max="13877" width="2" customWidth="1"/>
    <col min="13878" max="13878" width="1.7109375" customWidth="1"/>
    <col min="13879" max="13879" width="1.28515625" customWidth="1"/>
    <col min="13880" max="13880" width="2.28515625" customWidth="1"/>
    <col min="13881" max="13881" width="1.140625" customWidth="1"/>
    <col min="13882" max="13883" width="2.42578125" customWidth="1"/>
    <col min="13884" max="13884" width="0.85546875" customWidth="1"/>
    <col min="13885" max="13886" width="1.7109375" customWidth="1"/>
    <col min="13887" max="13887" width="2" customWidth="1"/>
    <col min="14082" max="14082" width="1.28515625" customWidth="1"/>
    <col min="14083" max="14083" width="2.42578125" customWidth="1"/>
    <col min="14084" max="14084" width="3.140625" customWidth="1"/>
    <col min="14085" max="14085" width="5" customWidth="1"/>
    <col min="14086" max="14086" width="4.5703125" customWidth="1"/>
    <col min="14087" max="14087" width="5.5703125" customWidth="1"/>
    <col min="14088" max="14088" width="5.42578125" customWidth="1"/>
    <col min="14089" max="14089" width="3.140625" customWidth="1"/>
    <col min="14090" max="14090" width="2" customWidth="1"/>
    <col min="14091" max="14091" width="1.7109375" customWidth="1"/>
    <col min="14092" max="14092" width="1.28515625" customWidth="1"/>
    <col min="14093" max="14093" width="2.28515625" customWidth="1"/>
    <col min="14094" max="14094" width="1.140625" customWidth="1"/>
    <col min="14095" max="14095" width="4.7109375" customWidth="1"/>
    <col min="14096" max="14096" width="0.7109375" customWidth="1"/>
    <col min="14097" max="14097" width="3.5703125" customWidth="1"/>
    <col min="14098" max="14099" width="1.7109375" customWidth="1"/>
    <col min="14100" max="14100" width="1.28515625" customWidth="1"/>
    <col min="14101" max="14101" width="2.28515625" customWidth="1"/>
    <col min="14102" max="14102" width="1.28515625" customWidth="1"/>
    <col min="14103" max="14103" width="4.7109375" customWidth="1"/>
    <col min="14104" max="14104" width="0.85546875" customWidth="1"/>
    <col min="14105" max="14105" width="3.42578125" customWidth="1"/>
    <col min="14106" max="14107" width="1.7109375" customWidth="1"/>
    <col min="14108" max="14108" width="1.28515625" customWidth="1"/>
    <col min="14109" max="14109" width="2.28515625" customWidth="1"/>
    <col min="14110" max="14110" width="1.42578125" customWidth="1"/>
    <col min="14111" max="14111" width="4.5703125" customWidth="1"/>
    <col min="14112" max="14112" width="0.7109375" customWidth="1"/>
    <col min="14113" max="14113" width="3.5703125" customWidth="1"/>
    <col min="14114" max="14114" width="1.85546875" customWidth="1"/>
    <col min="14115" max="14115" width="1.7109375" customWidth="1"/>
    <col min="14116" max="14116" width="1.28515625" customWidth="1"/>
    <col min="14117" max="14117" width="2.28515625" customWidth="1"/>
    <col min="14118" max="14118" width="1.140625" customWidth="1"/>
    <col min="14119" max="14119" width="2.42578125" customWidth="1"/>
    <col min="14120" max="14120" width="2.7109375" customWidth="1"/>
    <col min="14121" max="14121" width="0.7109375" customWidth="1"/>
    <col min="14122" max="14122" width="3.42578125" customWidth="1"/>
    <col min="14123" max="14123" width="1.85546875" customWidth="1"/>
    <col min="14124" max="14124" width="1.7109375" customWidth="1"/>
    <col min="14125" max="14125" width="1.28515625" customWidth="1"/>
    <col min="14126" max="14126" width="2.28515625" customWidth="1"/>
    <col min="14127" max="14127" width="1.140625" customWidth="1"/>
    <col min="14128" max="14128" width="1.42578125" customWidth="1"/>
    <col min="14129" max="14129" width="1.28515625" customWidth="1"/>
    <col min="14130" max="14130" width="2.140625" customWidth="1"/>
    <col min="14131" max="14131" width="0.85546875" customWidth="1"/>
    <col min="14132" max="14132" width="3.140625" customWidth="1"/>
    <col min="14133" max="14133" width="2" customWidth="1"/>
    <col min="14134" max="14134" width="1.7109375" customWidth="1"/>
    <col min="14135" max="14135" width="1.28515625" customWidth="1"/>
    <col min="14136" max="14136" width="2.28515625" customWidth="1"/>
    <col min="14137" max="14137" width="1.140625" customWidth="1"/>
    <col min="14138" max="14139" width="2.42578125" customWidth="1"/>
    <col min="14140" max="14140" width="0.85546875" customWidth="1"/>
    <col min="14141" max="14142" width="1.7109375" customWidth="1"/>
    <col min="14143" max="14143" width="2" customWidth="1"/>
    <col min="14338" max="14338" width="1.28515625" customWidth="1"/>
    <col min="14339" max="14339" width="2.42578125" customWidth="1"/>
    <col min="14340" max="14340" width="3.140625" customWidth="1"/>
    <col min="14341" max="14341" width="5" customWidth="1"/>
    <col min="14342" max="14342" width="4.5703125" customWidth="1"/>
    <col min="14343" max="14343" width="5.5703125" customWidth="1"/>
    <col min="14344" max="14344" width="5.42578125" customWidth="1"/>
    <col min="14345" max="14345" width="3.140625" customWidth="1"/>
    <col min="14346" max="14346" width="2" customWidth="1"/>
    <col min="14347" max="14347" width="1.7109375" customWidth="1"/>
    <col min="14348" max="14348" width="1.28515625" customWidth="1"/>
    <col min="14349" max="14349" width="2.28515625" customWidth="1"/>
    <col min="14350" max="14350" width="1.140625" customWidth="1"/>
    <col min="14351" max="14351" width="4.7109375" customWidth="1"/>
    <col min="14352" max="14352" width="0.7109375" customWidth="1"/>
    <col min="14353" max="14353" width="3.5703125" customWidth="1"/>
    <col min="14354" max="14355" width="1.7109375" customWidth="1"/>
    <col min="14356" max="14356" width="1.28515625" customWidth="1"/>
    <col min="14357" max="14357" width="2.28515625" customWidth="1"/>
    <col min="14358" max="14358" width="1.28515625" customWidth="1"/>
    <col min="14359" max="14359" width="4.7109375" customWidth="1"/>
    <col min="14360" max="14360" width="0.85546875" customWidth="1"/>
    <col min="14361" max="14361" width="3.42578125" customWidth="1"/>
    <col min="14362" max="14363" width="1.7109375" customWidth="1"/>
    <col min="14364" max="14364" width="1.28515625" customWidth="1"/>
    <col min="14365" max="14365" width="2.28515625" customWidth="1"/>
    <col min="14366" max="14366" width="1.42578125" customWidth="1"/>
    <col min="14367" max="14367" width="4.5703125" customWidth="1"/>
    <col min="14368" max="14368" width="0.7109375" customWidth="1"/>
    <col min="14369" max="14369" width="3.5703125" customWidth="1"/>
    <col min="14370" max="14370" width="1.85546875" customWidth="1"/>
    <col min="14371" max="14371" width="1.7109375" customWidth="1"/>
    <col min="14372" max="14372" width="1.28515625" customWidth="1"/>
    <col min="14373" max="14373" width="2.28515625" customWidth="1"/>
    <col min="14374" max="14374" width="1.140625" customWidth="1"/>
    <col min="14375" max="14375" width="2.42578125" customWidth="1"/>
    <col min="14376" max="14376" width="2.7109375" customWidth="1"/>
    <col min="14377" max="14377" width="0.7109375" customWidth="1"/>
    <col min="14378" max="14378" width="3.42578125" customWidth="1"/>
    <col min="14379" max="14379" width="1.85546875" customWidth="1"/>
    <col min="14380" max="14380" width="1.7109375" customWidth="1"/>
    <col min="14381" max="14381" width="1.28515625" customWidth="1"/>
    <col min="14382" max="14382" width="2.28515625" customWidth="1"/>
    <col min="14383" max="14383" width="1.140625" customWidth="1"/>
    <col min="14384" max="14384" width="1.42578125" customWidth="1"/>
    <col min="14385" max="14385" width="1.28515625" customWidth="1"/>
    <col min="14386" max="14386" width="2.140625" customWidth="1"/>
    <col min="14387" max="14387" width="0.85546875" customWidth="1"/>
    <col min="14388" max="14388" width="3.140625" customWidth="1"/>
    <col min="14389" max="14389" width="2" customWidth="1"/>
    <col min="14390" max="14390" width="1.7109375" customWidth="1"/>
    <col min="14391" max="14391" width="1.28515625" customWidth="1"/>
    <col min="14392" max="14392" width="2.28515625" customWidth="1"/>
    <col min="14393" max="14393" width="1.140625" customWidth="1"/>
    <col min="14394" max="14395" width="2.42578125" customWidth="1"/>
    <col min="14396" max="14396" width="0.85546875" customWidth="1"/>
    <col min="14397" max="14398" width="1.7109375" customWidth="1"/>
    <col min="14399" max="14399" width="2" customWidth="1"/>
    <col min="14594" max="14594" width="1.28515625" customWidth="1"/>
    <col min="14595" max="14595" width="2.42578125" customWidth="1"/>
    <col min="14596" max="14596" width="3.140625" customWidth="1"/>
    <col min="14597" max="14597" width="5" customWidth="1"/>
    <col min="14598" max="14598" width="4.5703125" customWidth="1"/>
    <col min="14599" max="14599" width="5.5703125" customWidth="1"/>
    <col min="14600" max="14600" width="5.42578125" customWidth="1"/>
    <col min="14601" max="14601" width="3.140625" customWidth="1"/>
    <col min="14602" max="14602" width="2" customWidth="1"/>
    <col min="14603" max="14603" width="1.7109375" customWidth="1"/>
    <col min="14604" max="14604" width="1.28515625" customWidth="1"/>
    <col min="14605" max="14605" width="2.28515625" customWidth="1"/>
    <col min="14606" max="14606" width="1.140625" customWidth="1"/>
    <col min="14607" max="14607" width="4.7109375" customWidth="1"/>
    <col min="14608" max="14608" width="0.7109375" customWidth="1"/>
    <col min="14609" max="14609" width="3.5703125" customWidth="1"/>
    <col min="14610" max="14611" width="1.7109375" customWidth="1"/>
    <col min="14612" max="14612" width="1.28515625" customWidth="1"/>
    <col min="14613" max="14613" width="2.28515625" customWidth="1"/>
    <col min="14614" max="14614" width="1.28515625" customWidth="1"/>
    <col min="14615" max="14615" width="4.7109375" customWidth="1"/>
    <col min="14616" max="14616" width="0.85546875" customWidth="1"/>
    <col min="14617" max="14617" width="3.42578125" customWidth="1"/>
    <col min="14618" max="14619" width="1.7109375" customWidth="1"/>
    <col min="14620" max="14620" width="1.28515625" customWidth="1"/>
    <col min="14621" max="14621" width="2.28515625" customWidth="1"/>
    <col min="14622" max="14622" width="1.42578125" customWidth="1"/>
    <col min="14623" max="14623" width="4.5703125" customWidth="1"/>
    <col min="14624" max="14624" width="0.7109375" customWidth="1"/>
    <col min="14625" max="14625" width="3.5703125" customWidth="1"/>
    <col min="14626" max="14626" width="1.85546875" customWidth="1"/>
    <col min="14627" max="14627" width="1.7109375" customWidth="1"/>
    <col min="14628" max="14628" width="1.28515625" customWidth="1"/>
    <col min="14629" max="14629" width="2.28515625" customWidth="1"/>
    <col min="14630" max="14630" width="1.140625" customWidth="1"/>
    <col min="14631" max="14631" width="2.42578125" customWidth="1"/>
    <col min="14632" max="14632" width="2.7109375" customWidth="1"/>
    <col min="14633" max="14633" width="0.7109375" customWidth="1"/>
    <col min="14634" max="14634" width="3.42578125" customWidth="1"/>
    <col min="14635" max="14635" width="1.85546875" customWidth="1"/>
    <col min="14636" max="14636" width="1.7109375" customWidth="1"/>
    <col min="14637" max="14637" width="1.28515625" customWidth="1"/>
    <col min="14638" max="14638" width="2.28515625" customWidth="1"/>
    <col min="14639" max="14639" width="1.140625" customWidth="1"/>
    <col min="14640" max="14640" width="1.42578125" customWidth="1"/>
    <col min="14641" max="14641" width="1.28515625" customWidth="1"/>
    <col min="14642" max="14642" width="2.140625" customWidth="1"/>
    <col min="14643" max="14643" width="0.85546875" customWidth="1"/>
    <col min="14644" max="14644" width="3.140625" customWidth="1"/>
    <col min="14645" max="14645" width="2" customWidth="1"/>
    <col min="14646" max="14646" width="1.7109375" customWidth="1"/>
    <col min="14647" max="14647" width="1.28515625" customWidth="1"/>
    <col min="14648" max="14648" width="2.28515625" customWidth="1"/>
    <col min="14649" max="14649" width="1.140625" customWidth="1"/>
    <col min="14650" max="14651" width="2.42578125" customWidth="1"/>
    <col min="14652" max="14652" width="0.85546875" customWidth="1"/>
    <col min="14653" max="14654" width="1.7109375" customWidth="1"/>
    <col min="14655" max="14655" width="2" customWidth="1"/>
    <col min="14850" max="14850" width="1.28515625" customWidth="1"/>
    <col min="14851" max="14851" width="2.42578125" customWidth="1"/>
    <col min="14852" max="14852" width="3.140625" customWidth="1"/>
    <col min="14853" max="14853" width="5" customWidth="1"/>
    <col min="14854" max="14854" width="4.5703125" customWidth="1"/>
    <col min="14855" max="14855" width="5.5703125" customWidth="1"/>
    <col min="14856" max="14856" width="5.42578125" customWidth="1"/>
    <col min="14857" max="14857" width="3.140625" customWidth="1"/>
    <col min="14858" max="14858" width="2" customWidth="1"/>
    <col min="14859" max="14859" width="1.7109375" customWidth="1"/>
    <col min="14860" max="14860" width="1.28515625" customWidth="1"/>
    <col min="14861" max="14861" width="2.28515625" customWidth="1"/>
    <col min="14862" max="14862" width="1.140625" customWidth="1"/>
    <col min="14863" max="14863" width="4.7109375" customWidth="1"/>
    <col min="14864" max="14864" width="0.7109375" customWidth="1"/>
    <col min="14865" max="14865" width="3.5703125" customWidth="1"/>
    <col min="14866" max="14867" width="1.7109375" customWidth="1"/>
    <col min="14868" max="14868" width="1.28515625" customWidth="1"/>
    <col min="14869" max="14869" width="2.28515625" customWidth="1"/>
    <col min="14870" max="14870" width="1.28515625" customWidth="1"/>
    <col min="14871" max="14871" width="4.7109375" customWidth="1"/>
    <col min="14872" max="14872" width="0.85546875" customWidth="1"/>
    <col min="14873" max="14873" width="3.42578125" customWidth="1"/>
    <col min="14874" max="14875" width="1.7109375" customWidth="1"/>
    <col min="14876" max="14876" width="1.28515625" customWidth="1"/>
    <col min="14877" max="14877" width="2.28515625" customWidth="1"/>
    <col min="14878" max="14878" width="1.42578125" customWidth="1"/>
    <col min="14879" max="14879" width="4.5703125" customWidth="1"/>
    <col min="14880" max="14880" width="0.7109375" customWidth="1"/>
    <col min="14881" max="14881" width="3.5703125" customWidth="1"/>
    <col min="14882" max="14882" width="1.85546875" customWidth="1"/>
    <col min="14883" max="14883" width="1.7109375" customWidth="1"/>
    <col min="14884" max="14884" width="1.28515625" customWidth="1"/>
    <col min="14885" max="14885" width="2.28515625" customWidth="1"/>
    <col min="14886" max="14886" width="1.140625" customWidth="1"/>
    <col min="14887" max="14887" width="2.42578125" customWidth="1"/>
    <col min="14888" max="14888" width="2.7109375" customWidth="1"/>
    <col min="14889" max="14889" width="0.7109375" customWidth="1"/>
    <col min="14890" max="14890" width="3.42578125" customWidth="1"/>
    <col min="14891" max="14891" width="1.85546875" customWidth="1"/>
    <col min="14892" max="14892" width="1.7109375" customWidth="1"/>
    <col min="14893" max="14893" width="1.28515625" customWidth="1"/>
    <col min="14894" max="14894" width="2.28515625" customWidth="1"/>
    <col min="14895" max="14895" width="1.140625" customWidth="1"/>
    <col min="14896" max="14896" width="1.42578125" customWidth="1"/>
    <col min="14897" max="14897" width="1.28515625" customWidth="1"/>
    <col min="14898" max="14898" width="2.140625" customWidth="1"/>
    <col min="14899" max="14899" width="0.85546875" customWidth="1"/>
    <col min="14900" max="14900" width="3.140625" customWidth="1"/>
    <col min="14901" max="14901" width="2" customWidth="1"/>
    <col min="14902" max="14902" width="1.7109375" customWidth="1"/>
    <col min="14903" max="14903" width="1.28515625" customWidth="1"/>
    <col min="14904" max="14904" width="2.28515625" customWidth="1"/>
    <col min="14905" max="14905" width="1.140625" customWidth="1"/>
    <col min="14906" max="14907" width="2.42578125" customWidth="1"/>
    <col min="14908" max="14908" width="0.85546875" customWidth="1"/>
    <col min="14909" max="14910" width="1.7109375" customWidth="1"/>
    <col min="14911" max="14911" width="2" customWidth="1"/>
    <col min="15106" max="15106" width="1.28515625" customWidth="1"/>
    <col min="15107" max="15107" width="2.42578125" customWidth="1"/>
    <col min="15108" max="15108" width="3.140625" customWidth="1"/>
    <col min="15109" max="15109" width="5" customWidth="1"/>
    <col min="15110" max="15110" width="4.5703125" customWidth="1"/>
    <col min="15111" max="15111" width="5.5703125" customWidth="1"/>
    <col min="15112" max="15112" width="5.42578125" customWidth="1"/>
    <col min="15113" max="15113" width="3.140625" customWidth="1"/>
    <col min="15114" max="15114" width="2" customWidth="1"/>
    <col min="15115" max="15115" width="1.7109375" customWidth="1"/>
    <col min="15116" max="15116" width="1.28515625" customWidth="1"/>
    <col min="15117" max="15117" width="2.28515625" customWidth="1"/>
    <col min="15118" max="15118" width="1.140625" customWidth="1"/>
    <col min="15119" max="15119" width="4.7109375" customWidth="1"/>
    <col min="15120" max="15120" width="0.7109375" customWidth="1"/>
    <col min="15121" max="15121" width="3.5703125" customWidth="1"/>
    <col min="15122" max="15123" width="1.7109375" customWidth="1"/>
    <col min="15124" max="15124" width="1.28515625" customWidth="1"/>
    <col min="15125" max="15125" width="2.28515625" customWidth="1"/>
    <col min="15126" max="15126" width="1.28515625" customWidth="1"/>
    <col min="15127" max="15127" width="4.7109375" customWidth="1"/>
    <col min="15128" max="15128" width="0.85546875" customWidth="1"/>
    <col min="15129" max="15129" width="3.42578125" customWidth="1"/>
    <col min="15130" max="15131" width="1.7109375" customWidth="1"/>
    <col min="15132" max="15132" width="1.28515625" customWidth="1"/>
    <col min="15133" max="15133" width="2.28515625" customWidth="1"/>
    <col min="15134" max="15134" width="1.42578125" customWidth="1"/>
    <col min="15135" max="15135" width="4.5703125" customWidth="1"/>
    <col min="15136" max="15136" width="0.7109375" customWidth="1"/>
    <col min="15137" max="15137" width="3.5703125" customWidth="1"/>
    <col min="15138" max="15138" width="1.85546875" customWidth="1"/>
    <col min="15139" max="15139" width="1.7109375" customWidth="1"/>
    <col min="15140" max="15140" width="1.28515625" customWidth="1"/>
    <col min="15141" max="15141" width="2.28515625" customWidth="1"/>
    <col min="15142" max="15142" width="1.140625" customWidth="1"/>
    <col min="15143" max="15143" width="2.42578125" customWidth="1"/>
    <col min="15144" max="15144" width="2.7109375" customWidth="1"/>
    <col min="15145" max="15145" width="0.7109375" customWidth="1"/>
    <col min="15146" max="15146" width="3.42578125" customWidth="1"/>
    <col min="15147" max="15147" width="1.85546875" customWidth="1"/>
    <col min="15148" max="15148" width="1.7109375" customWidth="1"/>
    <col min="15149" max="15149" width="1.28515625" customWidth="1"/>
    <col min="15150" max="15150" width="2.28515625" customWidth="1"/>
    <col min="15151" max="15151" width="1.140625" customWidth="1"/>
    <col min="15152" max="15152" width="1.42578125" customWidth="1"/>
    <col min="15153" max="15153" width="1.28515625" customWidth="1"/>
    <col min="15154" max="15154" width="2.140625" customWidth="1"/>
    <col min="15155" max="15155" width="0.85546875" customWidth="1"/>
    <col min="15156" max="15156" width="3.140625" customWidth="1"/>
    <col min="15157" max="15157" width="2" customWidth="1"/>
    <col min="15158" max="15158" width="1.7109375" customWidth="1"/>
    <col min="15159" max="15159" width="1.28515625" customWidth="1"/>
    <col min="15160" max="15160" width="2.28515625" customWidth="1"/>
    <col min="15161" max="15161" width="1.140625" customWidth="1"/>
    <col min="15162" max="15163" width="2.42578125" customWidth="1"/>
    <col min="15164" max="15164" width="0.85546875" customWidth="1"/>
    <col min="15165" max="15166" width="1.7109375" customWidth="1"/>
    <col min="15167" max="15167" width="2" customWidth="1"/>
    <col min="15362" max="15362" width="1.28515625" customWidth="1"/>
    <col min="15363" max="15363" width="2.42578125" customWidth="1"/>
    <col min="15364" max="15364" width="3.140625" customWidth="1"/>
    <col min="15365" max="15365" width="5" customWidth="1"/>
    <col min="15366" max="15366" width="4.5703125" customWidth="1"/>
    <col min="15367" max="15367" width="5.5703125" customWidth="1"/>
    <col min="15368" max="15368" width="5.42578125" customWidth="1"/>
    <col min="15369" max="15369" width="3.140625" customWidth="1"/>
    <col min="15370" max="15370" width="2" customWidth="1"/>
    <col min="15371" max="15371" width="1.7109375" customWidth="1"/>
    <col min="15372" max="15372" width="1.28515625" customWidth="1"/>
    <col min="15373" max="15373" width="2.28515625" customWidth="1"/>
    <col min="15374" max="15374" width="1.140625" customWidth="1"/>
    <col min="15375" max="15375" width="4.7109375" customWidth="1"/>
    <col min="15376" max="15376" width="0.7109375" customWidth="1"/>
    <col min="15377" max="15377" width="3.5703125" customWidth="1"/>
    <col min="15378" max="15379" width="1.7109375" customWidth="1"/>
    <col min="15380" max="15380" width="1.28515625" customWidth="1"/>
    <col min="15381" max="15381" width="2.28515625" customWidth="1"/>
    <col min="15382" max="15382" width="1.28515625" customWidth="1"/>
    <col min="15383" max="15383" width="4.7109375" customWidth="1"/>
    <col min="15384" max="15384" width="0.85546875" customWidth="1"/>
    <col min="15385" max="15385" width="3.42578125" customWidth="1"/>
    <col min="15386" max="15387" width="1.7109375" customWidth="1"/>
    <col min="15388" max="15388" width="1.28515625" customWidth="1"/>
    <col min="15389" max="15389" width="2.28515625" customWidth="1"/>
    <col min="15390" max="15390" width="1.42578125" customWidth="1"/>
    <col min="15391" max="15391" width="4.5703125" customWidth="1"/>
    <col min="15392" max="15392" width="0.7109375" customWidth="1"/>
    <col min="15393" max="15393" width="3.5703125" customWidth="1"/>
    <col min="15394" max="15394" width="1.85546875" customWidth="1"/>
    <col min="15395" max="15395" width="1.7109375" customWidth="1"/>
    <col min="15396" max="15396" width="1.28515625" customWidth="1"/>
    <col min="15397" max="15397" width="2.28515625" customWidth="1"/>
    <col min="15398" max="15398" width="1.140625" customWidth="1"/>
    <col min="15399" max="15399" width="2.42578125" customWidth="1"/>
    <col min="15400" max="15400" width="2.7109375" customWidth="1"/>
    <col min="15401" max="15401" width="0.7109375" customWidth="1"/>
    <col min="15402" max="15402" width="3.42578125" customWidth="1"/>
    <col min="15403" max="15403" width="1.85546875" customWidth="1"/>
    <col min="15404" max="15404" width="1.7109375" customWidth="1"/>
    <col min="15405" max="15405" width="1.28515625" customWidth="1"/>
    <col min="15406" max="15406" width="2.28515625" customWidth="1"/>
    <col min="15407" max="15407" width="1.140625" customWidth="1"/>
    <col min="15408" max="15408" width="1.42578125" customWidth="1"/>
    <col min="15409" max="15409" width="1.28515625" customWidth="1"/>
    <col min="15410" max="15410" width="2.140625" customWidth="1"/>
    <col min="15411" max="15411" width="0.85546875" customWidth="1"/>
    <col min="15412" max="15412" width="3.140625" customWidth="1"/>
    <col min="15413" max="15413" width="2" customWidth="1"/>
    <col min="15414" max="15414" width="1.7109375" customWidth="1"/>
    <col min="15415" max="15415" width="1.28515625" customWidth="1"/>
    <col min="15416" max="15416" width="2.28515625" customWidth="1"/>
    <col min="15417" max="15417" width="1.140625" customWidth="1"/>
    <col min="15418" max="15419" width="2.42578125" customWidth="1"/>
    <col min="15420" max="15420" width="0.85546875" customWidth="1"/>
    <col min="15421" max="15422" width="1.7109375" customWidth="1"/>
    <col min="15423" max="15423" width="2" customWidth="1"/>
    <col min="15618" max="15618" width="1.28515625" customWidth="1"/>
    <col min="15619" max="15619" width="2.42578125" customWidth="1"/>
    <col min="15620" max="15620" width="3.140625" customWidth="1"/>
    <col min="15621" max="15621" width="5" customWidth="1"/>
    <col min="15622" max="15622" width="4.5703125" customWidth="1"/>
    <col min="15623" max="15623" width="5.5703125" customWidth="1"/>
    <col min="15624" max="15624" width="5.42578125" customWidth="1"/>
    <col min="15625" max="15625" width="3.140625" customWidth="1"/>
    <col min="15626" max="15626" width="2" customWidth="1"/>
    <col min="15627" max="15627" width="1.7109375" customWidth="1"/>
    <col min="15628" max="15628" width="1.28515625" customWidth="1"/>
    <col min="15629" max="15629" width="2.28515625" customWidth="1"/>
    <col min="15630" max="15630" width="1.140625" customWidth="1"/>
    <col min="15631" max="15631" width="4.7109375" customWidth="1"/>
    <col min="15632" max="15632" width="0.7109375" customWidth="1"/>
    <col min="15633" max="15633" width="3.5703125" customWidth="1"/>
    <col min="15634" max="15635" width="1.7109375" customWidth="1"/>
    <col min="15636" max="15636" width="1.28515625" customWidth="1"/>
    <col min="15637" max="15637" width="2.28515625" customWidth="1"/>
    <col min="15638" max="15638" width="1.28515625" customWidth="1"/>
    <col min="15639" max="15639" width="4.7109375" customWidth="1"/>
    <col min="15640" max="15640" width="0.85546875" customWidth="1"/>
    <col min="15641" max="15641" width="3.42578125" customWidth="1"/>
    <col min="15642" max="15643" width="1.7109375" customWidth="1"/>
    <col min="15644" max="15644" width="1.28515625" customWidth="1"/>
    <col min="15645" max="15645" width="2.28515625" customWidth="1"/>
    <col min="15646" max="15646" width="1.42578125" customWidth="1"/>
    <col min="15647" max="15647" width="4.5703125" customWidth="1"/>
    <col min="15648" max="15648" width="0.7109375" customWidth="1"/>
    <col min="15649" max="15649" width="3.5703125" customWidth="1"/>
    <col min="15650" max="15650" width="1.85546875" customWidth="1"/>
    <col min="15651" max="15651" width="1.7109375" customWidth="1"/>
    <col min="15652" max="15652" width="1.28515625" customWidth="1"/>
    <col min="15653" max="15653" width="2.28515625" customWidth="1"/>
    <col min="15654" max="15654" width="1.140625" customWidth="1"/>
    <col min="15655" max="15655" width="2.42578125" customWidth="1"/>
    <col min="15656" max="15656" width="2.7109375" customWidth="1"/>
    <col min="15657" max="15657" width="0.7109375" customWidth="1"/>
    <col min="15658" max="15658" width="3.42578125" customWidth="1"/>
    <col min="15659" max="15659" width="1.85546875" customWidth="1"/>
    <col min="15660" max="15660" width="1.7109375" customWidth="1"/>
    <col min="15661" max="15661" width="1.28515625" customWidth="1"/>
    <col min="15662" max="15662" width="2.28515625" customWidth="1"/>
    <col min="15663" max="15663" width="1.140625" customWidth="1"/>
    <col min="15664" max="15664" width="1.42578125" customWidth="1"/>
    <col min="15665" max="15665" width="1.28515625" customWidth="1"/>
    <col min="15666" max="15666" width="2.140625" customWidth="1"/>
    <col min="15667" max="15667" width="0.85546875" customWidth="1"/>
    <col min="15668" max="15668" width="3.140625" customWidth="1"/>
    <col min="15669" max="15669" width="2" customWidth="1"/>
    <col min="15670" max="15670" width="1.7109375" customWidth="1"/>
    <col min="15671" max="15671" width="1.28515625" customWidth="1"/>
    <col min="15672" max="15672" width="2.28515625" customWidth="1"/>
    <col min="15673" max="15673" width="1.140625" customWidth="1"/>
    <col min="15674" max="15675" width="2.42578125" customWidth="1"/>
    <col min="15676" max="15676" width="0.85546875" customWidth="1"/>
    <col min="15677" max="15678" width="1.7109375" customWidth="1"/>
    <col min="15679" max="15679" width="2" customWidth="1"/>
    <col min="15874" max="15874" width="1.28515625" customWidth="1"/>
    <col min="15875" max="15875" width="2.42578125" customWidth="1"/>
    <col min="15876" max="15876" width="3.140625" customWidth="1"/>
    <col min="15877" max="15877" width="5" customWidth="1"/>
    <col min="15878" max="15878" width="4.5703125" customWidth="1"/>
    <col min="15879" max="15879" width="5.5703125" customWidth="1"/>
    <col min="15880" max="15880" width="5.42578125" customWidth="1"/>
    <col min="15881" max="15881" width="3.140625" customWidth="1"/>
    <col min="15882" max="15882" width="2" customWidth="1"/>
    <col min="15883" max="15883" width="1.7109375" customWidth="1"/>
    <col min="15884" max="15884" width="1.28515625" customWidth="1"/>
    <col min="15885" max="15885" width="2.28515625" customWidth="1"/>
    <col min="15886" max="15886" width="1.140625" customWidth="1"/>
    <col min="15887" max="15887" width="4.7109375" customWidth="1"/>
    <col min="15888" max="15888" width="0.7109375" customWidth="1"/>
    <col min="15889" max="15889" width="3.5703125" customWidth="1"/>
    <col min="15890" max="15891" width="1.7109375" customWidth="1"/>
    <col min="15892" max="15892" width="1.28515625" customWidth="1"/>
    <col min="15893" max="15893" width="2.28515625" customWidth="1"/>
    <col min="15894" max="15894" width="1.28515625" customWidth="1"/>
    <col min="15895" max="15895" width="4.7109375" customWidth="1"/>
    <col min="15896" max="15896" width="0.85546875" customWidth="1"/>
    <col min="15897" max="15897" width="3.42578125" customWidth="1"/>
    <col min="15898" max="15899" width="1.7109375" customWidth="1"/>
    <col min="15900" max="15900" width="1.28515625" customWidth="1"/>
    <col min="15901" max="15901" width="2.28515625" customWidth="1"/>
    <col min="15902" max="15902" width="1.42578125" customWidth="1"/>
    <col min="15903" max="15903" width="4.5703125" customWidth="1"/>
    <col min="15904" max="15904" width="0.7109375" customWidth="1"/>
    <col min="15905" max="15905" width="3.5703125" customWidth="1"/>
    <col min="15906" max="15906" width="1.85546875" customWidth="1"/>
    <col min="15907" max="15907" width="1.7109375" customWidth="1"/>
    <col min="15908" max="15908" width="1.28515625" customWidth="1"/>
    <col min="15909" max="15909" width="2.28515625" customWidth="1"/>
    <col min="15910" max="15910" width="1.140625" customWidth="1"/>
    <col min="15911" max="15911" width="2.42578125" customWidth="1"/>
    <col min="15912" max="15912" width="2.7109375" customWidth="1"/>
    <col min="15913" max="15913" width="0.7109375" customWidth="1"/>
    <col min="15914" max="15914" width="3.42578125" customWidth="1"/>
    <col min="15915" max="15915" width="1.85546875" customWidth="1"/>
    <col min="15916" max="15916" width="1.7109375" customWidth="1"/>
    <col min="15917" max="15917" width="1.28515625" customWidth="1"/>
    <col min="15918" max="15918" width="2.28515625" customWidth="1"/>
    <col min="15919" max="15919" width="1.140625" customWidth="1"/>
    <col min="15920" max="15920" width="1.42578125" customWidth="1"/>
    <col min="15921" max="15921" width="1.28515625" customWidth="1"/>
    <col min="15922" max="15922" width="2.140625" customWidth="1"/>
    <col min="15923" max="15923" width="0.85546875" customWidth="1"/>
    <col min="15924" max="15924" width="3.140625" customWidth="1"/>
    <col min="15925" max="15925" width="2" customWidth="1"/>
    <col min="15926" max="15926" width="1.7109375" customWidth="1"/>
    <col min="15927" max="15927" width="1.28515625" customWidth="1"/>
    <col min="15928" max="15928" width="2.28515625" customWidth="1"/>
    <col min="15929" max="15929" width="1.140625" customWidth="1"/>
    <col min="15930" max="15931" width="2.42578125" customWidth="1"/>
    <col min="15932" max="15932" width="0.85546875" customWidth="1"/>
    <col min="15933" max="15934" width="1.7109375" customWidth="1"/>
    <col min="15935" max="15935" width="2" customWidth="1"/>
    <col min="16130" max="16130" width="1.28515625" customWidth="1"/>
    <col min="16131" max="16131" width="2.42578125" customWidth="1"/>
    <col min="16132" max="16132" width="3.140625" customWidth="1"/>
    <col min="16133" max="16133" width="5" customWidth="1"/>
    <col min="16134" max="16134" width="4.5703125" customWidth="1"/>
    <col min="16135" max="16135" width="5.5703125" customWidth="1"/>
    <col min="16136" max="16136" width="5.42578125" customWidth="1"/>
    <col min="16137" max="16137" width="3.140625" customWidth="1"/>
    <col min="16138" max="16138" width="2" customWidth="1"/>
    <col min="16139" max="16139" width="1.7109375" customWidth="1"/>
    <col min="16140" max="16140" width="1.28515625" customWidth="1"/>
    <col min="16141" max="16141" width="2.28515625" customWidth="1"/>
    <col min="16142" max="16142" width="1.140625" customWidth="1"/>
    <col min="16143" max="16143" width="4.7109375" customWidth="1"/>
    <col min="16144" max="16144" width="0.7109375" customWidth="1"/>
    <col min="16145" max="16145" width="3.5703125" customWidth="1"/>
    <col min="16146" max="16147" width="1.7109375" customWidth="1"/>
    <col min="16148" max="16148" width="1.28515625" customWidth="1"/>
    <col min="16149" max="16149" width="2.28515625" customWidth="1"/>
    <col min="16150" max="16150" width="1.28515625" customWidth="1"/>
    <col min="16151" max="16151" width="4.7109375" customWidth="1"/>
    <col min="16152" max="16152" width="0.85546875" customWidth="1"/>
    <col min="16153" max="16153" width="3.42578125" customWidth="1"/>
    <col min="16154" max="16155" width="1.7109375" customWidth="1"/>
    <col min="16156" max="16156" width="1.28515625" customWidth="1"/>
    <col min="16157" max="16157" width="2.28515625" customWidth="1"/>
    <col min="16158" max="16158" width="1.42578125" customWidth="1"/>
    <col min="16159" max="16159" width="4.5703125" customWidth="1"/>
    <col min="16160" max="16160" width="0.7109375" customWidth="1"/>
    <col min="16161" max="16161" width="3.5703125" customWidth="1"/>
    <col min="16162" max="16162" width="1.85546875" customWidth="1"/>
    <col min="16163" max="16163" width="1.7109375" customWidth="1"/>
    <col min="16164" max="16164" width="1.28515625" customWidth="1"/>
    <col min="16165" max="16165" width="2.28515625" customWidth="1"/>
    <col min="16166" max="16166" width="1.140625" customWidth="1"/>
    <col min="16167" max="16167" width="2.42578125" customWidth="1"/>
    <col min="16168" max="16168" width="2.7109375" customWidth="1"/>
    <col min="16169" max="16169" width="0.7109375" customWidth="1"/>
    <col min="16170" max="16170" width="3.42578125" customWidth="1"/>
    <col min="16171" max="16171" width="1.85546875" customWidth="1"/>
    <col min="16172" max="16172" width="1.7109375" customWidth="1"/>
    <col min="16173" max="16173" width="1.28515625" customWidth="1"/>
    <col min="16174" max="16174" width="2.28515625" customWidth="1"/>
    <col min="16175" max="16175" width="1.140625" customWidth="1"/>
    <col min="16176" max="16176" width="1.42578125" customWidth="1"/>
    <col min="16177" max="16177" width="1.28515625" customWidth="1"/>
    <col min="16178" max="16178" width="2.140625" customWidth="1"/>
    <col min="16179" max="16179" width="0.85546875" customWidth="1"/>
    <col min="16180" max="16180" width="3.140625" customWidth="1"/>
    <col min="16181" max="16181" width="2" customWidth="1"/>
    <col min="16182" max="16182" width="1.7109375" customWidth="1"/>
    <col min="16183" max="16183" width="1.28515625" customWidth="1"/>
    <col min="16184" max="16184" width="2.28515625" customWidth="1"/>
    <col min="16185" max="16185" width="1.140625" customWidth="1"/>
    <col min="16186" max="16187" width="2.42578125" customWidth="1"/>
    <col min="16188" max="16188" width="0.85546875" customWidth="1"/>
    <col min="16189" max="16190" width="1.7109375" customWidth="1"/>
    <col min="16191" max="16191" width="2" customWidth="1"/>
  </cols>
  <sheetData>
    <row r="1" spans="1:67" s="47" customFormat="1" ht="12" x14ac:dyDescent="0.2">
      <c r="AS1" s="48" t="s">
        <v>77</v>
      </c>
    </row>
    <row r="2" spans="1:67" s="47" customFormat="1" ht="12" x14ac:dyDescent="0.2">
      <c r="AS2" s="48" t="s">
        <v>78</v>
      </c>
    </row>
    <row r="3" spans="1:67" s="47" customFormat="1" ht="12" x14ac:dyDescent="0.2">
      <c r="AS3" s="48" t="s">
        <v>79</v>
      </c>
    </row>
    <row r="4" spans="1:67" ht="14.1" customHeight="1" thickBot="1" x14ac:dyDescent="0.3">
      <c r="BC4" s="205" t="s">
        <v>80</v>
      </c>
      <c r="BD4" s="205"/>
      <c r="BE4" s="205"/>
      <c r="BF4" s="205"/>
      <c r="BG4" s="205"/>
      <c r="BH4" s="205"/>
      <c r="BI4" s="205"/>
      <c r="BJ4" s="205"/>
    </row>
    <row r="5" spans="1:67" s="49" customFormat="1" ht="15.95" customHeight="1" x14ac:dyDescent="0.2">
      <c r="AS5" s="50"/>
      <c r="AT5" s="50"/>
      <c r="AU5" s="50"/>
      <c r="AV5" s="50"/>
      <c r="AW5" s="50"/>
      <c r="AX5" s="50"/>
      <c r="AY5" s="50"/>
      <c r="AZ5" s="50"/>
      <c r="BA5" s="50" t="s">
        <v>81</v>
      </c>
      <c r="BB5" s="51"/>
      <c r="BC5" s="206" t="s">
        <v>82</v>
      </c>
      <c r="BD5" s="207"/>
      <c r="BE5" s="207"/>
      <c r="BF5" s="207"/>
      <c r="BG5" s="207"/>
      <c r="BH5" s="207"/>
      <c r="BI5" s="207"/>
      <c r="BJ5" s="208"/>
    </row>
    <row r="6" spans="1:67" s="49" customFormat="1" ht="15.95" customHeight="1" x14ac:dyDescent="0.2">
      <c r="A6" s="209"/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BA6" s="50" t="s">
        <v>83</v>
      </c>
      <c r="BC6" s="200"/>
      <c r="BD6" s="201"/>
      <c r="BE6" s="201"/>
      <c r="BF6" s="201"/>
      <c r="BG6" s="201"/>
      <c r="BH6" s="201"/>
      <c r="BI6" s="201"/>
      <c r="BJ6" s="202"/>
    </row>
    <row r="7" spans="1:67" s="49" customFormat="1" ht="8.25" customHeight="1" x14ac:dyDescent="0.2">
      <c r="A7" s="210" t="s">
        <v>84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0"/>
      <c r="AA7" s="210"/>
      <c r="AB7" s="210"/>
      <c r="AC7" s="210"/>
      <c r="AD7" s="210"/>
      <c r="AE7" s="210"/>
      <c r="AF7" s="210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BA7" s="50"/>
      <c r="BC7" s="211"/>
      <c r="BD7" s="212"/>
      <c r="BE7" s="212"/>
      <c r="BF7" s="212"/>
      <c r="BG7" s="212"/>
      <c r="BH7" s="212"/>
      <c r="BI7" s="212"/>
      <c r="BJ7" s="213"/>
    </row>
    <row r="8" spans="1:67" s="53" customFormat="1" ht="11.1" customHeight="1" x14ac:dyDescent="0.2">
      <c r="A8" s="209"/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17"/>
      <c r="BC8" s="214"/>
      <c r="BD8" s="215"/>
      <c r="BE8" s="215"/>
      <c r="BF8" s="215"/>
      <c r="BG8" s="215"/>
      <c r="BH8" s="215"/>
      <c r="BI8" s="215"/>
      <c r="BJ8" s="216"/>
    </row>
    <row r="9" spans="1:67" s="53" customFormat="1" ht="15.95" customHeight="1" x14ac:dyDescent="0.2">
      <c r="A9" s="199" t="s">
        <v>85</v>
      </c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54"/>
      <c r="AH9" s="54"/>
      <c r="AI9" s="54"/>
      <c r="AJ9" s="55"/>
      <c r="AK9" s="55"/>
      <c r="AL9" s="55"/>
      <c r="AM9" s="55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1"/>
      <c r="BA9" s="56" t="s">
        <v>86</v>
      </c>
      <c r="BB9" s="56"/>
      <c r="BC9" s="200"/>
      <c r="BD9" s="201"/>
      <c r="BE9" s="201"/>
      <c r="BF9" s="201"/>
      <c r="BG9" s="201"/>
      <c r="BH9" s="201"/>
      <c r="BI9" s="201"/>
      <c r="BJ9" s="202"/>
    </row>
    <row r="10" spans="1:67" s="49" customFormat="1" ht="15.95" customHeight="1" x14ac:dyDescent="0.2">
      <c r="A10" s="203" t="s">
        <v>87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4"/>
      <c r="BC10" s="200"/>
      <c r="BD10" s="201"/>
      <c r="BE10" s="201"/>
      <c r="BF10" s="201"/>
      <c r="BG10" s="201"/>
      <c r="BH10" s="201"/>
      <c r="BI10" s="201"/>
      <c r="BJ10" s="202"/>
      <c r="BL10" s="49" t="s">
        <v>201</v>
      </c>
    </row>
    <row r="11" spans="1:67" s="49" customFormat="1" ht="15.95" customHeight="1" x14ac:dyDescent="0.2">
      <c r="A11" s="199" t="s">
        <v>88</v>
      </c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99"/>
      <c r="AG11" s="57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1"/>
      <c r="AZ11" s="50"/>
      <c r="BA11" s="56" t="s">
        <v>89</v>
      </c>
      <c r="BB11" s="58"/>
      <c r="BC11" s="200"/>
      <c r="BD11" s="201"/>
      <c r="BE11" s="201"/>
      <c r="BF11" s="201"/>
      <c r="BG11" s="201"/>
      <c r="BH11" s="201"/>
      <c r="BI11" s="201"/>
      <c r="BJ11" s="202"/>
      <c r="BL11" s="288" t="s">
        <v>197</v>
      </c>
    </row>
    <row r="12" spans="1:67" ht="15.95" customHeight="1" thickBot="1" x14ac:dyDescent="0.3">
      <c r="AP12" s="49"/>
      <c r="AQ12" s="49"/>
      <c r="AR12" s="49"/>
      <c r="AS12" s="50"/>
      <c r="AT12" s="50"/>
      <c r="AU12" s="50"/>
      <c r="AV12" s="50"/>
      <c r="AW12" s="50"/>
      <c r="AX12" s="50"/>
      <c r="AY12" s="50"/>
      <c r="AZ12" s="52"/>
      <c r="BA12" s="50" t="s">
        <v>90</v>
      </c>
      <c r="BB12" s="57"/>
      <c r="BC12" s="183"/>
      <c r="BD12" s="184"/>
      <c r="BE12" s="184"/>
      <c r="BF12" s="184"/>
      <c r="BG12" s="184"/>
      <c r="BH12" s="184"/>
      <c r="BI12" s="184"/>
      <c r="BJ12" s="185"/>
      <c r="BL12" s="49" t="s">
        <v>199</v>
      </c>
    </row>
    <row r="13" spans="1:67" s="47" customFormat="1" ht="14.25" customHeight="1" thickBot="1" x14ac:dyDescent="0.3">
      <c r="AD13" s="186" t="s">
        <v>91</v>
      </c>
      <c r="AE13" s="186"/>
      <c r="AF13" s="186"/>
      <c r="AG13" s="186"/>
      <c r="AH13" s="186"/>
      <c r="AI13" s="186"/>
      <c r="AJ13" s="186"/>
      <c r="AK13" s="186"/>
      <c r="AL13" s="186" t="s">
        <v>92</v>
      </c>
      <c r="AM13" s="186"/>
      <c r="AN13" s="186"/>
      <c r="AO13" s="186"/>
      <c r="AP13" s="186"/>
      <c r="AQ13" s="186"/>
      <c r="AR13" s="186"/>
      <c r="AS13" s="186"/>
      <c r="AT13" s="59"/>
      <c r="AU13" s="59"/>
      <c r="AV13" s="59"/>
      <c r="AW13" s="60"/>
      <c r="AX13" s="60"/>
      <c r="AY13" s="60"/>
      <c r="AZ13" s="60"/>
      <c r="BA13" s="60"/>
      <c r="BB13" s="60"/>
      <c r="BC13" s="60"/>
      <c r="BD13" s="60"/>
      <c r="BE13" s="60"/>
      <c r="BF13" s="51"/>
      <c r="BG13" s="60"/>
      <c r="BH13" s="60"/>
      <c r="BI13" s="60"/>
      <c r="BJ13" s="60"/>
      <c r="BL13" s="49" t="s">
        <v>198</v>
      </c>
      <c r="BM13"/>
      <c r="BN13"/>
      <c r="BO13"/>
    </row>
    <row r="14" spans="1:67" s="47" customFormat="1" ht="15.75" customHeight="1" thickBot="1" x14ac:dyDescent="0.25">
      <c r="AB14" s="61" t="s">
        <v>93</v>
      </c>
      <c r="AC14" s="62"/>
      <c r="AD14" s="187"/>
      <c r="AE14" s="188"/>
      <c r="AF14" s="188"/>
      <c r="AG14" s="188"/>
      <c r="AH14" s="188"/>
      <c r="AI14" s="188"/>
      <c r="AJ14" s="188"/>
      <c r="AK14" s="188"/>
      <c r="AL14" s="188"/>
      <c r="AM14" s="188"/>
      <c r="AN14" s="188"/>
      <c r="AO14" s="188"/>
      <c r="AP14" s="188"/>
      <c r="AQ14" s="188"/>
      <c r="AR14" s="188"/>
      <c r="AS14" s="189"/>
      <c r="AT14" s="62"/>
      <c r="AU14" s="62"/>
      <c r="AV14" s="62"/>
      <c r="AW14" s="60"/>
      <c r="AX14" s="60"/>
      <c r="AY14" s="60"/>
      <c r="AZ14" s="60"/>
      <c r="BA14" s="60"/>
      <c r="BB14" s="60"/>
      <c r="BC14" s="60"/>
      <c r="BD14" s="60"/>
      <c r="BE14" s="60"/>
      <c r="BF14" s="50"/>
      <c r="BG14" s="60"/>
      <c r="BH14" s="60"/>
      <c r="BI14" s="60"/>
      <c r="BJ14" s="60"/>
      <c r="BL14" s="47" t="s">
        <v>186</v>
      </c>
    </row>
    <row r="15" spans="1:67" s="49" customFormat="1" ht="5.0999999999999996" customHeight="1" x14ac:dyDescent="0.2"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4"/>
      <c r="AN15" s="52"/>
      <c r="AO15" s="52"/>
      <c r="AP15" s="52"/>
      <c r="AQ15" s="52"/>
      <c r="AR15" s="52"/>
      <c r="AS15" s="52"/>
      <c r="AT15" s="52"/>
      <c r="AV15" s="52"/>
      <c r="AW15" s="52"/>
      <c r="AX15" s="52"/>
      <c r="AY15" s="52"/>
      <c r="AZ15" s="52"/>
      <c r="BA15" s="52"/>
      <c r="BB15" s="52"/>
      <c r="BC15" s="52"/>
      <c r="BD15" s="51"/>
      <c r="BE15" s="52"/>
      <c r="BF15" s="52"/>
      <c r="BG15" s="60"/>
      <c r="BH15" s="60"/>
      <c r="BI15" s="52"/>
      <c r="BJ15" s="52"/>
    </row>
    <row r="16" spans="1:67" s="49" customFormat="1" ht="15" customHeight="1" x14ac:dyDescent="0.2">
      <c r="A16" s="190" t="s">
        <v>94</v>
      </c>
      <c r="B16" s="191"/>
      <c r="C16" s="191"/>
      <c r="D16" s="191"/>
      <c r="E16" s="191"/>
      <c r="F16" s="191"/>
      <c r="G16" s="191"/>
      <c r="H16" s="191"/>
      <c r="I16" s="192"/>
      <c r="J16" s="179" t="s">
        <v>95</v>
      </c>
      <c r="K16" s="180"/>
      <c r="L16" s="180"/>
      <c r="M16" s="180"/>
      <c r="N16" s="180"/>
      <c r="O16" s="180"/>
      <c r="P16" s="180"/>
      <c r="Q16" s="181"/>
      <c r="R16" s="179" t="s">
        <v>96</v>
      </c>
      <c r="S16" s="180"/>
      <c r="T16" s="180"/>
      <c r="U16" s="180"/>
      <c r="V16" s="180"/>
      <c r="W16" s="180"/>
      <c r="X16" s="180"/>
      <c r="Y16" s="181"/>
      <c r="Z16" s="179" t="s">
        <v>97</v>
      </c>
      <c r="AA16" s="180"/>
      <c r="AB16" s="180"/>
      <c r="AC16" s="180"/>
      <c r="AD16" s="180"/>
      <c r="AE16" s="180"/>
      <c r="AF16" s="180"/>
      <c r="AG16" s="181"/>
      <c r="AH16" s="179" t="s">
        <v>98</v>
      </c>
      <c r="AI16" s="180"/>
      <c r="AJ16" s="180"/>
      <c r="AK16" s="180"/>
      <c r="AL16" s="180"/>
      <c r="AM16" s="180"/>
      <c r="AN16" s="180"/>
      <c r="AO16" s="180"/>
      <c r="AP16" s="181"/>
      <c r="AQ16" s="179" t="s">
        <v>99</v>
      </c>
      <c r="AR16" s="180"/>
      <c r="AS16" s="180"/>
      <c r="AT16" s="180"/>
      <c r="AU16" s="180"/>
      <c r="AV16" s="180"/>
      <c r="AW16" s="180"/>
      <c r="AX16" s="180"/>
      <c r="AY16" s="180"/>
      <c r="AZ16" s="181"/>
      <c r="BA16" s="179" t="s">
        <v>100</v>
      </c>
      <c r="BB16" s="180"/>
      <c r="BC16" s="180"/>
      <c r="BD16" s="180"/>
      <c r="BE16" s="180"/>
      <c r="BF16" s="180"/>
      <c r="BG16" s="180"/>
      <c r="BH16" s="180"/>
      <c r="BI16" s="180"/>
      <c r="BJ16" s="181"/>
      <c r="BL16" s="49" t="s">
        <v>188</v>
      </c>
      <c r="BM16" s="49" t="s">
        <v>189</v>
      </c>
      <c r="BN16" s="49" t="s">
        <v>191</v>
      </c>
      <c r="BO16" s="49" t="s">
        <v>196</v>
      </c>
    </row>
    <row r="17" spans="1:68" s="49" customFormat="1" ht="10.5" customHeight="1" x14ac:dyDescent="0.2">
      <c r="A17" s="193"/>
      <c r="B17" s="194"/>
      <c r="C17" s="194"/>
      <c r="D17" s="194"/>
      <c r="E17" s="194"/>
      <c r="F17" s="194"/>
      <c r="G17" s="194"/>
      <c r="H17" s="194"/>
      <c r="I17" s="195"/>
      <c r="J17" s="65" t="s">
        <v>101</v>
      </c>
      <c r="K17" s="66" t="s">
        <v>102</v>
      </c>
      <c r="L17" s="67"/>
      <c r="M17" s="66" t="s">
        <v>103</v>
      </c>
      <c r="N17" s="67"/>
      <c r="O17" s="68"/>
      <c r="P17" s="67"/>
      <c r="Q17" s="69" t="s">
        <v>104</v>
      </c>
      <c r="R17" s="65" t="s">
        <v>101</v>
      </c>
      <c r="S17" s="66" t="s">
        <v>102</v>
      </c>
      <c r="T17" s="67"/>
      <c r="U17" s="66" t="s">
        <v>103</v>
      </c>
      <c r="V17" s="70"/>
      <c r="W17" s="71"/>
      <c r="X17" s="67"/>
      <c r="Y17" s="69" t="s">
        <v>104</v>
      </c>
      <c r="Z17" s="65" t="s">
        <v>101</v>
      </c>
      <c r="AA17" s="66" t="s">
        <v>102</v>
      </c>
      <c r="AB17" s="67"/>
      <c r="AC17" s="66" t="s">
        <v>103</v>
      </c>
      <c r="AD17" s="67"/>
      <c r="AE17" s="71"/>
      <c r="AF17" s="67"/>
      <c r="AG17" s="69" t="s">
        <v>104</v>
      </c>
      <c r="AH17" s="65" t="s">
        <v>101</v>
      </c>
      <c r="AI17" s="66" t="s">
        <v>102</v>
      </c>
      <c r="AJ17" s="67"/>
      <c r="AK17" s="66" t="s">
        <v>103</v>
      </c>
      <c r="AL17" s="182"/>
      <c r="AM17" s="182"/>
      <c r="AN17" s="71"/>
      <c r="AO17" s="67"/>
      <c r="AP17" s="69" t="s">
        <v>104</v>
      </c>
      <c r="AQ17" s="65" t="s">
        <v>101</v>
      </c>
      <c r="AR17" s="66" t="s">
        <v>102</v>
      </c>
      <c r="AS17" s="67"/>
      <c r="AT17" s="66" t="s">
        <v>103</v>
      </c>
      <c r="AU17" s="182"/>
      <c r="AV17" s="182"/>
      <c r="AW17" s="182"/>
      <c r="AX17" s="71"/>
      <c r="AY17" s="67"/>
      <c r="AZ17" s="69" t="s">
        <v>104</v>
      </c>
      <c r="BA17" s="65" t="s">
        <v>101</v>
      </c>
      <c r="BB17" s="66" t="s">
        <v>102</v>
      </c>
      <c r="BC17" s="67"/>
      <c r="BD17" s="66" t="s">
        <v>103</v>
      </c>
      <c r="BE17" s="182"/>
      <c r="BF17" s="182"/>
      <c r="BG17" s="71"/>
      <c r="BH17" s="182"/>
      <c r="BI17" s="182"/>
      <c r="BJ17" s="72" t="s">
        <v>104</v>
      </c>
      <c r="BL17" s="287" t="s">
        <v>187</v>
      </c>
      <c r="BM17" s="287" t="s">
        <v>190</v>
      </c>
      <c r="BN17" s="287" t="s">
        <v>192</v>
      </c>
      <c r="BO17" s="287" t="s">
        <v>193</v>
      </c>
      <c r="BP17" s="47"/>
    </row>
    <row r="18" spans="1:68" s="49" customFormat="1" ht="3" customHeight="1" x14ac:dyDescent="0.2">
      <c r="A18" s="196"/>
      <c r="B18" s="197"/>
      <c r="C18" s="197"/>
      <c r="D18" s="197"/>
      <c r="E18" s="197"/>
      <c r="F18" s="197"/>
      <c r="G18" s="197"/>
      <c r="H18" s="197"/>
      <c r="I18" s="198"/>
      <c r="J18" s="73"/>
      <c r="K18" s="74"/>
      <c r="L18" s="74"/>
      <c r="M18" s="74"/>
      <c r="N18" s="74"/>
      <c r="O18" s="74"/>
      <c r="P18" s="74"/>
      <c r="Q18" s="75"/>
      <c r="R18" s="73"/>
      <c r="S18" s="74"/>
      <c r="T18" s="74"/>
      <c r="U18" s="74"/>
      <c r="V18" s="74"/>
      <c r="W18" s="74"/>
      <c r="X18" s="74"/>
      <c r="Y18" s="75"/>
      <c r="Z18" s="73"/>
      <c r="AA18" s="74"/>
      <c r="AB18" s="74"/>
      <c r="AC18" s="74"/>
      <c r="AD18" s="74"/>
      <c r="AE18" s="74"/>
      <c r="AF18" s="74"/>
      <c r="AG18" s="75"/>
      <c r="AH18" s="73"/>
      <c r="AI18" s="74"/>
      <c r="AJ18" s="74"/>
      <c r="AK18" s="74"/>
      <c r="AL18" s="74"/>
      <c r="AM18" s="74"/>
      <c r="AN18" s="74"/>
      <c r="AO18" s="74"/>
      <c r="AP18" s="75"/>
      <c r="AQ18" s="73"/>
      <c r="AR18" s="74"/>
      <c r="AS18" s="74"/>
      <c r="AT18" s="76"/>
      <c r="AU18" s="76"/>
      <c r="AV18" s="76"/>
      <c r="AW18" s="76"/>
      <c r="AX18" s="76"/>
      <c r="AY18" s="76"/>
      <c r="AZ18" s="77"/>
      <c r="BA18" s="73"/>
      <c r="BB18" s="74"/>
      <c r="BC18" s="74"/>
      <c r="BD18" s="74"/>
      <c r="BE18" s="74"/>
      <c r="BF18" s="74"/>
      <c r="BG18" s="74"/>
      <c r="BH18" s="74"/>
      <c r="BI18" s="74"/>
      <c r="BJ18" s="75"/>
    </row>
    <row r="19" spans="1:68" ht="10.5" customHeight="1" x14ac:dyDescent="0.25">
      <c r="A19" s="178" t="s">
        <v>105</v>
      </c>
      <c r="B19" s="178"/>
      <c r="C19" s="104" t="s">
        <v>106</v>
      </c>
      <c r="D19" s="104"/>
      <c r="E19" s="104"/>
      <c r="F19" s="104"/>
      <c r="G19" s="104"/>
      <c r="H19" s="104"/>
      <c r="I19" s="104"/>
      <c r="J19" s="170" t="s">
        <v>107</v>
      </c>
      <c r="K19" s="170"/>
      <c r="L19" s="170"/>
      <c r="M19" s="170" t="s">
        <v>108</v>
      </c>
      <c r="N19" s="170"/>
      <c r="O19" s="170" t="s">
        <v>109</v>
      </c>
      <c r="P19" s="170"/>
      <c r="Q19" s="170"/>
      <c r="R19" s="170" t="s">
        <v>110</v>
      </c>
      <c r="S19" s="170"/>
      <c r="T19" s="170"/>
      <c r="U19" s="170" t="s">
        <v>108</v>
      </c>
      <c r="V19" s="170"/>
      <c r="W19" s="170" t="s">
        <v>109</v>
      </c>
      <c r="X19" s="170"/>
      <c r="Y19" s="170"/>
      <c r="Z19" s="170" t="s">
        <v>110</v>
      </c>
      <c r="AA19" s="170"/>
      <c r="AB19" s="170"/>
      <c r="AC19" s="170" t="s">
        <v>108</v>
      </c>
      <c r="AD19" s="170"/>
      <c r="AE19" s="170" t="s">
        <v>109</v>
      </c>
      <c r="AF19" s="170"/>
      <c r="AG19" s="170"/>
      <c r="AH19" s="170" t="s">
        <v>110</v>
      </c>
      <c r="AI19" s="170"/>
      <c r="AJ19" s="170"/>
      <c r="AK19" s="170" t="s">
        <v>108</v>
      </c>
      <c r="AL19" s="170"/>
      <c r="AM19" s="170"/>
      <c r="AN19" s="170" t="s">
        <v>109</v>
      </c>
      <c r="AO19" s="170"/>
      <c r="AP19" s="170"/>
      <c r="AQ19" s="170" t="s">
        <v>110</v>
      </c>
      <c r="AR19" s="170"/>
      <c r="AS19" s="177"/>
      <c r="AT19" s="170" t="s">
        <v>108</v>
      </c>
      <c r="AU19" s="170"/>
      <c r="AV19" s="170"/>
      <c r="AW19" s="170"/>
      <c r="AX19" s="170" t="s">
        <v>109</v>
      </c>
      <c r="AY19" s="170"/>
      <c r="AZ19" s="170"/>
      <c r="BA19" s="170" t="s">
        <v>110</v>
      </c>
      <c r="BB19" s="170"/>
      <c r="BC19" s="170"/>
      <c r="BD19" s="170" t="s">
        <v>108</v>
      </c>
      <c r="BE19" s="170"/>
      <c r="BF19" s="170"/>
      <c r="BG19" s="170" t="s">
        <v>109</v>
      </c>
      <c r="BH19" s="170"/>
      <c r="BI19" s="170"/>
      <c r="BJ19" s="170"/>
      <c r="BL19" s="49" t="s">
        <v>200</v>
      </c>
      <c r="BP19" s="49"/>
    </row>
    <row r="20" spans="1:68" ht="30.75" customHeight="1" x14ac:dyDescent="0.25">
      <c r="A20" s="178"/>
      <c r="B20" s="178"/>
      <c r="C20" s="113" t="s">
        <v>111</v>
      </c>
      <c r="D20" s="113"/>
      <c r="E20" s="113"/>
      <c r="F20" s="113"/>
      <c r="G20" s="113"/>
      <c r="H20" s="113" t="s">
        <v>112</v>
      </c>
      <c r="I20" s="113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170"/>
      <c r="AX20" s="170"/>
      <c r="AY20" s="170"/>
      <c r="AZ20" s="170"/>
      <c r="BA20" s="170"/>
      <c r="BB20" s="170"/>
      <c r="BC20" s="170"/>
      <c r="BD20" s="170"/>
      <c r="BE20" s="170"/>
      <c r="BF20" s="170"/>
      <c r="BG20" s="170"/>
      <c r="BH20" s="170"/>
      <c r="BI20" s="170"/>
      <c r="BJ20" s="170"/>
      <c r="BL20" s="49" t="s">
        <v>195</v>
      </c>
    </row>
    <row r="21" spans="1:68" ht="13.5" customHeight="1" thickBot="1" x14ac:dyDescent="0.3">
      <c r="A21" s="171">
        <v>1</v>
      </c>
      <c r="B21" s="171"/>
      <c r="C21" s="172">
        <v>2</v>
      </c>
      <c r="D21" s="173"/>
      <c r="E21" s="173"/>
      <c r="F21" s="173"/>
      <c r="G21" s="174"/>
      <c r="H21" s="175">
        <v>3</v>
      </c>
      <c r="I21" s="176"/>
      <c r="J21" s="163">
        <v>4</v>
      </c>
      <c r="K21" s="163"/>
      <c r="L21" s="163"/>
      <c r="M21" s="163">
        <v>5</v>
      </c>
      <c r="N21" s="163"/>
      <c r="O21" s="163">
        <v>6</v>
      </c>
      <c r="P21" s="163"/>
      <c r="Q21" s="163"/>
      <c r="R21" s="163">
        <v>7</v>
      </c>
      <c r="S21" s="163"/>
      <c r="T21" s="163"/>
      <c r="U21" s="163">
        <v>8</v>
      </c>
      <c r="V21" s="163"/>
      <c r="W21" s="163">
        <v>9</v>
      </c>
      <c r="X21" s="163"/>
      <c r="Y21" s="163"/>
      <c r="Z21" s="163">
        <v>10</v>
      </c>
      <c r="AA21" s="163"/>
      <c r="AB21" s="163"/>
      <c r="AC21" s="163">
        <v>11</v>
      </c>
      <c r="AD21" s="163"/>
      <c r="AE21" s="163">
        <v>12</v>
      </c>
      <c r="AF21" s="163"/>
      <c r="AG21" s="163"/>
      <c r="AH21" s="163">
        <v>13</v>
      </c>
      <c r="AI21" s="163"/>
      <c r="AJ21" s="163"/>
      <c r="AK21" s="163">
        <v>14</v>
      </c>
      <c r="AL21" s="163"/>
      <c r="AM21" s="163"/>
      <c r="AN21" s="163">
        <v>15</v>
      </c>
      <c r="AO21" s="163"/>
      <c r="AP21" s="163"/>
      <c r="AQ21" s="163">
        <v>16</v>
      </c>
      <c r="AR21" s="163"/>
      <c r="AS21" s="163"/>
      <c r="AT21" s="163">
        <v>17</v>
      </c>
      <c r="AU21" s="163"/>
      <c r="AV21" s="163"/>
      <c r="AW21" s="163"/>
      <c r="AX21" s="163">
        <v>18</v>
      </c>
      <c r="AY21" s="163"/>
      <c r="AZ21" s="163"/>
      <c r="BA21" s="163">
        <v>19</v>
      </c>
      <c r="BB21" s="163"/>
      <c r="BC21" s="163"/>
      <c r="BD21" s="163">
        <v>20</v>
      </c>
      <c r="BE21" s="163"/>
      <c r="BF21" s="163"/>
      <c r="BG21" s="163">
        <v>21</v>
      </c>
      <c r="BH21" s="163"/>
      <c r="BI21" s="163"/>
      <c r="BJ21" s="163"/>
      <c r="BL21" s="49" t="s">
        <v>194</v>
      </c>
    </row>
    <row r="22" spans="1:68" s="78" customFormat="1" ht="12" customHeight="1" x14ac:dyDescent="0.2">
      <c r="A22" s="144">
        <f>IF(ISBLANK(C22),"",COUNTA($C$22:C22))</f>
        <v>1</v>
      </c>
      <c r="B22" s="144" t="str">
        <f ca="1">IF(ISBLANK(C22),"",COUNTA($B$2:C22))</f>
        <v/>
      </c>
      <c r="C22" s="149" t="s">
        <v>135</v>
      </c>
      <c r="D22" s="149"/>
      <c r="E22" s="149"/>
      <c r="F22" s="149"/>
      <c r="G22" s="150"/>
      <c r="H22" s="164"/>
      <c r="I22" s="165"/>
      <c r="J22" s="166">
        <v>0.1</v>
      </c>
      <c r="K22" s="166"/>
      <c r="L22" s="166"/>
      <c r="M22" s="166">
        <f>VLOOKUP(C22,Рацион!J2:K70,2,FALSE)</f>
        <v>1</v>
      </c>
      <c r="N22" s="166"/>
      <c r="O22" s="166">
        <f>J22*M22</f>
        <v>0.1</v>
      </c>
      <c r="P22" s="166"/>
      <c r="Q22" s="166"/>
      <c r="R22" s="167"/>
      <c r="S22" s="168"/>
      <c r="T22" s="169"/>
      <c r="U22" s="159"/>
      <c r="V22" s="161"/>
      <c r="W22" s="160"/>
      <c r="X22" s="160"/>
      <c r="Y22" s="161"/>
      <c r="Z22" s="159"/>
      <c r="AA22" s="160"/>
      <c r="AB22" s="161"/>
      <c r="AC22" s="159"/>
      <c r="AD22" s="161"/>
      <c r="AE22" s="160"/>
      <c r="AF22" s="160"/>
      <c r="AG22" s="161"/>
      <c r="AH22" s="159"/>
      <c r="AI22" s="160"/>
      <c r="AJ22" s="161"/>
      <c r="AK22" s="159"/>
      <c r="AL22" s="160"/>
      <c r="AM22" s="161"/>
      <c r="AN22" s="159"/>
      <c r="AO22" s="160"/>
      <c r="AP22" s="161"/>
      <c r="AQ22" s="159"/>
      <c r="AR22" s="160"/>
      <c r="AS22" s="161"/>
      <c r="AT22" s="159"/>
      <c r="AU22" s="160"/>
      <c r="AV22" s="160"/>
      <c r="AW22" s="161"/>
      <c r="AX22" s="159"/>
      <c r="AY22" s="160"/>
      <c r="AZ22" s="161"/>
      <c r="BA22" s="159"/>
      <c r="BB22" s="160"/>
      <c r="BC22" s="161"/>
      <c r="BD22" s="159"/>
      <c r="BE22" s="160"/>
      <c r="BF22" s="161"/>
      <c r="BG22" s="159"/>
      <c r="BH22" s="160"/>
      <c r="BI22" s="160"/>
      <c r="BJ22" s="162"/>
      <c r="BL22" s="49"/>
    </row>
    <row r="23" spans="1:68" s="78" customFormat="1" ht="12" customHeight="1" x14ac:dyDescent="0.2">
      <c r="A23" s="144">
        <f>IF(ISBLANK(C23),"",COUNTA($C$22:C23))</f>
        <v>2</v>
      </c>
      <c r="B23" s="144" t="str">
        <f ca="1">IF(ISBLANK(C23),"",COUNTA($B$2:C23))</f>
        <v/>
      </c>
      <c r="C23" s="149" t="s">
        <v>129</v>
      </c>
      <c r="D23" s="149"/>
      <c r="E23" s="149"/>
      <c r="F23" s="149"/>
      <c r="G23" s="150"/>
      <c r="H23" s="157"/>
      <c r="I23" s="158"/>
      <c r="J23" s="142">
        <v>0.32</v>
      </c>
      <c r="K23" s="142"/>
      <c r="L23" s="142"/>
      <c r="M23" s="142">
        <f>VLOOKUP(C23,Рацион!J2:K70,2,FALSE)</f>
        <v>11</v>
      </c>
      <c r="N23" s="142"/>
      <c r="O23" s="142">
        <f t="shared" ref="O23:O29" si="0">J23*M23</f>
        <v>3.52</v>
      </c>
      <c r="P23" s="142"/>
      <c r="Q23" s="142"/>
      <c r="R23" s="142"/>
      <c r="S23" s="142"/>
      <c r="T23" s="142"/>
      <c r="U23" s="153"/>
      <c r="V23" s="155"/>
      <c r="W23" s="154"/>
      <c r="X23" s="154"/>
      <c r="Y23" s="155"/>
      <c r="Z23" s="153"/>
      <c r="AA23" s="154"/>
      <c r="AB23" s="155"/>
      <c r="AC23" s="153"/>
      <c r="AD23" s="155"/>
      <c r="AE23" s="154"/>
      <c r="AF23" s="154"/>
      <c r="AG23" s="155"/>
      <c r="AH23" s="153"/>
      <c r="AI23" s="154"/>
      <c r="AJ23" s="155"/>
      <c r="AK23" s="153"/>
      <c r="AL23" s="154"/>
      <c r="AM23" s="155"/>
      <c r="AN23" s="153"/>
      <c r="AO23" s="154"/>
      <c r="AP23" s="155"/>
      <c r="AQ23" s="153"/>
      <c r="AR23" s="154"/>
      <c r="AS23" s="155"/>
      <c r="AT23" s="153"/>
      <c r="AU23" s="154"/>
      <c r="AV23" s="154"/>
      <c r="AW23" s="155"/>
      <c r="AX23" s="153"/>
      <c r="AY23" s="154"/>
      <c r="AZ23" s="155"/>
      <c r="BA23" s="153"/>
      <c r="BB23" s="154"/>
      <c r="BC23" s="155"/>
      <c r="BD23" s="153"/>
      <c r="BE23" s="154"/>
      <c r="BF23" s="155"/>
      <c r="BG23" s="153"/>
      <c r="BH23" s="154"/>
      <c r="BI23" s="154"/>
      <c r="BJ23" s="156"/>
      <c r="BL23" s="49"/>
    </row>
    <row r="24" spans="1:68" s="78" customFormat="1" ht="12" customHeight="1" x14ac:dyDescent="0.2">
      <c r="A24" s="144">
        <f>IF(ISBLANK(C24),"",COUNTA($C$22:C24))</f>
        <v>3</v>
      </c>
      <c r="B24" s="144" t="str">
        <f ca="1">IF(ISBLANK(C24),"",COUNTA($B$2:C24))</f>
        <v/>
      </c>
      <c r="C24" s="149" t="s">
        <v>126</v>
      </c>
      <c r="D24" s="149"/>
      <c r="E24" s="149"/>
      <c r="F24" s="149"/>
      <c r="G24" s="150"/>
      <c r="H24" s="157"/>
      <c r="I24" s="158"/>
      <c r="J24" s="142">
        <v>0.99</v>
      </c>
      <c r="K24" s="142"/>
      <c r="L24" s="142"/>
      <c r="M24" s="142">
        <f>VLOOKUP(C24,Рацион!J2:K70,2,FALSE)</f>
        <v>47</v>
      </c>
      <c r="N24" s="142"/>
      <c r="O24" s="142">
        <f t="shared" si="0"/>
        <v>46.53</v>
      </c>
      <c r="P24" s="142"/>
      <c r="Q24" s="142"/>
      <c r="R24" s="142"/>
      <c r="S24" s="142"/>
      <c r="T24" s="142"/>
      <c r="U24" s="153"/>
      <c r="V24" s="155"/>
      <c r="W24" s="154"/>
      <c r="X24" s="154"/>
      <c r="Y24" s="155"/>
      <c r="Z24" s="153"/>
      <c r="AA24" s="154"/>
      <c r="AB24" s="155"/>
      <c r="AC24" s="153"/>
      <c r="AD24" s="155"/>
      <c r="AE24" s="154"/>
      <c r="AF24" s="154"/>
      <c r="AG24" s="155"/>
      <c r="AH24" s="153"/>
      <c r="AI24" s="154"/>
      <c r="AJ24" s="155"/>
      <c r="AK24" s="153"/>
      <c r="AL24" s="154"/>
      <c r="AM24" s="155"/>
      <c r="AN24" s="153"/>
      <c r="AO24" s="154"/>
      <c r="AP24" s="155"/>
      <c r="AQ24" s="153"/>
      <c r="AR24" s="154"/>
      <c r="AS24" s="155"/>
      <c r="AT24" s="153"/>
      <c r="AU24" s="154"/>
      <c r="AV24" s="154"/>
      <c r="AW24" s="155"/>
      <c r="AX24" s="153"/>
      <c r="AY24" s="154"/>
      <c r="AZ24" s="155"/>
      <c r="BA24" s="153"/>
      <c r="BB24" s="154"/>
      <c r="BC24" s="155"/>
      <c r="BD24" s="153"/>
      <c r="BE24" s="154"/>
      <c r="BF24" s="155"/>
      <c r="BG24" s="153"/>
      <c r="BH24" s="154"/>
      <c r="BI24" s="154"/>
      <c r="BJ24" s="156"/>
      <c r="BL24" s="49" t="s">
        <v>202</v>
      </c>
    </row>
    <row r="25" spans="1:68" s="78" customFormat="1" ht="11.25" customHeight="1" x14ac:dyDescent="0.2">
      <c r="A25" s="144">
        <f>IF(ISBLANK(C25),"",COUNTA($C$22:C25))</f>
        <v>4</v>
      </c>
      <c r="B25" s="144" t="str">
        <f ca="1">IF(ISBLANK(C25),"",COUNTA($B$2:C25))</f>
        <v/>
      </c>
      <c r="C25" s="149" t="s">
        <v>128</v>
      </c>
      <c r="D25" s="149"/>
      <c r="E25" s="149"/>
      <c r="F25" s="149"/>
      <c r="G25" s="150"/>
      <c r="H25" s="151"/>
      <c r="I25" s="152"/>
      <c r="J25" s="142"/>
      <c r="K25" s="142"/>
      <c r="L25" s="142"/>
      <c r="M25" s="142">
        <f>VLOOKUP(C25,Рацион!J2:K70,2,FALSE)</f>
        <v>35</v>
      </c>
      <c r="N25" s="142"/>
      <c r="O25" s="142">
        <f t="shared" si="0"/>
        <v>0</v>
      </c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2"/>
      <c r="AN25" s="142"/>
      <c r="AO25" s="142"/>
      <c r="AP25" s="142"/>
      <c r="AQ25" s="142"/>
      <c r="AR25" s="142"/>
      <c r="AS25" s="142"/>
      <c r="AT25" s="142"/>
      <c r="AU25" s="142"/>
      <c r="AV25" s="142"/>
      <c r="AW25" s="142"/>
      <c r="AX25" s="142"/>
      <c r="AY25" s="142"/>
      <c r="AZ25" s="142"/>
      <c r="BA25" s="142"/>
      <c r="BB25" s="142"/>
      <c r="BC25" s="142"/>
      <c r="BD25" s="142"/>
      <c r="BE25" s="142"/>
      <c r="BF25" s="142"/>
      <c r="BG25" s="142"/>
      <c r="BH25" s="142"/>
      <c r="BI25" s="142"/>
      <c r="BJ25" s="143"/>
      <c r="BL25" s="49" t="s">
        <v>203</v>
      </c>
    </row>
    <row r="26" spans="1:68" s="78" customFormat="1" ht="11.25" customHeight="1" x14ac:dyDescent="0.2">
      <c r="A26" s="144">
        <f>IF(ISBLANK(C26),"",COUNTA($C$22:C26))</f>
        <v>5</v>
      </c>
      <c r="B26" s="144" t="str">
        <f ca="1">IF(ISBLANK(C26),"",COUNTA($B$2:C26))</f>
        <v/>
      </c>
      <c r="C26" s="149" t="s">
        <v>27</v>
      </c>
      <c r="D26" s="149"/>
      <c r="E26" s="149"/>
      <c r="F26" s="149"/>
      <c r="G26" s="150"/>
      <c r="H26" s="151"/>
      <c r="I26" s="152"/>
      <c r="J26" s="142"/>
      <c r="K26" s="142"/>
      <c r="L26" s="142"/>
      <c r="M26" s="142">
        <f>VLOOKUP(C26,Рацион!J2:K70,2,FALSE)</f>
        <v>265</v>
      </c>
      <c r="N26" s="142"/>
      <c r="O26" s="142">
        <f t="shared" si="0"/>
        <v>0</v>
      </c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42"/>
      <c r="AV26" s="142"/>
      <c r="AW26" s="142"/>
      <c r="AX26" s="142"/>
      <c r="AY26" s="142"/>
      <c r="AZ26" s="142"/>
      <c r="BA26" s="142"/>
      <c r="BB26" s="142"/>
      <c r="BC26" s="142"/>
      <c r="BD26" s="142"/>
      <c r="BE26" s="142"/>
      <c r="BF26" s="142"/>
      <c r="BG26" s="142"/>
      <c r="BH26" s="142"/>
      <c r="BI26" s="142"/>
      <c r="BJ26" s="143"/>
      <c r="BL26" s="49" t="s">
        <v>204</v>
      </c>
      <c r="BM26" s="49"/>
      <c r="BN26" s="49"/>
      <c r="BO26" s="49"/>
    </row>
    <row r="27" spans="1:68" s="78" customFormat="1" ht="11.25" customHeight="1" x14ac:dyDescent="0.2">
      <c r="A27" s="144">
        <f>IF(ISBLANK(C27),"",COUNTA($C$22:C27))</f>
        <v>6</v>
      </c>
      <c r="B27" s="144" t="str">
        <f ca="1">IF(ISBLANK(C27),"",COUNTA($B$2:C27))</f>
        <v/>
      </c>
      <c r="C27" s="149" t="s">
        <v>131</v>
      </c>
      <c r="D27" s="149"/>
      <c r="E27" s="149"/>
      <c r="F27" s="149"/>
      <c r="G27" s="150"/>
      <c r="H27" s="151"/>
      <c r="I27" s="152"/>
      <c r="J27" s="142"/>
      <c r="K27" s="142"/>
      <c r="L27" s="142"/>
      <c r="M27" s="142">
        <f>VLOOKUP(C27,Рацион!J2:K70,2,FALSE)</f>
        <v>61</v>
      </c>
      <c r="N27" s="142"/>
      <c r="O27" s="142">
        <f t="shared" si="0"/>
        <v>0</v>
      </c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  <c r="AN27" s="142"/>
      <c r="AO27" s="142"/>
      <c r="AP27" s="142"/>
      <c r="AQ27" s="142"/>
      <c r="AR27" s="142"/>
      <c r="AS27" s="142"/>
      <c r="AT27" s="142"/>
      <c r="AU27" s="142"/>
      <c r="AV27" s="142"/>
      <c r="AW27" s="142"/>
      <c r="AX27" s="142"/>
      <c r="AY27" s="142"/>
      <c r="AZ27" s="142"/>
      <c r="BA27" s="142"/>
      <c r="BB27" s="142"/>
      <c r="BC27" s="142"/>
      <c r="BD27" s="142"/>
      <c r="BE27" s="142"/>
      <c r="BF27" s="142"/>
      <c r="BG27" s="142"/>
      <c r="BH27" s="142"/>
      <c r="BI27" s="142"/>
      <c r="BJ27" s="143"/>
      <c r="BM27" s="49"/>
      <c r="BN27" s="49"/>
      <c r="BO27" s="49"/>
    </row>
    <row r="28" spans="1:68" s="78" customFormat="1" ht="11.25" customHeight="1" x14ac:dyDescent="0.2">
      <c r="A28" s="144">
        <f>IF(ISBLANK(C28),"",COUNTA($C$22:C28))</f>
        <v>7</v>
      </c>
      <c r="B28" s="144" t="str">
        <f ca="1">IF(ISBLANK(C28),"",COUNTA($B$2:C28))</f>
        <v/>
      </c>
      <c r="C28" s="149" t="s">
        <v>127</v>
      </c>
      <c r="D28" s="149"/>
      <c r="E28" s="149"/>
      <c r="F28" s="149"/>
      <c r="G28" s="150"/>
      <c r="H28" s="151"/>
      <c r="I28" s="152"/>
      <c r="J28" s="142"/>
      <c r="K28" s="142"/>
      <c r="L28" s="142"/>
      <c r="M28" s="142">
        <f>VLOOKUP(C28,Рацион!J2:K70,2,FALSE)</f>
        <v>67</v>
      </c>
      <c r="N28" s="142"/>
      <c r="O28" s="142">
        <f t="shared" si="0"/>
        <v>0</v>
      </c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  <c r="AJ28" s="142"/>
      <c r="AK28" s="142"/>
      <c r="AL28" s="142"/>
      <c r="AM28" s="142"/>
      <c r="AN28" s="142"/>
      <c r="AO28" s="142"/>
      <c r="AP28" s="142"/>
      <c r="AQ28" s="142"/>
      <c r="AR28" s="142"/>
      <c r="AS28" s="142"/>
      <c r="AT28" s="142"/>
      <c r="AU28" s="142"/>
      <c r="AV28" s="142"/>
      <c r="AW28" s="142"/>
      <c r="AX28" s="142"/>
      <c r="AY28" s="142"/>
      <c r="AZ28" s="142"/>
      <c r="BA28" s="142"/>
      <c r="BB28" s="142"/>
      <c r="BC28" s="142"/>
      <c r="BD28" s="142"/>
      <c r="BE28" s="142"/>
      <c r="BF28" s="142"/>
      <c r="BG28" s="142"/>
      <c r="BH28" s="142"/>
      <c r="BI28" s="142"/>
      <c r="BJ28" s="143"/>
      <c r="BL28" s="49"/>
      <c r="BM28" s="49"/>
      <c r="BN28" s="49"/>
      <c r="BO28" s="49"/>
    </row>
    <row r="29" spans="1:68" s="78" customFormat="1" ht="11.25" customHeight="1" x14ac:dyDescent="0.2">
      <c r="A29" s="144">
        <f>IF(ISBLANK(C29),"",COUNTA($C$22:C29))</f>
        <v>8</v>
      </c>
      <c r="B29" s="144" t="str">
        <f ca="1">IF(ISBLANK(C29),"",COUNTA($B$2:C29))</f>
        <v/>
      </c>
      <c r="C29" s="149" t="s">
        <v>132</v>
      </c>
      <c r="D29" s="149"/>
      <c r="E29" s="149"/>
      <c r="F29" s="149"/>
      <c r="G29" s="150"/>
      <c r="H29" s="151"/>
      <c r="I29" s="152"/>
      <c r="J29" s="142"/>
      <c r="K29" s="142"/>
      <c r="L29" s="142"/>
      <c r="M29" s="142">
        <f>VLOOKUP(C29,Рацион!J2:K70,2,FALSE)</f>
        <v>68</v>
      </c>
      <c r="N29" s="142"/>
      <c r="O29" s="142">
        <f t="shared" si="0"/>
        <v>0</v>
      </c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2"/>
      <c r="AN29" s="142"/>
      <c r="AO29" s="142"/>
      <c r="AP29" s="142"/>
      <c r="AQ29" s="142"/>
      <c r="AR29" s="142"/>
      <c r="AS29" s="142"/>
      <c r="AT29" s="142"/>
      <c r="AU29" s="142"/>
      <c r="AV29" s="142"/>
      <c r="AW29" s="142"/>
      <c r="AX29" s="142"/>
      <c r="AY29" s="142"/>
      <c r="AZ29" s="142"/>
      <c r="BA29" s="142"/>
      <c r="BB29" s="142"/>
      <c r="BC29" s="142"/>
      <c r="BD29" s="142"/>
      <c r="BE29" s="142"/>
      <c r="BF29" s="142"/>
      <c r="BG29" s="142"/>
      <c r="BH29" s="142"/>
      <c r="BI29" s="142"/>
      <c r="BJ29" s="143"/>
      <c r="BL29" s="49"/>
    </row>
    <row r="30" spans="1:68" s="78" customFormat="1" ht="11.25" customHeight="1" x14ac:dyDescent="0.2">
      <c r="A30" s="144">
        <f>IF(ISBLANK(C30),"",COUNTA($C$22:C30))</f>
        <v>9</v>
      </c>
      <c r="B30" s="144" t="str">
        <f ca="1">IF(ISBLANK(C30),"",COUNTA($B$2:C30))</f>
        <v/>
      </c>
      <c r="C30" s="149" t="s">
        <v>130</v>
      </c>
      <c r="D30" s="149"/>
      <c r="E30" s="149"/>
      <c r="F30" s="149"/>
      <c r="G30" s="150"/>
      <c r="H30" s="151"/>
      <c r="I30" s="152"/>
      <c r="J30" s="142"/>
      <c r="K30" s="142"/>
      <c r="L30" s="142"/>
      <c r="M30" s="142">
        <f>VLOOKUP(C30,Рацион!J2:K70,2,FALSE)</f>
        <v>8</v>
      </c>
      <c r="N30" s="142"/>
      <c r="O30" s="142">
        <f>J30*M30</f>
        <v>0</v>
      </c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J30" s="142"/>
      <c r="AK30" s="142"/>
      <c r="AL30" s="142"/>
      <c r="AM30" s="142"/>
      <c r="AN30" s="142"/>
      <c r="AO30" s="142"/>
      <c r="AP30" s="142"/>
      <c r="AQ30" s="142"/>
      <c r="AR30" s="142"/>
      <c r="AS30" s="142"/>
      <c r="AT30" s="142"/>
      <c r="AU30" s="142"/>
      <c r="AV30" s="142"/>
      <c r="AW30" s="142"/>
      <c r="AX30" s="142"/>
      <c r="AY30" s="142"/>
      <c r="AZ30" s="142"/>
      <c r="BA30" s="142"/>
      <c r="BB30" s="142"/>
      <c r="BC30" s="142"/>
      <c r="BD30" s="142"/>
      <c r="BE30" s="142"/>
      <c r="BF30" s="142"/>
      <c r="BG30" s="142"/>
      <c r="BH30" s="142"/>
      <c r="BI30" s="142"/>
      <c r="BJ30" s="143"/>
      <c r="BL30" s="49"/>
    </row>
    <row r="31" spans="1:68" s="78" customFormat="1" ht="11.25" customHeight="1" x14ac:dyDescent="0.2">
      <c r="A31" s="144">
        <f>IF(ISBLANK(C31),"",COUNTA($C$22:C31))</f>
        <v>10</v>
      </c>
      <c r="B31" s="144" t="str">
        <f ca="1">IF(ISBLANK(C31),"",COUNTA($B$2:C31))</f>
        <v/>
      </c>
      <c r="C31" s="149" t="s">
        <v>133</v>
      </c>
      <c r="D31" s="149"/>
      <c r="E31" s="149"/>
      <c r="F31" s="149"/>
      <c r="G31" s="150"/>
      <c r="H31" s="151"/>
      <c r="I31" s="152"/>
      <c r="J31" s="142"/>
      <c r="K31" s="142"/>
      <c r="L31" s="142"/>
      <c r="M31" s="142">
        <f>VLOOKUP(C31,Рацион!J2:K70,2,FALSE)</f>
        <v>51</v>
      </c>
      <c r="N31" s="142"/>
      <c r="O31" s="142">
        <f>J31*M31</f>
        <v>0</v>
      </c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  <c r="AN31" s="142"/>
      <c r="AO31" s="142"/>
      <c r="AP31" s="142"/>
      <c r="AQ31" s="142"/>
      <c r="AR31" s="142"/>
      <c r="AS31" s="142"/>
      <c r="AT31" s="142"/>
      <c r="AU31" s="142"/>
      <c r="AV31" s="142"/>
      <c r="AW31" s="142"/>
      <c r="AX31" s="142"/>
      <c r="AY31" s="142"/>
      <c r="AZ31" s="142"/>
      <c r="BA31" s="142"/>
      <c r="BB31" s="142"/>
      <c r="BC31" s="142"/>
      <c r="BD31" s="142"/>
      <c r="BE31" s="142"/>
      <c r="BF31" s="142"/>
      <c r="BG31" s="142"/>
      <c r="BH31" s="142"/>
      <c r="BI31" s="142"/>
      <c r="BJ31" s="143"/>
      <c r="BL31" s="49"/>
    </row>
    <row r="32" spans="1:68" s="78" customFormat="1" ht="11.25" customHeight="1" thickBot="1" x14ac:dyDescent="0.25">
      <c r="A32" s="144">
        <f>IF(ISBLANK(C32),"",COUNTA($C$22:C32))</f>
        <v>11</v>
      </c>
      <c r="B32" s="144" t="str">
        <f ca="1">IF(ISBLANK(C32),"",COUNTA($B$2:C32))</f>
        <v/>
      </c>
      <c r="C32" s="145" t="s">
        <v>134</v>
      </c>
      <c r="D32" s="145"/>
      <c r="E32" s="145"/>
      <c r="F32" s="145"/>
      <c r="G32" s="145"/>
      <c r="H32" s="146"/>
      <c r="I32" s="147"/>
      <c r="J32" s="138"/>
      <c r="K32" s="139"/>
      <c r="L32" s="140"/>
      <c r="M32" s="148">
        <f>VLOOKUP(C32,Рацион!J2:K70,2,FALSE)</f>
        <v>55</v>
      </c>
      <c r="N32" s="148"/>
      <c r="O32" s="139">
        <f>J32*M32</f>
        <v>0</v>
      </c>
      <c r="P32" s="139"/>
      <c r="Q32" s="140"/>
      <c r="R32" s="138"/>
      <c r="S32" s="139"/>
      <c r="T32" s="140"/>
      <c r="U32" s="138"/>
      <c r="V32" s="140"/>
      <c r="W32" s="139"/>
      <c r="X32" s="139"/>
      <c r="Y32" s="140"/>
      <c r="Z32" s="138"/>
      <c r="AA32" s="139"/>
      <c r="AB32" s="140"/>
      <c r="AC32" s="138"/>
      <c r="AD32" s="140"/>
      <c r="AE32" s="139"/>
      <c r="AF32" s="139"/>
      <c r="AG32" s="140"/>
      <c r="AH32" s="138"/>
      <c r="AI32" s="139"/>
      <c r="AJ32" s="140"/>
      <c r="AK32" s="138"/>
      <c r="AL32" s="139"/>
      <c r="AM32" s="140"/>
      <c r="AN32" s="138"/>
      <c r="AO32" s="139"/>
      <c r="AP32" s="140"/>
      <c r="AQ32" s="138"/>
      <c r="AR32" s="139"/>
      <c r="AS32" s="140"/>
      <c r="AT32" s="138"/>
      <c r="AU32" s="139"/>
      <c r="AV32" s="139"/>
      <c r="AW32" s="140"/>
      <c r="AX32" s="138"/>
      <c r="AY32" s="139"/>
      <c r="AZ32" s="140"/>
      <c r="BA32" s="138"/>
      <c r="BB32" s="139"/>
      <c r="BC32" s="140"/>
      <c r="BD32" s="138"/>
      <c r="BE32" s="139"/>
      <c r="BF32" s="140"/>
      <c r="BG32" s="138"/>
      <c r="BH32" s="139"/>
      <c r="BI32" s="139"/>
      <c r="BJ32" s="141"/>
      <c r="BL32" s="49"/>
    </row>
    <row r="33" spans="1:62" ht="19.5" customHeight="1" x14ac:dyDescent="0.25">
      <c r="A33" s="135" t="s">
        <v>114</v>
      </c>
      <c r="B33" s="136"/>
      <c r="C33" s="136"/>
      <c r="D33" s="136"/>
      <c r="E33" s="136"/>
      <c r="F33" s="136"/>
      <c r="G33" s="136"/>
      <c r="H33" s="136"/>
      <c r="I33" s="137"/>
      <c r="J33" s="132" t="s">
        <v>115</v>
      </c>
      <c r="K33" s="133"/>
      <c r="L33" s="134"/>
      <c r="M33" s="132" t="s">
        <v>115</v>
      </c>
      <c r="N33" s="134"/>
      <c r="O33" s="124">
        <f>SUM(O22:Q32)*100</f>
        <v>5015</v>
      </c>
      <c r="P33" s="124"/>
      <c r="Q33" s="125"/>
      <c r="R33" s="132" t="s">
        <v>115</v>
      </c>
      <c r="S33" s="133"/>
      <c r="T33" s="134"/>
      <c r="U33" s="132" t="s">
        <v>115</v>
      </c>
      <c r="V33" s="134"/>
      <c r="W33" s="124"/>
      <c r="X33" s="124"/>
      <c r="Y33" s="125"/>
      <c r="Z33" s="132" t="s">
        <v>115</v>
      </c>
      <c r="AA33" s="133"/>
      <c r="AB33" s="134"/>
      <c r="AC33" s="132" t="s">
        <v>115</v>
      </c>
      <c r="AD33" s="134"/>
      <c r="AE33" s="124"/>
      <c r="AF33" s="124"/>
      <c r="AG33" s="125"/>
      <c r="AH33" s="132" t="s">
        <v>115</v>
      </c>
      <c r="AI33" s="133"/>
      <c r="AJ33" s="134"/>
      <c r="AK33" s="132" t="s">
        <v>115</v>
      </c>
      <c r="AL33" s="133"/>
      <c r="AM33" s="134"/>
      <c r="AN33" s="124"/>
      <c r="AO33" s="124"/>
      <c r="AP33" s="125"/>
      <c r="AQ33" s="132" t="s">
        <v>115</v>
      </c>
      <c r="AR33" s="133"/>
      <c r="AS33" s="134"/>
      <c r="AT33" s="132" t="s">
        <v>115</v>
      </c>
      <c r="AU33" s="133"/>
      <c r="AV33" s="133"/>
      <c r="AW33" s="134"/>
      <c r="AX33" s="124"/>
      <c r="AY33" s="124"/>
      <c r="AZ33" s="125"/>
      <c r="BA33" s="132" t="s">
        <v>115</v>
      </c>
      <c r="BB33" s="133"/>
      <c r="BC33" s="134"/>
      <c r="BD33" s="132" t="s">
        <v>115</v>
      </c>
      <c r="BE33" s="133"/>
      <c r="BF33" s="134"/>
      <c r="BG33" s="124"/>
      <c r="BH33" s="124"/>
      <c r="BI33" s="124"/>
      <c r="BJ33" s="125"/>
    </row>
    <row r="34" spans="1:62" ht="14.25" customHeight="1" x14ac:dyDescent="0.25">
      <c r="A34" s="126" t="s">
        <v>116</v>
      </c>
      <c r="B34" s="127"/>
      <c r="C34" s="127"/>
      <c r="D34" s="79">
        <v>100</v>
      </c>
      <c r="E34" s="127" t="s">
        <v>117</v>
      </c>
      <c r="F34" s="127"/>
      <c r="G34" s="127"/>
      <c r="H34" s="127"/>
      <c r="I34" s="128"/>
      <c r="J34" s="129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  <c r="BI34" s="113"/>
      <c r="BJ34" s="113"/>
    </row>
    <row r="35" spans="1:62" ht="6" customHeight="1" x14ac:dyDescent="0.25">
      <c r="A35" s="130"/>
      <c r="B35" s="131"/>
      <c r="C35" s="117"/>
      <c r="D35" s="117"/>
      <c r="E35" s="117"/>
      <c r="F35" s="117"/>
      <c r="G35" s="117"/>
      <c r="H35" s="118"/>
      <c r="I35" s="119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  <c r="BI35" s="113"/>
      <c r="BJ35" s="113"/>
    </row>
    <row r="36" spans="1:62" ht="19.5" customHeight="1" x14ac:dyDescent="0.25">
      <c r="A36" s="120" t="s">
        <v>118</v>
      </c>
      <c r="B36" s="121"/>
      <c r="C36" s="121"/>
      <c r="D36" s="121"/>
      <c r="E36" s="121"/>
      <c r="F36" s="121"/>
      <c r="G36" s="121"/>
      <c r="H36" s="121"/>
      <c r="I36" s="122"/>
      <c r="J36" s="123">
        <f>(O33/100)*(1+D34%)</f>
        <v>100.3</v>
      </c>
      <c r="K36" s="123"/>
      <c r="L36" s="123"/>
      <c r="M36" s="123"/>
      <c r="N36" s="123"/>
      <c r="O36" s="123"/>
      <c r="P36" s="123"/>
      <c r="Q36" s="12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13"/>
      <c r="BG36" s="113"/>
      <c r="BH36" s="113"/>
      <c r="BI36" s="113"/>
      <c r="BJ36" s="113"/>
    </row>
    <row r="37" spans="1:62" ht="19.5" customHeight="1" x14ac:dyDescent="0.25">
      <c r="A37" s="120" t="s">
        <v>184</v>
      </c>
      <c r="B37" s="121"/>
      <c r="C37" s="121"/>
      <c r="D37" s="121"/>
      <c r="E37" s="121"/>
      <c r="F37" s="121"/>
      <c r="G37" s="121"/>
      <c r="H37" s="121"/>
      <c r="I37" s="122"/>
      <c r="J37" s="218" t="s">
        <v>0</v>
      </c>
      <c r="K37" s="219"/>
      <c r="L37" s="219"/>
      <c r="M37" s="219"/>
      <c r="N37" s="219"/>
      <c r="O37" s="219"/>
      <c r="P37" s="219"/>
      <c r="Q37" s="220"/>
      <c r="R37" s="221" t="s">
        <v>1</v>
      </c>
      <c r="S37" s="222"/>
      <c r="T37" s="222"/>
      <c r="U37" s="222"/>
      <c r="V37" s="222"/>
      <c r="W37" s="222"/>
      <c r="X37" s="222"/>
      <c r="Y37" s="223"/>
      <c r="Z37" s="221" t="s">
        <v>2</v>
      </c>
      <c r="AA37" s="222"/>
      <c r="AB37" s="222"/>
      <c r="AC37" s="222"/>
      <c r="AD37" s="222"/>
      <c r="AE37" s="222"/>
      <c r="AF37" s="222"/>
      <c r="AG37" s="223"/>
      <c r="AH37" s="221" t="s">
        <v>185</v>
      </c>
      <c r="AI37" s="222"/>
      <c r="AJ37" s="222"/>
      <c r="AK37" s="222"/>
      <c r="AL37" s="222"/>
      <c r="AM37" s="222"/>
      <c r="AN37" s="222"/>
      <c r="AO37" s="222"/>
      <c r="AP37" s="223"/>
      <c r="AQ37" s="221"/>
      <c r="AR37" s="222"/>
      <c r="AS37" s="222"/>
      <c r="AT37" s="222"/>
      <c r="AU37" s="222"/>
      <c r="AV37" s="222"/>
      <c r="AW37" s="222"/>
      <c r="AX37" s="222"/>
      <c r="AY37" s="222"/>
      <c r="AZ37" s="223"/>
      <c r="BA37" s="221"/>
      <c r="BB37" s="222"/>
      <c r="BC37" s="222"/>
      <c r="BD37" s="222"/>
      <c r="BE37" s="222"/>
      <c r="BF37" s="222"/>
      <c r="BG37" s="222"/>
      <c r="BH37" s="222"/>
      <c r="BI37" s="222"/>
      <c r="BJ37" s="223"/>
    </row>
    <row r="38" spans="1:62" ht="19.5" customHeight="1" x14ac:dyDescent="0.25">
      <c r="A38" s="120"/>
      <c r="B38" s="121"/>
      <c r="C38" s="121"/>
      <c r="D38" s="121"/>
      <c r="E38" s="121"/>
      <c r="F38" s="121"/>
      <c r="G38" s="121"/>
      <c r="H38" s="121"/>
      <c r="I38" s="122"/>
      <c r="J38" s="218"/>
      <c r="K38" s="219"/>
      <c r="L38" s="219"/>
      <c r="M38" s="219"/>
      <c r="N38" s="219"/>
      <c r="O38" s="219"/>
      <c r="P38" s="219"/>
      <c r="Q38" s="220"/>
      <c r="R38" s="221"/>
      <c r="S38" s="222"/>
      <c r="T38" s="222"/>
      <c r="U38" s="222"/>
      <c r="V38" s="222"/>
      <c r="W38" s="222"/>
      <c r="X38" s="222"/>
      <c r="Y38" s="223"/>
      <c r="Z38" s="221"/>
      <c r="AA38" s="222"/>
      <c r="AB38" s="222"/>
      <c r="AC38" s="222"/>
      <c r="AD38" s="222"/>
      <c r="AE38" s="222"/>
      <c r="AF38" s="222"/>
      <c r="AG38" s="223"/>
      <c r="AH38" s="221">
        <v>2000</v>
      </c>
      <c r="AI38" s="222"/>
      <c r="AJ38" s="222"/>
      <c r="AK38" s="222"/>
      <c r="AL38" s="222"/>
      <c r="AM38" s="222"/>
      <c r="AN38" s="222"/>
      <c r="AO38" s="222"/>
      <c r="AP38" s="223"/>
      <c r="AQ38" s="221"/>
      <c r="AR38" s="222"/>
      <c r="AS38" s="222"/>
      <c r="AT38" s="222"/>
      <c r="AU38" s="222"/>
      <c r="AV38" s="222"/>
      <c r="AW38" s="222"/>
      <c r="AX38" s="222"/>
      <c r="AY38" s="222"/>
      <c r="AZ38" s="223"/>
      <c r="BA38" s="221"/>
      <c r="BB38" s="222"/>
      <c r="BC38" s="222"/>
      <c r="BD38" s="222"/>
      <c r="BE38" s="222"/>
      <c r="BF38" s="222"/>
      <c r="BG38" s="222"/>
      <c r="BH38" s="222"/>
      <c r="BI38" s="222"/>
      <c r="BJ38" s="223"/>
    </row>
    <row r="39" spans="1:62" ht="19.5" customHeight="1" x14ac:dyDescent="0.25">
      <c r="A39" s="114" t="s">
        <v>119</v>
      </c>
      <c r="B39" s="115"/>
      <c r="C39" s="115"/>
      <c r="D39" s="115"/>
      <c r="E39" s="115"/>
      <c r="F39" s="115"/>
      <c r="G39" s="115"/>
      <c r="H39" s="115"/>
      <c r="I39" s="116"/>
      <c r="J39" s="284"/>
      <c r="K39" s="285"/>
      <c r="L39" s="285"/>
      <c r="M39" s="285"/>
      <c r="N39" s="285"/>
      <c r="O39" s="285"/>
      <c r="P39" s="285"/>
      <c r="Q39" s="286"/>
      <c r="R39" s="221"/>
      <c r="S39" s="222"/>
      <c r="T39" s="222"/>
      <c r="U39" s="222"/>
      <c r="V39" s="222"/>
      <c r="W39" s="222"/>
      <c r="X39" s="222"/>
      <c r="Y39" s="223"/>
      <c r="Z39" s="221"/>
      <c r="AA39" s="222"/>
      <c r="AB39" s="222"/>
      <c r="AC39" s="222"/>
      <c r="AD39" s="222"/>
      <c r="AE39" s="222"/>
      <c r="AF39" s="222"/>
      <c r="AG39" s="223"/>
      <c r="AH39" s="221"/>
      <c r="AI39" s="222"/>
      <c r="AJ39" s="222"/>
      <c r="AK39" s="222"/>
      <c r="AL39" s="222"/>
      <c r="AM39" s="222"/>
      <c r="AN39" s="222"/>
      <c r="AO39" s="222"/>
      <c r="AP39" s="223"/>
      <c r="AQ39" s="221"/>
      <c r="AR39" s="222"/>
      <c r="AS39" s="222"/>
      <c r="AT39" s="222"/>
      <c r="AU39" s="222"/>
      <c r="AV39" s="222"/>
      <c r="AW39" s="222"/>
      <c r="AX39" s="222"/>
      <c r="AY39" s="222"/>
      <c r="AZ39" s="223"/>
      <c r="BA39" s="221"/>
      <c r="BB39" s="222"/>
      <c r="BC39" s="222"/>
      <c r="BD39" s="222"/>
      <c r="BE39" s="222"/>
      <c r="BF39" s="222"/>
      <c r="BG39" s="222"/>
      <c r="BH39" s="222"/>
      <c r="BI39" s="222"/>
      <c r="BJ39" s="223"/>
    </row>
    <row r="40" spans="1:62" ht="18" customHeight="1" x14ac:dyDescent="0.25">
      <c r="A40" s="105" t="s">
        <v>120</v>
      </c>
      <c r="B40" s="105"/>
      <c r="C40" s="105"/>
      <c r="D40" s="105"/>
      <c r="E40" s="105"/>
      <c r="F40" s="105"/>
      <c r="G40" s="105"/>
      <c r="H40" s="106" t="s">
        <v>121</v>
      </c>
      <c r="I40" s="107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2"/>
    </row>
    <row r="41" spans="1:62" ht="19.5" customHeight="1" x14ac:dyDescent="0.25">
      <c r="A41" s="103" t="s">
        <v>122</v>
      </c>
      <c r="B41" s="103"/>
      <c r="C41" s="103"/>
      <c r="D41" s="103"/>
      <c r="E41" s="103"/>
      <c r="F41" s="103"/>
      <c r="G41" s="103"/>
      <c r="H41" s="108"/>
      <c r="I41" s="109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</row>
    <row r="42" spans="1:62" ht="22.5" customHeight="1" x14ac:dyDescent="0.25">
      <c r="A42" s="112" t="s">
        <v>123</v>
      </c>
      <c r="B42" s="112"/>
      <c r="C42" s="112"/>
      <c r="D42" s="112"/>
      <c r="E42" s="112"/>
      <c r="F42" s="112"/>
      <c r="G42" s="112"/>
      <c r="H42" s="110"/>
      <c r="I42" s="111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  <c r="BJ42" s="102"/>
    </row>
  </sheetData>
  <mergeCells count="383">
    <mergeCell ref="BA39:BJ39"/>
    <mergeCell ref="AQ39:AZ39"/>
    <mergeCell ref="AH39:AP39"/>
    <mergeCell ref="Z39:AG39"/>
    <mergeCell ref="R39:Y39"/>
    <mergeCell ref="J39:Q39"/>
    <mergeCell ref="A39:I39"/>
    <mergeCell ref="A37:I37"/>
    <mergeCell ref="J37:Q37"/>
    <mergeCell ref="R37:Y37"/>
    <mergeCell ref="Z37:AG37"/>
    <mergeCell ref="AH37:AP37"/>
    <mergeCell ref="AQ37:AZ37"/>
    <mergeCell ref="BA37:BJ37"/>
    <mergeCell ref="A9:AF9"/>
    <mergeCell ref="BC9:BJ9"/>
    <mergeCell ref="A10:BB10"/>
    <mergeCell ref="BC10:BJ10"/>
    <mergeCell ref="A11:AF11"/>
    <mergeCell ref="BC11:BJ11"/>
    <mergeCell ref="BC4:BJ4"/>
    <mergeCell ref="BC5:BJ5"/>
    <mergeCell ref="A6:AU6"/>
    <mergeCell ref="BC6:BJ6"/>
    <mergeCell ref="A7:AF7"/>
    <mergeCell ref="BC7:BJ8"/>
    <mergeCell ref="A8:BB8"/>
    <mergeCell ref="BC12:BJ12"/>
    <mergeCell ref="AD13:AK13"/>
    <mergeCell ref="AL13:AS13"/>
    <mergeCell ref="AD14:AK14"/>
    <mergeCell ref="AL14:AS14"/>
    <mergeCell ref="A16:I18"/>
    <mergeCell ref="J16:Q16"/>
    <mergeCell ref="R16:Y16"/>
    <mergeCell ref="Z16:AG16"/>
    <mergeCell ref="AH16:AP16"/>
    <mergeCell ref="J19:L20"/>
    <mergeCell ref="M19:N20"/>
    <mergeCell ref="O19:Q20"/>
    <mergeCell ref="R19:T20"/>
    <mergeCell ref="AQ16:AZ16"/>
    <mergeCell ref="BA16:BJ16"/>
    <mergeCell ref="AL17:AM17"/>
    <mergeCell ref="AU17:AW17"/>
    <mergeCell ref="BE17:BF17"/>
    <mergeCell ref="BH17:BI17"/>
    <mergeCell ref="BD19:BF20"/>
    <mergeCell ref="BG19:BJ20"/>
    <mergeCell ref="C20:G20"/>
    <mergeCell ref="H20:I20"/>
    <mergeCell ref="A21:B21"/>
    <mergeCell ref="C21:G21"/>
    <mergeCell ref="H21:I21"/>
    <mergeCell ref="J21:L21"/>
    <mergeCell ref="M21:N21"/>
    <mergeCell ref="O21:Q21"/>
    <mergeCell ref="AK19:AM20"/>
    <mergeCell ref="AN19:AP20"/>
    <mergeCell ref="AQ19:AS20"/>
    <mergeCell ref="AT19:AW20"/>
    <mergeCell ref="AX19:AZ20"/>
    <mergeCell ref="BA19:BC20"/>
    <mergeCell ref="U19:V20"/>
    <mergeCell ref="W19:Y20"/>
    <mergeCell ref="Z19:AB20"/>
    <mergeCell ref="AC19:AD20"/>
    <mergeCell ref="AE19:AG20"/>
    <mergeCell ref="AH19:AJ20"/>
    <mergeCell ref="A19:B20"/>
    <mergeCell ref="C19:I19"/>
    <mergeCell ref="BA21:BC21"/>
    <mergeCell ref="BD21:BF21"/>
    <mergeCell ref="BG21:BJ21"/>
    <mergeCell ref="A22:B22"/>
    <mergeCell ref="C22:G22"/>
    <mergeCell ref="H22:I22"/>
    <mergeCell ref="J22:L22"/>
    <mergeCell ref="M22:N22"/>
    <mergeCell ref="O22:Q22"/>
    <mergeCell ref="R22:T22"/>
    <mergeCell ref="AH21:AJ21"/>
    <mergeCell ref="AK21:AM21"/>
    <mergeCell ref="AN21:AP21"/>
    <mergeCell ref="AQ21:AS21"/>
    <mergeCell ref="AT21:AW21"/>
    <mergeCell ref="AX21:AZ21"/>
    <mergeCell ref="R21:T21"/>
    <mergeCell ref="U21:V21"/>
    <mergeCell ref="W21:Y21"/>
    <mergeCell ref="Z21:AB21"/>
    <mergeCell ref="AC21:AD21"/>
    <mergeCell ref="AE21:AG21"/>
    <mergeCell ref="BD22:BF22"/>
    <mergeCell ref="BG22:BJ22"/>
    <mergeCell ref="A23:B23"/>
    <mergeCell ref="C23:G23"/>
    <mergeCell ref="H23:I23"/>
    <mergeCell ref="J23:L23"/>
    <mergeCell ref="M23:N23"/>
    <mergeCell ref="O23:Q23"/>
    <mergeCell ref="R23:T23"/>
    <mergeCell ref="U23:V23"/>
    <mergeCell ref="AK22:AM22"/>
    <mergeCell ref="AN22:AP22"/>
    <mergeCell ref="AQ22:AS22"/>
    <mergeCell ref="AT22:AW22"/>
    <mergeCell ref="AX22:AZ22"/>
    <mergeCell ref="BA22:BC22"/>
    <mergeCell ref="U22:V22"/>
    <mergeCell ref="W22:Y22"/>
    <mergeCell ref="Z22:AB22"/>
    <mergeCell ref="AC22:AD22"/>
    <mergeCell ref="AE22:AG22"/>
    <mergeCell ref="AH22:AJ22"/>
    <mergeCell ref="BG23:BJ23"/>
    <mergeCell ref="A24:B24"/>
    <mergeCell ref="C24:G24"/>
    <mergeCell ref="H24:I24"/>
    <mergeCell ref="J24:L24"/>
    <mergeCell ref="M24:N24"/>
    <mergeCell ref="O24:Q24"/>
    <mergeCell ref="R24:T24"/>
    <mergeCell ref="U24:V24"/>
    <mergeCell ref="W24:Y24"/>
    <mergeCell ref="AN23:AP23"/>
    <mergeCell ref="AQ23:AS23"/>
    <mergeCell ref="AT23:AW23"/>
    <mergeCell ref="AX23:AZ23"/>
    <mergeCell ref="BA23:BC23"/>
    <mergeCell ref="BD23:BF23"/>
    <mergeCell ref="W23:Y23"/>
    <mergeCell ref="Z23:AB23"/>
    <mergeCell ref="AC23:AD23"/>
    <mergeCell ref="AE23:AG23"/>
    <mergeCell ref="AH23:AJ23"/>
    <mergeCell ref="AK23:AM23"/>
    <mergeCell ref="AX24:AZ24"/>
    <mergeCell ref="BA24:BC24"/>
    <mergeCell ref="BD24:BF24"/>
    <mergeCell ref="BG24:BJ24"/>
    <mergeCell ref="Z24:AB24"/>
    <mergeCell ref="AC24:AD24"/>
    <mergeCell ref="AE24:AG24"/>
    <mergeCell ref="AH24:AJ24"/>
    <mergeCell ref="AK24:AM24"/>
    <mergeCell ref="AN24:AP24"/>
    <mergeCell ref="AE25:AG25"/>
    <mergeCell ref="A25:B25"/>
    <mergeCell ref="C25:G25"/>
    <mergeCell ref="H25:I25"/>
    <mergeCell ref="J25:L25"/>
    <mergeCell ref="M25:N25"/>
    <mergeCell ref="O25:Q25"/>
    <mergeCell ref="AQ24:AS24"/>
    <mergeCell ref="AT24:AW24"/>
    <mergeCell ref="AC26:AD26"/>
    <mergeCell ref="AE26:AG26"/>
    <mergeCell ref="AH26:AJ26"/>
    <mergeCell ref="BA25:BC25"/>
    <mergeCell ref="BD25:BF25"/>
    <mergeCell ref="BG25:BJ25"/>
    <mergeCell ref="A26:B26"/>
    <mergeCell ref="C26:G26"/>
    <mergeCell ref="H26:I26"/>
    <mergeCell ref="J26:L26"/>
    <mergeCell ref="M26:N26"/>
    <mergeCell ref="O26:Q26"/>
    <mergeCell ref="R26:T26"/>
    <mergeCell ref="AH25:AJ25"/>
    <mergeCell ref="AK25:AM25"/>
    <mergeCell ref="AN25:AP25"/>
    <mergeCell ref="AQ25:AS25"/>
    <mergeCell ref="AT25:AW25"/>
    <mergeCell ref="AX25:AZ25"/>
    <mergeCell ref="R25:T25"/>
    <mergeCell ref="U25:V25"/>
    <mergeCell ref="W25:Y25"/>
    <mergeCell ref="Z25:AB25"/>
    <mergeCell ref="AC25:AD25"/>
    <mergeCell ref="Z27:AB27"/>
    <mergeCell ref="AC27:AD27"/>
    <mergeCell ref="AE27:AG27"/>
    <mergeCell ref="AH27:AJ27"/>
    <mergeCell ref="AK27:AM27"/>
    <mergeCell ref="BD26:BF26"/>
    <mergeCell ref="BG26:BJ26"/>
    <mergeCell ref="A27:B27"/>
    <mergeCell ref="C27:G27"/>
    <mergeCell ref="H27:I27"/>
    <mergeCell ref="J27:L27"/>
    <mergeCell ref="M27:N27"/>
    <mergeCell ref="O27:Q27"/>
    <mergeCell ref="R27:T27"/>
    <mergeCell ref="U27:V27"/>
    <mergeCell ref="AK26:AM26"/>
    <mergeCell ref="AN26:AP26"/>
    <mergeCell ref="AQ26:AS26"/>
    <mergeCell ref="AT26:AW26"/>
    <mergeCell ref="AX26:AZ26"/>
    <mergeCell ref="BA26:BC26"/>
    <mergeCell ref="U26:V26"/>
    <mergeCell ref="W26:Y26"/>
    <mergeCell ref="Z26:AB26"/>
    <mergeCell ref="BG28:BJ28"/>
    <mergeCell ref="Z28:AB28"/>
    <mergeCell ref="AC28:AD28"/>
    <mergeCell ref="AE28:AG28"/>
    <mergeCell ref="AH28:AJ28"/>
    <mergeCell ref="AK28:AM28"/>
    <mergeCell ref="AN28:AP28"/>
    <mergeCell ref="BG27:BJ27"/>
    <mergeCell ref="A28:B28"/>
    <mergeCell ref="C28:G28"/>
    <mergeCell ref="H28:I28"/>
    <mergeCell ref="J28:L28"/>
    <mergeCell ref="M28:N28"/>
    <mergeCell ref="O28:Q28"/>
    <mergeCell ref="R28:T28"/>
    <mergeCell ref="U28:V28"/>
    <mergeCell ref="W28:Y28"/>
    <mergeCell ref="AN27:AP27"/>
    <mergeCell ref="AQ27:AS27"/>
    <mergeCell ref="AT27:AW27"/>
    <mergeCell ref="AX27:AZ27"/>
    <mergeCell ref="BA27:BC27"/>
    <mergeCell ref="BD27:BF27"/>
    <mergeCell ref="W27:Y27"/>
    <mergeCell ref="H29:I29"/>
    <mergeCell ref="J29:L29"/>
    <mergeCell ref="M29:N29"/>
    <mergeCell ref="O29:Q29"/>
    <mergeCell ref="AQ28:AS28"/>
    <mergeCell ref="AT28:AW28"/>
    <mergeCell ref="AX28:AZ28"/>
    <mergeCell ref="BA28:BC28"/>
    <mergeCell ref="BD28:BF28"/>
    <mergeCell ref="BA29:BC29"/>
    <mergeCell ref="BD29:BF29"/>
    <mergeCell ref="BG29:BJ29"/>
    <mergeCell ref="A30:B30"/>
    <mergeCell ref="C30:G30"/>
    <mergeCell ref="H30:I30"/>
    <mergeCell ref="J30:L30"/>
    <mergeCell ref="M30:N30"/>
    <mergeCell ref="O30:Q30"/>
    <mergeCell ref="R30:T30"/>
    <mergeCell ref="AH29:AJ29"/>
    <mergeCell ref="AK29:AM29"/>
    <mergeCell ref="AN29:AP29"/>
    <mergeCell ref="AQ29:AS29"/>
    <mergeCell ref="AT29:AW29"/>
    <mergeCell ref="AX29:AZ29"/>
    <mergeCell ref="R29:T29"/>
    <mergeCell ref="U29:V29"/>
    <mergeCell ref="W29:Y29"/>
    <mergeCell ref="Z29:AB29"/>
    <mergeCell ref="AC29:AD29"/>
    <mergeCell ref="AE29:AG29"/>
    <mergeCell ref="A29:B29"/>
    <mergeCell ref="C29:G29"/>
    <mergeCell ref="BD30:BF30"/>
    <mergeCell ref="BG30:BJ30"/>
    <mergeCell ref="A31:B31"/>
    <mergeCell ref="C31:G31"/>
    <mergeCell ref="H31:I31"/>
    <mergeCell ref="J31:L31"/>
    <mergeCell ref="M31:N31"/>
    <mergeCell ref="O31:Q31"/>
    <mergeCell ref="R31:T31"/>
    <mergeCell ref="U31:V31"/>
    <mergeCell ref="AK30:AM30"/>
    <mergeCell ref="AN30:AP30"/>
    <mergeCell ref="AQ30:AS30"/>
    <mergeCell ref="AT30:AW30"/>
    <mergeCell ref="AX30:AZ30"/>
    <mergeCell ref="BA30:BC30"/>
    <mergeCell ref="U30:V30"/>
    <mergeCell ref="W30:Y30"/>
    <mergeCell ref="Z30:AB30"/>
    <mergeCell ref="AC30:AD30"/>
    <mergeCell ref="AE30:AG30"/>
    <mergeCell ref="AH30:AJ30"/>
    <mergeCell ref="BG31:BJ31"/>
    <mergeCell ref="A32:B32"/>
    <mergeCell ref="C32:G32"/>
    <mergeCell ref="H32:I32"/>
    <mergeCell ref="J32:L32"/>
    <mergeCell ref="M32:N32"/>
    <mergeCell ref="O32:Q32"/>
    <mergeCell ref="R32:T32"/>
    <mergeCell ref="U32:V32"/>
    <mergeCell ref="W32:Y32"/>
    <mergeCell ref="AN31:AP31"/>
    <mergeCell ref="AQ31:AS31"/>
    <mergeCell ref="AT31:AW31"/>
    <mergeCell ref="AX31:AZ31"/>
    <mergeCell ref="BA31:BC31"/>
    <mergeCell ref="BD31:BF31"/>
    <mergeCell ref="W31:Y31"/>
    <mergeCell ref="Z31:AB31"/>
    <mergeCell ref="AC31:AD31"/>
    <mergeCell ref="AE31:AG31"/>
    <mergeCell ref="AH31:AJ31"/>
    <mergeCell ref="AK31:AM31"/>
    <mergeCell ref="AQ32:AS32"/>
    <mergeCell ref="AT32:AW32"/>
    <mergeCell ref="AX32:AZ32"/>
    <mergeCell ref="BA32:BC32"/>
    <mergeCell ref="BD32:BF32"/>
    <mergeCell ref="BG32:BJ32"/>
    <mergeCell ref="Z32:AB32"/>
    <mergeCell ref="AC32:AD32"/>
    <mergeCell ref="AE32:AG32"/>
    <mergeCell ref="AH32:AJ32"/>
    <mergeCell ref="AK32:AM32"/>
    <mergeCell ref="AN32:AP32"/>
    <mergeCell ref="AC33:AD33"/>
    <mergeCell ref="AE33:AG33"/>
    <mergeCell ref="AH33:AJ33"/>
    <mergeCell ref="AK33:AM33"/>
    <mergeCell ref="A33:I33"/>
    <mergeCell ref="J33:L33"/>
    <mergeCell ref="M33:N33"/>
    <mergeCell ref="O33:Q33"/>
    <mergeCell ref="R33:T33"/>
    <mergeCell ref="U33:V33"/>
    <mergeCell ref="C35:G35"/>
    <mergeCell ref="H35:I35"/>
    <mergeCell ref="A36:I36"/>
    <mergeCell ref="J36:Q36"/>
    <mergeCell ref="R36:Y36"/>
    <mergeCell ref="Z36:AG36"/>
    <mergeCell ref="BG33:BJ33"/>
    <mergeCell ref="A34:C34"/>
    <mergeCell ref="E34:I34"/>
    <mergeCell ref="J34:Q35"/>
    <mergeCell ref="R34:Y35"/>
    <mergeCell ref="Z34:AG35"/>
    <mergeCell ref="AH34:AP35"/>
    <mergeCell ref="AQ34:AZ35"/>
    <mergeCell ref="BA34:BJ35"/>
    <mergeCell ref="A35:B35"/>
    <mergeCell ref="AN33:AP33"/>
    <mergeCell ref="AQ33:AS33"/>
    <mergeCell ref="AT33:AW33"/>
    <mergeCell ref="AX33:AZ33"/>
    <mergeCell ref="BA33:BC33"/>
    <mergeCell ref="BD33:BF33"/>
    <mergeCell ref="W33:Y33"/>
    <mergeCell ref="Z33:AB33"/>
    <mergeCell ref="AH36:AP36"/>
    <mergeCell ref="AQ36:AZ36"/>
    <mergeCell ref="BA36:BJ36"/>
    <mergeCell ref="J38:Q38"/>
    <mergeCell ref="A38:I38"/>
    <mergeCell ref="R38:Y38"/>
    <mergeCell ref="Z38:AG38"/>
    <mergeCell ref="AH38:AP38"/>
    <mergeCell ref="AQ38:AZ38"/>
    <mergeCell ref="BA38:BJ38"/>
    <mergeCell ref="AH42:AP42"/>
    <mergeCell ref="AQ42:AZ42"/>
    <mergeCell ref="BA42:BJ42"/>
    <mergeCell ref="AQ40:AZ40"/>
    <mergeCell ref="BA40:BJ40"/>
    <mergeCell ref="A41:G41"/>
    <mergeCell ref="J41:Q41"/>
    <mergeCell ref="R41:Y41"/>
    <mergeCell ref="Z41:AG41"/>
    <mergeCell ref="AH41:AP41"/>
    <mergeCell ref="AQ41:AZ41"/>
    <mergeCell ref="BA41:BJ41"/>
    <mergeCell ref="A40:G40"/>
    <mergeCell ref="H40:I42"/>
    <mergeCell ref="J40:Q40"/>
    <mergeCell ref="R40:Y40"/>
    <mergeCell ref="Z40:AG40"/>
    <mergeCell ref="AH40:AP40"/>
    <mergeCell ref="A42:G42"/>
    <mergeCell ref="J42:Q42"/>
    <mergeCell ref="R42:Y42"/>
    <mergeCell ref="Z42:AG42"/>
  </mergeCells>
  <dataValidations count="2">
    <dataValidation type="list" allowBlank="1" showInputMessage="1" showErrorMessage="1" sqref="WVL983064:WVP983065 IZ22:JD23 SV22:SZ23 ACR22:ACV23 AMN22:AMR23 AWJ22:AWN23 BGF22:BGJ23 BQB22:BQF23 BZX22:CAB23 CJT22:CJX23 CTP22:CTT23 DDL22:DDP23 DNH22:DNL23 DXD22:DXH23 EGZ22:EHD23 EQV22:EQZ23 FAR22:FAV23 FKN22:FKR23 FUJ22:FUN23 GEF22:GEJ23 GOB22:GOF23 GXX22:GYB23 HHT22:HHX23 HRP22:HRT23 IBL22:IBP23 ILH22:ILL23 IVD22:IVH23 JEZ22:JFD23 JOV22:JOZ23 JYR22:JYV23 KIN22:KIR23 KSJ22:KSN23 LCF22:LCJ23 LMB22:LMF23 LVX22:LWB23 MFT22:MFX23 MPP22:MPT23 MZL22:MZP23 NJH22:NJL23 NTD22:NTH23 OCZ22:ODD23 OMV22:OMZ23 OWR22:OWV23 PGN22:PGR23 PQJ22:PQN23 QAF22:QAJ23 QKB22:QKF23 QTX22:QUB23 RDT22:RDX23 RNP22:RNT23 RXL22:RXP23 SHH22:SHL23 SRD22:SRH23 TAZ22:TBD23 TKV22:TKZ23 TUR22:TUV23 UEN22:UER23 UOJ22:UON23 UYF22:UYJ23 VIB22:VIF23 VRX22:VSB23 WBT22:WBX23 WLP22:WLT23 WVL22:WVP23 C65560:G65561 IZ65560:JD65561 SV65560:SZ65561 ACR65560:ACV65561 AMN65560:AMR65561 AWJ65560:AWN65561 BGF65560:BGJ65561 BQB65560:BQF65561 BZX65560:CAB65561 CJT65560:CJX65561 CTP65560:CTT65561 DDL65560:DDP65561 DNH65560:DNL65561 DXD65560:DXH65561 EGZ65560:EHD65561 EQV65560:EQZ65561 FAR65560:FAV65561 FKN65560:FKR65561 FUJ65560:FUN65561 GEF65560:GEJ65561 GOB65560:GOF65561 GXX65560:GYB65561 HHT65560:HHX65561 HRP65560:HRT65561 IBL65560:IBP65561 ILH65560:ILL65561 IVD65560:IVH65561 JEZ65560:JFD65561 JOV65560:JOZ65561 JYR65560:JYV65561 KIN65560:KIR65561 KSJ65560:KSN65561 LCF65560:LCJ65561 LMB65560:LMF65561 LVX65560:LWB65561 MFT65560:MFX65561 MPP65560:MPT65561 MZL65560:MZP65561 NJH65560:NJL65561 NTD65560:NTH65561 OCZ65560:ODD65561 OMV65560:OMZ65561 OWR65560:OWV65561 PGN65560:PGR65561 PQJ65560:PQN65561 QAF65560:QAJ65561 QKB65560:QKF65561 QTX65560:QUB65561 RDT65560:RDX65561 RNP65560:RNT65561 RXL65560:RXP65561 SHH65560:SHL65561 SRD65560:SRH65561 TAZ65560:TBD65561 TKV65560:TKZ65561 TUR65560:TUV65561 UEN65560:UER65561 UOJ65560:UON65561 UYF65560:UYJ65561 VIB65560:VIF65561 VRX65560:VSB65561 WBT65560:WBX65561 WLP65560:WLT65561 WVL65560:WVP65561 C131096:G131097 IZ131096:JD131097 SV131096:SZ131097 ACR131096:ACV131097 AMN131096:AMR131097 AWJ131096:AWN131097 BGF131096:BGJ131097 BQB131096:BQF131097 BZX131096:CAB131097 CJT131096:CJX131097 CTP131096:CTT131097 DDL131096:DDP131097 DNH131096:DNL131097 DXD131096:DXH131097 EGZ131096:EHD131097 EQV131096:EQZ131097 FAR131096:FAV131097 FKN131096:FKR131097 FUJ131096:FUN131097 GEF131096:GEJ131097 GOB131096:GOF131097 GXX131096:GYB131097 HHT131096:HHX131097 HRP131096:HRT131097 IBL131096:IBP131097 ILH131096:ILL131097 IVD131096:IVH131097 JEZ131096:JFD131097 JOV131096:JOZ131097 JYR131096:JYV131097 KIN131096:KIR131097 KSJ131096:KSN131097 LCF131096:LCJ131097 LMB131096:LMF131097 LVX131096:LWB131097 MFT131096:MFX131097 MPP131096:MPT131097 MZL131096:MZP131097 NJH131096:NJL131097 NTD131096:NTH131097 OCZ131096:ODD131097 OMV131096:OMZ131097 OWR131096:OWV131097 PGN131096:PGR131097 PQJ131096:PQN131097 QAF131096:QAJ131097 QKB131096:QKF131097 QTX131096:QUB131097 RDT131096:RDX131097 RNP131096:RNT131097 RXL131096:RXP131097 SHH131096:SHL131097 SRD131096:SRH131097 TAZ131096:TBD131097 TKV131096:TKZ131097 TUR131096:TUV131097 UEN131096:UER131097 UOJ131096:UON131097 UYF131096:UYJ131097 VIB131096:VIF131097 VRX131096:VSB131097 WBT131096:WBX131097 WLP131096:WLT131097 WVL131096:WVP131097 C196632:G196633 IZ196632:JD196633 SV196632:SZ196633 ACR196632:ACV196633 AMN196632:AMR196633 AWJ196632:AWN196633 BGF196632:BGJ196633 BQB196632:BQF196633 BZX196632:CAB196633 CJT196632:CJX196633 CTP196632:CTT196633 DDL196632:DDP196633 DNH196632:DNL196633 DXD196632:DXH196633 EGZ196632:EHD196633 EQV196632:EQZ196633 FAR196632:FAV196633 FKN196632:FKR196633 FUJ196632:FUN196633 GEF196632:GEJ196633 GOB196632:GOF196633 GXX196632:GYB196633 HHT196632:HHX196633 HRP196632:HRT196633 IBL196632:IBP196633 ILH196632:ILL196633 IVD196632:IVH196633 JEZ196632:JFD196633 JOV196632:JOZ196633 JYR196632:JYV196633 KIN196632:KIR196633 KSJ196632:KSN196633 LCF196632:LCJ196633 LMB196632:LMF196633 LVX196632:LWB196633 MFT196632:MFX196633 MPP196632:MPT196633 MZL196632:MZP196633 NJH196632:NJL196633 NTD196632:NTH196633 OCZ196632:ODD196633 OMV196632:OMZ196633 OWR196632:OWV196633 PGN196632:PGR196633 PQJ196632:PQN196633 QAF196632:QAJ196633 QKB196632:QKF196633 QTX196632:QUB196633 RDT196632:RDX196633 RNP196632:RNT196633 RXL196632:RXP196633 SHH196632:SHL196633 SRD196632:SRH196633 TAZ196632:TBD196633 TKV196632:TKZ196633 TUR196632:TUV196633 UEN196632:UER196633 UOJ196632:UON196633 UYF196632:UYJ196633 VIB196632:VIF196633 VRX196632:VSB196633 WBT196632:WBX196633 WLP196632:WLT196633 WVL196632:WVP196633 C262168:G262169 IZ262168:JD262169 SV262168:SZ262169 ACR262168:ACV262169 AMN262168:AMR262169 AWJ262168:AWN262169 BGF262168:BGJ262169 BQB262168:BQF262169 BZX262168:CAB262169 CJT262168:CJX262169 CTP262168:CTT262169 DDL262168:DDP262169 DNH262168:DNL262169 DXD262168:DXH262169 EGZ262168:EHD262169 EQV262168:EQZ262169 FAR262168:FAV262169 FKN262168:FKR262169 FUJ262168:FUN262169 GEF262168:GEJ262169 GOB262168:GOF262169 GXX262168:GYB262169 HHT262168:HHX262169 HRP262168:HRT262169 IBL262168:IBP262169 ILH262168:ILL262169 IVD262168:IVH262169 JEZ262168:JFD262169 JOV262168:JOZ262169 JYR262168:JYV262169 KIN262168:KIR262169 KSJ262168:KSN262169 LCF262168:LCJ262169 LMB262168:LMF262169 LVX262168:LWB262169 MFT262168:MFX262169 MPP262168:MPT262169 MZL262168:MZP262169 NJH262168:NJL262169 NTD262168:NTH262169 OCZ262168:ODD262169 OMV262168:OMZ262169 OWR262168:OWV262169 PGN262168:PGR262169 PQJ262168:PQN262169 QAF262168:QAJ262169 QKB262168:QKF262169 QTX262168:QUB262169 RDT262168:RDX262169 RNP262168:RNT262169 RXL262168:RXP262169 SHH262168:SHL262169 SRD262168:SRH262169 TAZ262168:TBD262169 TKV262168:TKZ262169 TUR262168:TUV262169 UEN262168:UER262169 UOJ262168:UON262169 UYF262168:UYJ262169 VIB262168:VIF262169 VRX262168:VSB262169 WBT262168:WBX262169 WLP262168:WLT262169 WVL262168:WVP262169 C327704:G327705 IZ327704:JD327705 SV327704:SZ327705 ACR327704:ACV327705 AMN327704:AMR327705 AWJ327704:AWN327705 BGF327704:BGJ327705 BQB327704:BQF327705 BZX327704:CAB327705 CJT327704:CJX327705 CTP327704:CTT327705 DDL327704:DDP327705 DNH327704:DNL327705 DXD327704:DXH327705 EGZ327704:EHD327705 EQV327704:EQZ327705 FAR327704:FAV327705 FKN327704:FKR327705 FUJ327704:FUN327705 GEF327704:GEJ327705 GOB327704:GOF327705 GXX327704:GYB327705 HHT327704:HHX327705 HRP327704:HRT327705 IBL327704:IBP327705 ILH327704:ILL327705 IVD327704:IVH327705 JEZ327704:JFD327705 JOV327704:JOZ327705 JYR327704:JYV327705 KIN327704:KIR327705 KSJ327704:KSN327705 LCF327704:LCJ327705 LMB327704:LMF327705 LVX327704:LWB327705 MFT327704:MFX327705 MPP327704:MPT327705 MZL327704:MZP327705 NJH327704:NJL327705 NTD327704:NTH327705 OCZ327704:ODD327705 OMV327704:OMZ327705 OWR327704:OWV327705 PGN327704:PGR327705 PQJ327704:PQN327705 QAF327704:QAJ327705 QKB327704:QKF327705 QTX327704:QUB327705 RDT327704:RDX327705 RNP327704:RNT327705 RXL327704:RXP327705 SHH327704:SHL327705 SRD327704:SRH327705 TAZ327704:TBD327705 TKV327704:TKZ327705 TUR327704:TUV327705 UEN327704:UER327705 UOJ327704:UON327705 UYF327704:UYJ327705 VIB327704:VIF327705 VRX327704:VSB327705 WBT327704:WBX327705 WLP327704:WLT327705 WVL327704:WVP327705 C393240:G393241 IZ393240:JD393241 SV393240:SZ393241 ACR393240:ACV393241 AMN393240:AMR393241 AWJ393240:AWN393241 BGF393240:BGJ393241 BQB393240:BQF393241 BZX393240:CAB393241 CJT393240:CJX393241 CTP393240:CTT393241 DDL393240:DDP393241 DNH393240:DNL393241 DXD393240:DXH393241 EGZ393240:EHD393241 EQV393240:EQZ393241 FAR393240:FAV393241 FKN393240:FKR393241 FUJ393240:FUN393241 GEF393240:GEJ393241 GOB393240:GOF393241 GXX393240:GYB393241 HHT393240:HHX393241 HRP393240:HRT393241 IBL393240:IBP393241 ILH393240:ILL393241 IVD393240:IVH393241 JEZ393240:JFD393241 JOV393240:JOZ393241 JYR393240:JYV393241 KIN393240:KIR393241 KSJ393240:KSN393241 LCF393240:LCJ393241 LMB393240:LMF393241 LVX393240:LWB393241 MFT393240:MFX393241 MPP393240:MPT393241 MZL393240:MZP393241 NJH393240:NJL393241 NTD393240:NTH393241 OCZ393240:ODD393241 OMV393240:OMZ393241 OWR393240:OWV393241 PGN393240:PGR393241 PQJ393240:PQN393241 QAF393240:QAJ393241 QKB393240:QKF393241 QTX393240:QUB393241 RDT393240:RDX393241 RNP393240:RNT393241 RXL393240:RXP393241 SHH393240:SHL393241 SRD393240:SRH393241 TAZ393240:TBD393241 TKV393240:TKZ393241 TUR393240:TUV393241 UEN393240:UER393241 UOJ393240:UON393241 UYF393240:UYJ393241 VIB393240:VIF393241 VRX393240:VSB393241 WBT393240:WBX393241 WLP393240:WLT393241 WVL393240:WVP393241 C458776:G458777 IZ458776:JD458777 SV458776:SZ458777 ACR458776:ACV458777 AMN458776:AMR458777 AWJ458776:AWN458777 BGF458776:BGJ458777 BQB458776:BQF458777 BZX458776:CAB458777 CJT458776:CJX458777 CTP458776:CTT458777 DDL458776:DDP458777 DNH458776:DNL458777 DXD458776:DXH458777 EGZ458776:EHD458777 EQV458776:EQZ458777 FAR458776:FAV458777 FKN458776:FKR458777 FUJ458776:FUN458777 GEF458776:GEJ458777 GOB458776:GOF458777 GXX458776:GYB458777 HHT458776:HHX458777 HRP458776:HRT458777 IBL458776:IBP458777 ILH458776:ILL458777 IVD458776:IVH458777 JEZ458776:JFD458777 JOV458776:JOZ458777 JYR458776:JYV458777 KIN458776:KIR458777 KSJ458776:KSN458777 LCF458776:LCJ458777 LMB458776:LMF458777 LVX458776:LWB458777 MFT458776:MFX458777 MPP458776:MPT458777 MZL458776:MZP458777 NJH458776:NJL458777 NTD458776:NTH458777 OCZ458776:ODD458777 OMV458776:OMZ458777 OWR458776:OWV458777 PGN458776:PGR458777 PQJ458776:PQN458777 QAF458776:QAJ458777 QKB458776:QKF458777 QTX458776:QUB458777 RDT458776:RDX458777 RNP458776:RNT458777 RXL458776:RXP458777 SHH458776:SHL458777 SRD458776:SRH458777 TAZ458776:TBD458777 TKV458776:TKZ458777 TUR458776:TUV458777 UEN458776:UER458777 UOJ458776:UON458777 UYF458776:UYJ458777 VIB458776:VIF458777 VRX458776:VSB458777 WBT458776:WBX458777 WLP458776:WLT458777 WVL458776:WVP458777 C524312:G524313 IZ524312:JD524313 SV524312:SZ524313 ACR524312:ACV524313 AMN524312:AMR524313 AWJ524312:AWN524313 BGF524312:BGJ524313 BQB524312:BQF524313 BZX524312:CAB524313 CJT524312:CJX524313 CTP524312:CTT524313 DDL524312:DDP524313 DNH524312:DNL524313 DXD524312:DXH524313 EGZ524312:EHD524313 EQV524312:EQZ524313 FAR524312:FAV524313 FKN524312:FKR524313 FUJ524312:FUN524313 GEF524312:GEJ524313 GOB524312:GOF524313 GXX524312:GYB524313 HHT524312:HHX524313 HRP524312:HRT524313 IBL524312:IBP524313 ILH524312:ILL524313 IVD524312:IVH524313 JEZ524312:JFD524313 JOV524312:JOZ524313 JYR524312:JYV524313 KIN524312:KIR524313 KSJ524312:KSN524313 LCF524312:LCJ524313 LMB524312:LMF524313 LVX524312:LWB524313 MFT524312:MFX524313 MPP524312:MPT524313 MZL524312:MZP524313 NJH524312:NJL524313 NTD524312:NTH524313 OCZ524312:ODD524313 OMV524312:OMZ524313 OWR524312:OWV524313 PGN524312:PGR524313 PQJ524312:PQN524313 QAF524312:QAJ524313 QKB524312:QKF524313 QTX524312:QUB524313 RDT524312:RDX524313 RNP524312:RNT524313 RXL524312:RXP524313 SHH524312:SHL524313 SRD524312:SRH524313 TAZ524312:TBD524313 TKV524312:TKZ524313 TUR524312:TUV524313 UEN524312:UER524313 UOJ524312:UON524313 UYF524312:UYJ524313 VIB524312:VIF524313 VRX524312:VSB524313 WBT524312:WBX524313 WLP524312:WLT524313 WVL524312:WVP524313 C589848:G589849 IZ589848:JD589849 SV589848:SZ589849 ACR589848:ACV589849 AMN589848:AMR589849 AWJ589848:AWN589849 BGF589848:BGJ589849 BQB589848:BQF589849 BZX589848:CAB589849 CJT589848:CJX589849 CTP589848:CTT589849 DDL589848:DDP589849 DNH589848:DNL589849 DXD589848:DXH589849 EGZ589848:EHD589849 EQV589848:EQZ589849 FAR589848:FAV589849 FKN589848:FKR589849 FUJ589848:FUN589849 GEF589848:GEJ589849 GOB589848:GOF589849 GXX589848:GYB589849 HHT589848:HHX589849 HRP589848:HRT589849 IBL589848:IBP589849 ILH589848:ILL589849 IVD589848:IVH589849 JEZ589848:JFD589849 JOV589848:JOZ589849 JYR589848:JYV589849 KIN589848:KIR589849 KSJ589848:KSN589849 LCF589848:LCJ589849 LMB589848:LMF589849 LVX589848:LWB589849 MFT589848:MFX589849 MPP589848:MPT589849 MZL589848:MZP589849 NJH589848:NJL589849 NTD589848:NTH589849 OCZ589848:ODD589849 OMV589848:OMZ589849 OWR589848:OWV589849 PGN589848:PGR589849 PQJ589848:PQN589849 QAF589848:QAJ589849 QKB589848:QKF589849 QTX589848:QUB589849 RDT589848:RDX589849 RNP589848:RNT589849 RXL589848:RXP589849 SHH589848:SHL589849 SRD589848:SRH589849 TAZ589848:TBD589849 TKV589848:TKZ589849 TUR589848:TUV589849 UEN589848:UER589849 UOJ589848:UON589849 UYF589848:UYJ589849 VIB589848:VIF589849 VRX589848:VSB589849 WBT589848:WBX589849 WLP589848:WLT589849 WVL589848:WVP589849 C655384:G655385 IZ655384:JD655385 SV655384:SZ655385 ACR655384:ACV655385 AMN655384:AMR655385 AWJ655384:AWN655385 BGF655384:BGJ655385 BQB655384:BQF655385 BZX655384:CAB655385 CJT655384:CJX655385 CTP655384:CTT655385 DDL655384:DDP655385 DNH655384:DNL655385 DXD655384:DXH655385 EGZ655384:EHD655385 EQV655384:EQZ655385 FAR655384:FAV655385 FKN655384:FKR655385 FUJ655384:FUN655385 GEF655384:GEJ655385 GOB655384:GOF655385 GXX655384:GYB655385 HHT655384:HHX655385 HRP655384:HRT655385 IBL655384:IBP655385 ILH655384:ILL655385 IVD655384:IVH655385 JEZ655384:JFD655385 JOV655384:JOZ655385 JYR655384:JYV655385 KIN655384:KIR655385 KSJ655384:KSN655385 LCF655384:LCJ655385 LMB655384:LMF655385 LVX655384:LWB655385 MFT655384:MFX655385 MPP655384:MPT655385 MZL655384:MZP655385 NJH655384:NJL655385 NTD655384:NTH655385 OCZ655384:ODD655385 OMV655384:OMZ655385 OWR655384:OWV655385 PGN655384:PGR655385 PQJ655384:PQN655385 QAF655384:QAJ655385 QKB655384:QKF655385 QTX655384:QUB655385 RDT655384:RDX655385 RNP655384:RNT655385 RXL655384:RXP655385 SHH655384:SHL655385 SRD655384:SRH655385 TAZ655384:TBD655385 TKV655384:TKZ655385 TUR655384:TUV655385 UEN655384:UER655385 UOJ655384:UON655385 UYF655384:UYJ655385 VIB655384:VIF655385 VRX655384:VSB655385 WBT655384:WBX655385 WLP655384:WLT655385 WVL655384:WVP655385 C720920:G720921 IZ720920:JD720921 SV720920:SZ720921 ACR720920:ACV720921 AMN720920:AMR720921 AWJ720920:AWN720921 BGF720920:BGJ720921 BQB720920:BQF720921 BZX720920:CAB720921 CJT720920:CJX720921 CTP720920:CTT720921 DDL720920:DDP720921 DNH720920:DNL720921 DXD720920:DXH720921 EGZ720920:EHD720921 EQV720920:EQZ720921 FAR720920:FAV720921 FKN720920:FKR720921 FUJ720920:FUN720921 GEF720920:GEJ720921 GOB720920:GOF720921 GXX720920:GYB720921 HHT720920:HHX720921 HRP720920:HRT720921 IBL720920:IBP720921 ILH720920:ILL720921 IVD720920:IVH720921 JEZ720920:JFD720921 JOV720920:JOZ720921 JYR720920:JYV720921 KIN720920:KIR720921 KSJ720920:KSN720921 LCF720920:LCJ720921 LMB720920:LMF720921 LVX720920:LWB720921 MFT720920:MFX720921 MPP720920:MPT720921 MZL720920:MZP720921 NJH720920:NJL720921 NTD720920:NTH720921 OCZ720920:ODD720921 OMV720920:OMZ720921 OWR720920:OWV720921 PGN720920:PGR720921 PQJ720920:PQN720921 QAF720920:QAJ720921 QKB720920:QKF720921 QTX720920:QUB720921 RDT720920:RDX720921 RNP720920:RNT720921 RXL720920:RXP720921 SHH720920:SHL720921 SRD720920:SRH720921 TAZ720920:TBD720921 TKV720920:TKZ720921 TUR720920:TUV720921 UEN720920:UER720921 UOJ720920:UON720921 UYF720920:UYJ720921 VIB720920:VIF720921 VRX720920:VSB720921 WBT720920:WBX720921 WLP720920:WLT720921 WVL720920:WVP720921 C786456:G786457 IZ786456:JD786457 SV786456:SZ786457 ACR786456:ACV786457 AMN786456:AMR786457 AWJ786456:AWN786457 BGF786456:BGJ786457 BQB786456:BQF786457 BZX786456:CAB786457 CJT786456:CJX786457 CTP786456:CTT786457 DDL786456:DDP786457 DNH786456:DNL786457 DXD786456:DXH786457 EGZ786456:EHD786457 EQV786456:EQZ786457 FAR786456:FAV786457 FKN786456:FKR786457 FUJ786456:FUN786457 GEF786456:GEJ786457 GOB786456:GOF786457 GXX786456:GYB786457 HHT786456:HHX786457 HRP786456:HRT786457 IBL786456:IBP786457 ILH786456:ILL786457 IVD786456:IVH786457 JEZ786456:JFD786457 JOV786456:JOZ786457 JYR786456:JYV786457 KIN786456:KIR786457 KSJ786456:KSN786457 LCF786456:LCJ786457 LMB786456:LMF786457 LVX786456:LWB786457 MFT786456:MFX786457 MPP786456:MPT786457 MZL786456:MZP786457 NJH786456:NJL786457 NTD786456:NTH786457 OCZ786456:ODD786457 OMV786456:OMZ786457 OWR786456:OWV786457 PGN786456:PGR786457 PQJ786456:PQN786457 QAF786456:QAJ786457 QKB786456:QKF786457 QTX786456:QUB786457 RDT786456:RDX786457 RNP786456:RNT786457 RXL786456:RXP786457 SHH786456:SHL786457 SRD786456:SRH786457 TAZ786456:TBD786457 TKV786456:TKZ786457 TUR786456:TUV786457 UEN786456:UER786457 UOJ786456:UON786457 UYF786456:UYJ786457 VIB786456:VIF786457 VRX786456:VSB786457 WBT786456:WBX786457 WLP786456:WLT786457 WVL786456:WVP786457 C851992:G851993 IZ851992:JD851993 SV851992:SZ851993 ACR851992:ACV851993 AMN851992:AMR851993 AWJ851992:AWN851993 BGF851992:BGJ851993 BQB851992:BQF851993 BZX851992:CAB851993 CJT851992:CJX851993 CTP851992:CTT851993 DDL851992:DDP851993 DNH851992:DNL851993 DXD851992:DXH851993 EGZ851992:EHD851993 EQV851992:EQZ851993 FAR851992:FAV851993 FKN851992:FKR851993 FUJ851992:FUN851993 GEF851992:GEJ851993 GOB851992:GOF851993 GXX851992:GYB851993 HHT851992:HHX851993 HRP851992:HRT851993 IBL851992:IBP851993 ILH851992:ILL851993 IVD851992:IVH851993 JEZ851992:JFD851993 JOV851992:JOZ851993 JYR851992:JYV851993 KIN851992:KIR851993 KSJ851992:KSN851993 LCF851992:LCJ851993 LMB851992:LMF851993 LVX851992:LWB851993 MFT851992:MFX851993 MPP851992:MPT851993 MZL851992:MZP851993 NJH851992:NJL851993 NTD851992:NTH851993 OCZ851992:ODD851993 OMV851992:OMZ851993 OWR851992:OWV851993 PGN851992:PGR851993 PQJ851992:PQN851993 QAF851992:QAJ851993 QKB851992:QKF851993 QTX851992:QUB851993 RDT851992:RDX851993 RNP851992:RNT851993 RXL851992:RXP851993 SHH851992:SHL851993 SRD851992:SRH851993 TAZ851992:TBD851993 TKV851992:TKZ851993 TUR851992:TUV851993 UEN851992:UER851993 UOJ851992:UON851993 UYF851992:UYJ851993 VIB851992:VIF851993 VRX851992:VSB851993 WBT851992:WBX851993 WLP851992:WLT851993 WVL851992:WVP851993 C917528:G917529 IZ917528:JD917529 SV917528:SZ917529 ACR917528:ACV917529 AMN917528:AMR917529 AWJ917528:AWN917529 BGF917528:BGJ917529 BQB917528:BQF917529 BZX917528:CAB917529 CJT917528:CJX917529 CTP917528:CTT917529 DDL917528:DDP917529 DNH917528:DNL917529 DXD917528:DXH917529 EGZ917528:EHD917529 EQV917528:EQZ917529 FAR917528:FAV917529 FKN917528:FKR917529 FUJ917528:FUN917529 GEF917528:GEJ917529 GOB917528:GOF917529 GXX917528:GYB917529 HHT917528:HHX917529 HRP917528:HRT917529 IBL917528:IBP917529 ILH917528:ILL917529 IVD917528:IVH917529 JEZ917528:JFD917529 JOV917528:JOZ917529 JYR917528:JYV917529 KIN917528:KIR917529 KSJ917528:KSN917529 LCF917528:LCJ917529 LMB917528:LMF917529 LVX917528:LWB917529 MFT917528:MFX917529 MPP917528:MPT917529 MZL917528:MZP917529 NJH917528:NJL917529 NTD917528:NTH917529 OCZ917528:ODD917529 OMV917528:OMZ917529 OWR917528:OWV917529 PGN917528:PGR917529 PQJ917528:PQN917529 QAF917528:QAJ917529 QKB917528:QKF917529 QTX917528:QUB917529 RDT917528:RDX917529 RNP917528:RNT917529 RXL917528:RXP917529 SHH917528:SHL917529 SRD917528:SRH917529 TAZ917528:TBD917529 TKV917528:TKZ917529 TUR917528:TUV917529 UEN917528:UER917529 UOJ917528:UON917529 UYF917528:UYJ917529 VIB917528:VIF917529 VRX917528:VSB917529 WBT917528:WBX917529 WLP917528:WLT917529 WVL917528:WVP917529 C983064:G983065 IZ983064:JD983065 SV983064:SZ983065 ACR983064:ACV983065 AMN983064:AMR983065 AWJ983064:AWN983065 BGF983064:BGJ983065 BQB983064:BQF983065 BZX983064:CAB983065 CJT983064:CJX983065 CTP983064:CTT983065 DDL983064:DDP983065 DNH983064:DNL983065 DXD983064:DXH983065 EGZ983064:EHD983065 EQV983064:EQZ983065 FAR983064:FAV983065 FKN983064:FKR983065 FUJ983064:FUN983065 GEF983064:GEJ983065 GOB983064:GOF983065 GXX983064:GYB983065 HHT983064:HHX983065 HRP983064:HRT983065 IBL983064:IBP983065 ILH983064:ILL983065 IVD983064:IVH983065 JEZ983064:JFD983065 JOV983064:JOZ983065 JYR983064:JYV983065 KIN983064:KIR983065 KSJ983064:KSN983065 LCF983064:LCJ983065 LMB983064:LMF983065 LVX983064:LWB983065 MFT983064:MFX983065 MPP983064:MPT983065 MZL983064:MZP983065 NJH983064:NJL983065 NTD983064:NTH983065 OCZ983064:ODD983065 OMV983064:OMZ983065 OWR983064:OWV983065 PGN983064:PGR983065 PQJ983064:PQN983065 QAF983064:QAJ983065 QKB983064:QKF983065 QTX983064:QUB983065 RDT983064:RDX983065 RNP983064:RNT983065 RXL983064:RXP983065 SHH983064:SHL983065 SRD983064:SRH983065 TAZ983064:TBD983065 TKV983064:TKZ983065 TUR983064:TUV983065 UEN983064:UER983065 UOJ983064:UON983065 UYF983064:UYJ983065 VIB983064:VIF983065 VRX983064:VSB983065 WBT983064:WBX983065 WLP983064:WLT983065" xr:uid="{748C6C18-23AA-499E-9CBF-BB23BDB57E9A}">
      <formula1>Продукты</formula1>
    </dataValidation>
    <dataValidation operator="equal" allowBlank="1" showInputMessage="1" showErrorMessage="1" sqref="C22:G29" xr:uid="{51E33D05-DABD-4C0F-B4DF-C38CCF5EEE75}"/>
  </dataValidations>
  <hyperlinks>
    <hyperlink ref="AB14" r:id="rId1" xr:uid="{C66BE6C3-8856-4919-9DA9-3F8C3167FD53}"/>
  </hyperlinks>
  <pageMargins left="0.59055118110236227" right="0.39370078740157483" top="0.59055118110236227" bottom="0.39370078740157483" header="0.19685039370078741" footer="0.19685039370078741"/>
  <pageSetup paperSize="9" orientation="landscape" r:id="rId2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1" manualBreakCount="1">
    <brk id="42" max="5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B45FA-E691-4544-8364-B1E77A758F87}">
  <dimension ref="A1:X70"/>
  <sheetViews>
    <sheetView topLeftCell="J1" zoomScale="115" zoomScaleNormal="115" workbookViewId="0">
      <selection activeCell="U2" sqref="U2"/>
    </sheetView>
  </sheetViews>
  <sheetFormatPr defaultRowHeight="15" x14ac:dyDescent="0.25"/>
  <cols>
    <col min="1" max="1" width="12.85546875" customWidth="1"/>
    <col min="4" max="5" width="11.5703125" customWidth="1"/>
    <col min="10" max="11" width="14" customWidth="1"/>
    <col min="19" max="19" width="13.5703125" customWidth="1"/>
    <col min="257" max="257" width="12.85546875" customWidth="1"/>
    <col min="260" max="261" width="11.5703125" customWidth="1"/>
    <col min="266" max="266" width="14" customWidth="1"/>
    <col min="513" max="513" width="12.85546875" customWidth="1"/>
    <col min="516" max="517" width="11.5703125" customWidth="1"/>
    <col min="522" max="522" width="14" customWidth="1"/>
    <col min="769" max="769" width="12.85546875" customWidth="1"/>
    <col min="772" max="773" width="11.5703125" customWidth="1"/>
    <col min="778" max="778" width="14" customWidth="1"/>
    <col min="1025" max="1025" width="12.85546875" customWidth="1"/>
    <col min="1028" max="1029" width="11.5703125" customWidth="1"/>
    <col min="1034" max="1034" width="14" customWidth="1"/>
    <col min="1281" max="1281" width="12.85546875" customWidth="1"/>
    <col min="1284" max="1285" width="11.5703125" customWidth="1"/>
    <col min="1290" max="1290" width="14" customWidth="1"/>
    <col min="1537" max="1537" width="12.85546875" customWidth="1"/>
    <col min="1540" max="1541" width="11.5703125" customWidth="1"/>
    <col min="1546" max="1546" width="14" customWidth="1"/>
    <col min="1793" max="1793" width="12.85546875" customWidth="1"/>
    <col min="1796" max="1797" width="11.5703125" customWidth="1"/>
    <col min="1802" max="1802" width="14" customWidth="1"/>
    <col min="2049" max="2049" width="12.85546875" customWidth="1"/>
    <col min="2052" max="2053" width="11.5703125" customWidth="1"/>
    <col min="2058" max="2058" width="14" customWidth="1"/>
    <col min="2305" max="2305" width="12.85546875" customWidth="1"/>
    <col min="2308" max="2309" width="11.5703125" customWidth="1"/>
    <col min="2314" max="2314" width="14" customWidth="1"/>
    <col min="2561" max="2561" width="12.85546875" customWidth="1"/>
    <col min="2564" max="2565" width="11.5703125" customWidth="1"/>
    <col min="2570" max="2570" width="14" customWidth="1"/>
    <col min="2817" max="2817" width="12.85546875" customWidth="1"/>
    <col min="2820" max="2821" width="11.5703125" customWidth="1"/>
    <col min="2826" max="2826" width="14" customWidth="1"/>
    <col min="3073" max="3073" width="12.85546875" customWidth="1"/>
    <col min="3076" max="3077" width="11.5703125" customWidth="1"/>
    <col min="3082" max="3082" width="14" customWidth="1"/>
    <col min="3329" max="3329" width="12.85546875" customWidth="1"/>
    <col min="3332" max="3333" width="11.5703125" customWidth="1"/>
    <col min="3338" max="3338" width="14" customWidth="1"/>
    <col min="3585" max="3585" width="12.85546875" customWidth="1"/>
    <col min="3588" max="3589" width="11.5703125" customWidth="1"/>
    <col min="3594" max="3594" width="14" customWidth="1"/>
    <col min="3841" max="3841" width="12.85546875" customWidth="1"/>
    <col min="3844" max="3845" width="11.5703125" customWidth="1"/>
    <col min="3850" max="3850" width="14" customWidth="1"/>
    <col min="4097" max="4097" width="12.85546875" customWidth="1"/>
    <col min="4100" max="4101" width="11.5703125" customWidth="1"/>
    <col min="4106" max="4106" width="14" customWidth="1"/>
    <col min="4353" max="4353" width="12.85546875" customWidth="1"/>
    <col min="4356" max="4357" width="11.5703125" customWidth="1"/>
    <col min="4362" max="4362" width="14" customWidth="1"/>
    <col min="4609" max="4609" width="12.85546875" customWidth="1"/>
    <col min="4612" max="4613" width="11.5703125" customWidth="1"/>
    <col min="4618" max="4618" width="14" customWidth="1"/>
    <col min="4865" max="4865" width="12.85546875" customWidth="1"/>
    <col min="4868" max="4869" width="11.5703125" customWidth="1"/>
    <col min="4874" max="4874" width="14" customWidth="1"/>
    <col min="5121" max="5121" width="12.85546875" customWidth="1"/>
    <col min="5124" max="5125" width="11.5703125" customWidth="1"/>
    <col min="5130" max="5130" width="14" customWidth="1"/>
    <col min="5377" max="5377" width="12.85546875" customWidth="1"/>
    <col min="5380" max="5381" width="11.5703125" customWidth="1"/>
    <col min="5386" max="5386" width="14" customWidth="1"/>
    <col min="5633" max="5633" width="12.85546875" customWidth="1"/>
    <col min="5636" max="5637" width="11.5703125" customWidth="1"/>
    <col min="5642" max="5642" width="14" customWidth="1"/>
    <col min="5889" max="5889" width="12.85546875" customWidth="1"/>
    <col min="5892" max="5893" width="11.5703125" customWidth="1"/>
    <col min="5898" max="5898" width="14" customWidth="1"/>
    <col min="6145" max="6145" width="12.85546875" customWidth="1"/>
    <col min="6148" max="6149" width="11.5703125" customWidth="1"/>
    <col min="6154" max="6154" width="14" customWidth="1"/>
    <col min="6401" max="6401" width="12.85546875" customWidth="1"/>
    <col min="6404" max="6405" width="11.5703125" customWidth="1"/>
    <col min="6410" max="6410" width="14" customWidth="1"/>
    <col min="6657" max="6657" width="12.85546875" customWidth="1"/>
    <col min="6660" max="6661" width="11.5703125" customWidth="1"/>
    <col min="6666" max="6666" width="14" customWidth="1"/>
    <col min="6913" max="6913" width="12.85546875" customWidth="1"/>
    <col min="6916" max="6917" width="11.5703125" customWidth="1"/>
    <col min="6922" max="6922" width="14" customWidth="1"/>
    <col min="7169" max="7169" width="12.85546875" customWidth="1"/>
    <col min="7172" max="7173" width="11.5703125" customWidth="1"/>
    <col min="7178" max="7178" width="14" customWidth="1"/>
    <col min="7425" max="7425" width="12.85546875" customWidth="1"/>
    <col min="7428" max="7429" width="11.5703125" customWidth="1"/>
    <col min="7434" max="7434" width="14" customWidth="1"/>
    <col min="7681" max="7681" width="12.85546875" customWidth="1"/>
    <col min="7684" max="7685" width="11.5703125" customWidth="1"/>
    <col min="7690" max="7690" width="14" customWidth="1"/>
    <col min="7937" max="7937" width="12.85546875" customWidth="1"/>
    <col min="7940" max="7941" width="11.5703125" customWidth="1"/>
    <col min="7946" max="7946" width="14" customWidth="1"/>
    <col min="8193" max="8193" width="12.85546875" customWidth="1"/>
    <col min="8196" max="8197" width="11.5703125" customWidth="1"/>
    <col min="8202" max="8202" width="14" customWidth="1"/>
    <col min="8449" max="8449" width="12.85546875" customWidth="1"/>
    <col min="8452" max="8453" width="11.5703125" customWidth="1"/>
    <col min="8458" max="8458" width="14" customWidth="1"/>
    <col min="8705" max="8705" width="12.85546875" customWidth="1"/>
    <col min="8708" max="8709" width="11.5703125" customWidth="1"/>
    <col min="8714" max="8714" width="14" customWidth="1"/>
    <col min="8961" max="8961" width="12.85546875" customWidth="1"/>
    <col min="8964" max="8965" width="11.5703125" customWidth="1"/>
    <col min="8970" max="8970" width="14" customWidth="1"/>
    <col min="9217" max="9217" width="12.85546875" customWidth="1"/>
    <col min="9220" max="9221" width="11.5703125" customWidth="1"/>
    <col min="9226" max="9226" width="14" customWidth="1"/>
    <col min="9473" max="9473" width="12.85546875" customWidth="1"/>
    <col min="9476" max="9477" width="11.5703125" customWidth="1"/>
    <col min="9482" max="9482" width="14" customWidth="1"/>
    <col min="9729" max="9729" width="12.85546875" customWidth="1"/>
    <col min="9732" max="9733" width="11.5703125" customWidth="1"/>
    <col min="9738" max="9738" width="14" customWidth="1"/>
    <col min="9985" max="9985" width="12.85546875" customWidth="1"/>
    <col min="9988" max="9989" width="11.5703125" customWidth="1"/>
    <col min="9994" max="9994" width="14" customWidth="1"/>
    <col min="10241" max="10241" width="12.85546875" customWidth="1"/>
    <col min="10244" max="10245" width="11.5703125" customWidth="1"/>
    <col min="10250" max="10250" width="14" customWidth="1"/>
    <col min="10497" max="10497" width="12.85546875" customWidth="1"/>
    <col min="10500" max="10501" width="11.5703125" customWidth="1"/>
    <col min="10506" max="10506" width="14" customWidth="1"/>
    <col min="10753" max="10753" width="12.85546875" customWidth="1"/>
    <col min="10756" max="10757" width="11.5703125" customWidth="1"/>
    <col min="10762" max="10762" width="14" customWidth="1"/>
    <col min="11009" max="11009" width="12.85546875" customWidth="1"/>
    <col min="11012" max="11013" width="11.5703125" customWidth="1"/>
    <col min="11018" max="11018" width="14" customWidth="1"/>
    <col min="11265" max="11265" width="12.85546875" customWidth="1"/>
    <col min="11268" max="11269" width="11.5703125" customWidth="1"/>
    <col min="11274" max="11274" width="14" customWidth="1"/>
    <col min="11521" max="11521" width="12.85546875" customWidth="1"/>
    <col min="11524" max="11525" width="11.5703125" customWidth="1"/>
    <col min="11530" max="11530" width="14" customWidth="1"/>
    <col min="11777" max="11777" width="12.85546875" customWidth="1"/>
    <col min="11780" max="11781" width="11.5703125" customWidth="1"/>
    <col min="11786" max="11786" width="14" customWidth="1"/>
    <col min="12033" max="12033" width="12.85546875" customWidth="1"/>
    <col min="12036" max="12037" width="11.5703125" customWidth="1"/>
    <col min="12042" max="12042" width="14" customWidth="1"/>
    <col min="12289" max="12289" width="12.85546875" customWidth="1"/>
    <col min="12292" max="12293" width="11.5703125" customWidth="1"/>
    <col min="12298" max="12298" width="14" customWidth="1"/>
    <col min="12545" max="12545" width="12.85546875" customWidth="1"/>
    <col min="12548" max="12549" width="11.5703125" customWidth="1"/>
    <col min="12554" max="12554" width="14" customWidth="1"/>
    <col min="12801" max="12801" width="12.85546875" customWidth="1"/>
    <col min="12804" max="12805" width="11.5703125" customWidth="1"/>
    <col min="12810" max="12810" width="14" customWidth="1"/>
    <col min="13057" max="13057" width="12.85546875" customWidth="1"/>
    <col min="13060" max="13061" width="11.5703125" customWidth="1"/>
    <col min="13066" max="13066" width="14" customWidth="1"/>
    <col min="13313" max="13313" width="12.85546875" customWidth="1"/>
    <col min="13316" max="13317" width="11.5703125" customWidth="1"/>
    <col min="13322" max="13322" width="14" customWidth="1"/>
    <col min="13569" max="13569" width="12.85546875" customWidth="1"/>
    <col min="13572" max="13573" width="11.5703125" customWidth="1"/>
    <col min="13578" max="13578" width="14" customWidth="1"/>
    <col min="13825" max="13825" width="12.85546875" customWidth="1"/>
    <col min="13828" max="13829" width="11.5703125" customWidth="1"/>
    <col min="13834" max="13834" width="14" customWidth="1"/>
    <col min="14081" max="14081" width="12.85546875" customWidth="1"/>
    <col min="14084" max="14085" width="11.5703125" customWidth="1"/>
    <col min="14090" max="14090" width="14" customWidth="1"/>
    <col min="14337" max="14337" width="12.85546875" customWidth="1"/>
    <col min="14340" max="14341" width="11.5703125" customWidth="1"/>
    <col min="14346" max="14346" width="14" customWidth="1"/>
    <col min="14593" max="14593" width="12.85546875" customWidth="1"/>
    <col min="14596" max="14597" width="11.5703125" customWidth="1"/>
    <col min="14602" max="14602" width="14" customWidth="1"/>
    <col min="14849" max="14849" width="12.85546875" customWidth="1"/>
    <col min="14852" max="14853" width="11.5703125" customWidth="1"/>
    <col min="14858" max="14858" width="14" customWidth="1"/>
    <col min="15105" max="15105" width="12.85546875" customWidth="1"/>
    <col min="15108" max="15109" width="11.5703125" customWidth="1"/>
    <col min="15114" max="15114" width="14" customWidth="1"/>
    <col min="15361" max="15361" width="12.85546875" customWidth="1"/>
    <col min="15364" max="15365" width="11.5703125" customWidth="1"/>
    <col min="15370" max="15370" width="14" customWidth="1"/>
    <col min="15617" max="15617" width="12.85546875" customWidth="1"/>
    <col min="15620" max="15621" width="11.5703125" customWidth="1"/>
    <col min="15626" max="15626" width="14" customWidth="1"/>
    <col min="15873" max="15873" width="12.85546875" customWidth="1"/>
    <col min="15876" max="15877" width="11.5703125" customWidth="1"/>
    <col min="15882" max="15882" width="14" customWidth="1"/>
    <col min="16129" max="16129" width="12.85546875" customWidth="1"/>
    <col min="16132" max="16133" width="11.5703125" customWidth="1"/>
    <col min="16138" max="16138" width="14" customWidth="1"/>
  </cols>
  <sheetData>
    <row r="1" spans="1:24" ht="15.75" thickBot="1" x14ac:dyDescent="0.3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3" t="s">
        <v>7</v>
      </c>
      <c r="J1" s="4"/>
      <c r="K1" s="101" t="s">
        <v>124</v>
      </c>
      <c r="L1" s="5"/>
      <c r="M1" s="6"/>
      <c r="N1" s="7"/>
      <c r="O1" s="7"/>
      <c r="P1" s="7"/>
      <c r="T1" s="88" t="s">
        <v>7</v>
      </c>
      <c r="U1" s="88" t="s">
        <v>205</v>
      </c>
      <c r="V1" s="88"/>
      <c r="W1" s="88" t="s">
        <v>205</v>
      </c>
      <c r="X1" s="88" t="s">
        <v>7</v>
      </c>
    </row>
    <row r="2" spans="1:24" ht="15.75" thickBot="1" x14ac:dyDescent="0.3">
      <c r="A2" s="8"/>
      <c r="B2" s="9">
        <v>0.9</v>
      </c>
      <c r="C2" s="10">
        <v>0</v>
      </c>
      <c r="D2" s="9">
        <v>8.4</v>
      </c>
      <c r="E2" s="9">
        <f>(F2*D2)/100</f>
        <v>2.94</v>
      </c>
      <c r="F2" s="2">
        <v>35</v>
      </c>
      <c r="G2" s="2"/>
      <c r="H2" s="2"/>
      <c r="I2" s="11">
        <v>37</v>
      </c>
      <c r="J2" s="89" t="s">
        <v>8</v>
      </c>
      <c r="K2" s="12">
        <v>1</v>
      </c>
      <c r="L2" s="95">
        <v>100</v>
      </c>
      <c r="M2" s="6">
        <f>Калькуляция!U2*L2/100</f>
        <v>0</v>
      </c>
      <c r="N2" s="7">
        <f t="shared" ref="N2:N33" si="0">C2*L2/100</f>
        <v>0</v>
      </c>
      <c r="O2" s="7">
        <f t="shared" ref="O2:O33" si="1">D2*L2/100</f>
        <v>8.4</v>
      </c>
      <c r="P2" s="7">
        <f t="shared" ref="P2:P33" si="2">I2*L2/100</f>
        <v>37</v>
      </c>
      <c r="S2" s="89" t="s">
        <v>8</v>
      </c>
      <c r="T2" s="7">
        <v>37</v>
      </c>
      <c r="U2" s="7">
        <v>100</v>
      </c>
      <c r="W2">
        <f>X2*U2/T2</f>
        <v>135.13513513513513</v>
      </c>
      <c r="X2" s="88">
        <v>50</v>
      </c>
    </row>
    <row r="3" spans="1:24" ht="15.75" thickBot="1" x14ac:dyDescent="0.3">
      <c r="A3" s="8"/>
      <c r="B3" s="13">
        <v>0.6</v>
      </c>
      <c r="C3" s="14">
        <v>0.1</v>
      </c>
      <c r="D3" s="13">
        <v>5.5</v>
      </c>
      <c r="E3" s="9">
        <f t="shared" ref="E3:E59" si="3">(F3*D3)/100</f>
        <v>1.1000000000000001</v>
      </c>
      <c r="F3" s="15">
        <v>20</v>
      </c>
      <c r="G3" s="15"/>
      <c r="H3" s="15"/>
      <c r="I3" s="11">
        <v>25</v>
      </c>
      <c r="J3" s="89" t="s">
        <v>9</v>
      </c>
      <c r="K3" s="12">
        <v>2</v>
      </c>
      <c r="L3" s="96">
        <v>100</v>
      </c>
      <c r="M3" s="6">
        <f t="shared" ref="M2:M33" si="4">B3*L3/100</f>
        <v>0.6</v>
      </c>
      <c r="N3" s="7">
        <f t="shared" si="0"/>
        <v>0.1</v>
      </c>
      <c r="O3" s="7">
        <f t="shared" si="1"/>
        <v>5.5</v>
      </c>
      <c r="P3" s="7">
        <f t="shared" si="2"/>
        <v>25</v>
      </c>
      <c r="S3" s="89" t="s">
        <v>9</v>
      </c>
      <c r="T3" s="7">
        <v>25</v>
      </c>
      <c r="U3" s="7">
        <v>100</v>
      </c>
    </row>
    <row r="4" spans="1:24" ht="15.75" thickBot="1" x14ac:dyDescent="0.3">
      <c r="A4" s="8"/>
      <c r="B4" s="15">
        <v>1.3</v>
      </c>
      <c r="C4" s="15">
        <v>0</v>
      </c>
      <c r="D4" s="15">
        <v>5.3</v>
      </c>
      <c r="E4" s="9">
        <f t="shared" si="3"/>
        <v>0.79500000000000004</v>
      </c>
      <c r="F4" s="15">
        <v>15</v>
      </c>
      <c r="G4" s="15"/>
      <c r="H4" s="15"/>
      <c r="I4" s="11">
        <v>27</v>
      </c>
      <c r="J4" s="89" t="s">
        <v>10</v>
      </c>
      <c r="K4" s="12">
        <v>3</v>
      </c>
      <c r="L4" s="95">
        <v>100</v>
      </c>
      <c r="M4" s="6">
        <f t="shared" si="4"/>
        <v>1.3</v>
      </c>
      <c r="N4" s="7">
        <f t="shared" si="0"/>
        <v>0</v>
      </c>
      <c r="O4" s="7">
        <f t="shared" si="1"/>
        <v>5.3</v>
      </c>
      <c r="P4" s="7">
        <f t="shared" si="2"/>
        <v>27</v>
      </c>
      <c r="T4">
        <f>SUM(T2:T3)</f>
        <v>62</v>
      </c>
      <c r="U4">
        <f>SUM(U2:U3)</f>
        <v>200</v>
      </c>
    </row>
    <row r="5" spans="1:24" ht="15.75" thickBot="1" x14ac:dyDescent="0.3">
      <c r="A5" s="8"/>
      <c r="B5" s="15">
        <v>3</v>
      </c>
      <c r="C5" s="15">
        <v>0.4</v>
      </c>
      <c r="D5" s="15">
        <v>5.2</v>
      </c>
      <c r="E5" s="9">
        <f t="shared" si="3"/>
        <v>0.52</v>
      </c>
      <c r="F5" s="15">
        <v>10</v>
      </c>
      <c r="G5" s="15"/>
      <c r="H5" s="15"/>
      <c r="I5" s="11">
        <v>28</v>
      </c>
      <c r="J5" s="89" t="s">
        <v>11</v>
      </c>
      <c r="K5" s="12">
        <v>4</v>
      </c>
      <c r="L5" s="96">
        <v>100</v>
      </c>
      <c r="M5" s="6">
        <f t="shared" si="4"/>
        <v>3</v>
      </c>
      <c r="N5" s="7">
        <f t="shared" si="0"/>
        <v>0.4</v>
      </c>
      <c r="O5" s="7">
        <f t="shared" si="1"/>
        <v>5.2</v>
      </c>
      <c r="P5" s="7">
        <f t="shared" si="2"/>
        <v>28</v>
      </c>
    </row>
    <row r="6" spans="1:24" ht="15.75" thickBot="1" x14ac:dyDescent="0.3">
      <c r="A6" s="8"/>
      <c r="B6" s="15">
        <v>21</v>
      </c>
      <c r="C6" s="15">
        <v>2</v>
      </c>
      <c r="D6" s="15">
        <v>49</v>
      </c>
      <c r="E6" s="9">
        <f t="shared" si="3"/>
        <v>22.05</v>
      </c>
      <c r="F6" s="15">
        <v>45</v>
      </c>
      <c r="G6" s="15"/>
      <c r="H6" s="15"/>
      <c r="I6" s="11">
        <v>298</v>
      </c>
      <c r="J6" s="89" t="s">
        <v>12</v>
      </c>
      <c r="K6" s="12">
        <v>5</v>
      </c>
      <c r="L6" s="95">
        <v>100</v>
      </c>
      <c r="M6" s="6">
        <f t="shared" si="4"/>
        <v>21</v>
      </c>
      <c r="N6" s="7">
        <f t="shared" si="0"/>
        <v>2</v>
      </c>
      <c r="O6" s="7">
        <f t="shared" si="1"/>
        <v>49</v>
      </c>
      <c r="P6" s="7">
        <f t="shared" si="2"/>
        <v>298</v>
      </c>
      <c r="T6">
        <v>124</v>
      </c>
    </row>
    <row r="7" spans="1:24" ht="15.75" thickBot="1" x14ac:dyDescent="0.3">
      <c r="A7" s="8"/>
      <c r="B7" s="15">
        <v>12.1</v>
      </c>
      <c r="C7" s="15">
        <v>3.2</v>
      </c>
      <c r="D7" s="15">
        <v>61.8</v>
      </c>
      <c r="E7" s="9">
        <f t="shared" si="3"/>
        <v>30.9</v>
      </c>
      <c r="F7" s="15">
        <v>50</v>
      </c>
      <c r="G7" s="15"/>
      <c r="H7" s="15"/>
      <c r="I7" s="11">
        <v>320</v>
      </c>
      <c r="J7" s="89" t="s">
        <v>13</v>
      </c>
      <c r="K7" s="12">
        <v>6</v>
      </c>
      <c r="L7" s="96">
        <v>120</v>
      </c>
      <c r="M7" s="6">
        <f t="shared" si="4"/>
        <v>14.52</v>
      </c>
      <c r="N7" s="7">
        <f t="shared" si="0"/>
        <v>3.84</v>
      </c>
      <c r="O7" s="7">
        <f t="shared" si="1"/>
        <v>74.16</v>
      </c>
      <c r="P7" s="7">
        <f t="shared" si="2"/>
        <v>384</v>
      </c>
    </row>
    <row r="8" spans="1:24" ht="15.75" thickBot="1" x14ac:dyDescent="0.3">
      <c r="A8" s="8"/>
      <c r="B8" s="15">
        <v>2.6</v>
      </c>
      <c r="C8" s="15">
        <v>0.4</v>
      </c>
      <c r="D8" s="15">
        <v>5.2</v>
      </c>
      <c r="E8" s="9">
        <f t="shared" si="3"/>
        <v>0.78</v>
      </c>
      <c r="F8" s="15">
        <v>15</v>
      </c>
      <c r="G8" s="15"/>
      <c r="H8" s="15"/>
      <c r="I8" s="11">
        <v>36</v>
      </c>
      <c r="J8" s="89" t="s">
        <v>14</v>
      </c>
      <c r="K8" s="12">
        <v>7</v>
      </c>
      <c r="L8" s="95">
        <v>10</v>
      </c>
      <c r="M8" s="6">
        <f t="shared" si="4"/>
        <v>0.26</v>
      </c>
      <c r="N8" s="7">
        <f t="shared" si="0"/>
        <v>0.04</v>
      </c>
      <c r="O8" s="7">
        <f t="shared" si="1"/>
        <v>0.52</v>
      </c>
      <c r="P8" s="7">
        <f t="shared" si="2"/>
        <v>3.6</v>
      </c>
      <c r="S8" s="89"/>
      <c r="U8" s="88"/>
    </row>
    <row r="9" spans="1:24" ht="15.75" thickBot="1" x14ac:dyDescent="0.3">
      <c r="A9" s="8"/>
      <c r="B9" s="15">
        <v>5</v>
      </c>
      <c r="C9" s="15">
        <v>3.2</v>
      </c>
      <c r="D9" s="15">
        <v>3.5</v>
      </c>
      <c r="E9" s="9">
        <f t="shared" si="3"/>
        <v>0</v>
      </c>
      <c r="F9" s="15"/>
      <c r="G9" s="15"/>
      <c r="H9" s="15"/>
      <c r="I9" s="11">
        <v>66</v>
      </c>
      <c r="J9" s="89" t="s">
        <v>15</v>
      </c>
      <c r="K9" s="12">
        <v>8</v>
      </c>
      <c r="L9" s="96">
        <v>100</v>
      </c>
      <c r="M9" s="6">
        <f t="shared" si="4"/>
        <v>5</v>
      </c>
      <c r="N9" s="7">
        <f t="shared" si="0"/>
        <v>3.2</v>
      </c>
      <c r="O9" s="7">
        <f t="shared" si="1"/>
        <v>3.5</v>
      </c>
      <c r="P9" s="7">
        <f t="shared" si="2"/>
        <v>66</v>
      </c>
      <c r="S9" s="89"/>
      <c r="U9" s="88"/>
    </row>
    <row r="10" spans="1:24" ht="15.75" thickBot="1" x14ac:dyDescent="0.3">
      <c r="A10" s="8"/>
      <c r="B10" s="15">
        <v>0.6</v>
      </c>
      <c r="C10" s="15">
        <v>0.3</v>
      </c>
      <c r="D10" s="15">
        <v>5.7</v>
      </c>
      <c r="E10" s="9">
        <f t="shared" si="3"/>
        <v>4.2750000000000004</v>
      </c>
      <c r="F10" s="15">
        <v>75</v>
      </c>
      <c r="G10" s="15"/>
      <c r="H10" s="15"/>
      <c r="I10" s="11">
        <v>27</v>
      </c>
      <c r="J10" s="89" t="s">
        <v>16</v>
      </c>
      <c r="K10" s="12">
        <v>9</v>
      </c>
      <c r="L10" s="95">
        <v>50</v>
      </c>
      <c r="M10" s="6">
        <f t="shared" si="4"/>
        <v>0.3</v>
      </c>
      <c r="N10" s="7">
        <f t="shared" si="0"/>
        <v>0.15</v>
      </c>
      <c r="O10" s="7">
        <f t="shared" si="1"/>
        <v>2.85</v>
      </c>
      <c r="P10" s="7">
        <f t="shared" si="2"/>
        <v>13.5</v>
      </c>
      <c r="U10" s="88"/>
    </row>
    <row r="11" spans="1:24" ht="15.75" thickBot="1" x14ac:dyDescent="0.3">
      <c r="A11" s="8"/>
      <c r="B11" s="15">
        <v>23.6</v>
      </c>
      <c r="C11" s="15">
        <v>1.9</v>
      </c>
      <c r="D11" s="15">
        <v>0.4</v>
      </c>
      <c r="E11" s="9">
        <f t="shared" si="3"/>
        <v>0</v>
      </c>
      <c r="F11" s="15"/>
      <c r="G11" s="15"/>
      <c r="H11" s="15"/>
      <c r="I11" s="11">
        <v>113</v>
      </c>
      <c r="J11" s="89" t="s">
        <v>17</v>
      </c>
      <c r="K11" s="12">
        <v>10</v>
      </c>
      <c r="L11" s="96">
        <v>200</v>
      </c>
      <c r="M11" s="6">
        <f t="shared" si="4"/>
        <v>47.2</v>
      </c>
      <c r="N11" s="7">
        <f t="shared" si="0"/>
        <v>3.8</v>
      </c>
      <c r="O11" s="7">
        <f t="shared" si="1"/>
        <v>0.8</v>
      </c>
      <c r="P11" s="7">
        <f t="shared" si="2"/>
        <v>226</v>
      </c>
    </row>
    <row r="12" spans="1:24" ht="15.75" thickBot="1" x14ac:dyDescent="0.3">
      <c r="A12" s="8"/>
      <c r="B12" s="15">
        <v>1.7</v>
      </c>
      <c r="C12" s="15">
        <v>0</v>
      </c>
      <c r="D12" s="15">
        <v>9.5</v>
      </c>
      <c r="E12" s="9">
        <f t="shared" si="3"/>
        <v>0.95</v>
      </c>
      <c r="F12" s="15">
        <v>10</v>
      </c>
      <c r="G12" s="15"/>
      <c r="H12" s="15"/>
      <c r="I12" s="11">
        <v>44</v>
      </c>
      <c r="J12" s="89" t="s">
        <v>18</v>
      </c>
      <c r="K12" s="12">
        <v>11</v>
      </c>
      <c r="L12" s="95">
        <v>100</v>
      </c>
      <c r="M12" s="6">
        <f t="shared" si="4"/>
        <v>1.7</v>
      </c>
      <c r="N12" s="7">
        <f t="shared" si="0"/>
        <v>0</v>
      </c>
      <c r="O12" s="7">
        <f t="shared" si="1"/>
        <v>9.5</v>
      </c>
      <c r="P12" s="7">
        <f t="shared" si="2"/>
        <v>44</v>
      </c>
      <c r="T12" s="289"/>
      <c r="U12" s="290"/>
      <c r="V12" s="290"/>
      <c r="W12" s="289"/>
    </row>
    <row r="13" spans="1:24" ht="15.75" thickBot="1" x14ac:dyDescent="0.3">
      <c r="A13" s="8"/>
      <c r="B13" s="15">
        <v>2.8</v>
      </c>
      <c r="C13" s="15">
        <v>2.5</v>
      </c>
      <c r="D13" s="15">
        <v>4.7</v>
      </c>
      <c r="E13" s="9">
        <f t="shared" si="3"/>
        <v>1.41</v>
      </c>
      <c r="F13" s="15">
        <v>30</v>
      </c>
      <c r="G13" s="15"/>
      <c r="H13" s="15"/>
      <c r="I13" s="11">
        <v>68</v>
      </c>
      <c r="J13" s="89" t="s">
        <v>19</v>
      </c>
      <c r="K13" s="12">
        <v>12</v>
      </c>
      <c r="L13" s="96">
        <v>90</v>
      </c>
      <c r="M13" s="6">
        <f t="shared" si="4"/>
        <v>2.5199999999999996</v>
      </c>
      <c r="N13" s="7">
        <f t="shared" si="0"/>
        <v>2.25</v>
      </c>
      <c r="O13" s="7">
        <f t="shared" si="1"/>
        <v>4.2300000000000004</v>
      </c>
      <c r="P13" s="7">
        <f t="shared" si="2"/>
        <v>61.2</v>
      </c>
      <c r="T13" s="289"/>
      <c r="U13" s="289"/>
      <c r="V13" s="289"/>
      <c r="W13" s="289"/>
    </row>
    <row r="14" spans="1:24" ht="15.75" thickBot="1" x14ac:dyDescent="0.3">
      <c r="A14" s="8"/>
      <c r="B14" s="15">
        <v>1.3</v>
      </c>
      <c r="C14" s="15">
        <v>0.1</v>
      </c>
      <c r="D14" s="15">
        <v>7</v>
      </c>
      <c r="E14" s="9">
        <f t="shared" si="3"/>
        <v>2.4500000000000002</v>
      </c>
      <c r="F14" s="15">
        <v>35</v>
      </c>
      <c r="G14" s="15"/>
      <c r="H14" s="15"/>
      <c r="I14" s="11">
        <v>34</v>
      </c>
      <c r="J14" s="89" t="s">
        <v>20</v>
      </c>
      <c r="K14" s="12">
        <v>13</v>
      </c>
      <c r="L14" s="95">
        <v>100</v>
      </c>
      <c r="M14" s="6">
        <f t="shared" si="4"/>
        <v>1.3</v>
      </c>
      <c r="N14" s="7">
        <f t="shared" si="0"/>
        <v>0.1</v>
      </c>
      <c r="O14" s="7">
        <f t="shared" si="1"/>
        <v>7</v>
      </c>
      <c r="P14" s="7">
        <f t="shared" si="2"/>
        <v>34</v>
      </c>
      <c r="T14" s="289"/>
      <c r="U14" s="289"/>
      <c r="V14" s="289"/>
      <c r="W14" s="289"/>
    </row>
    <row r="15" spans="1:24" ht="15.75" thickBot="1" x14ac:dyDescent="0.3">
      <c r="A15" s="16"/>
      <c r="B15" s="2">
        <v>12</v>
      </c>
      <c r="C15" s="15">
        <v>6</v>
      </c>
      <c r="D15" s="15">
        <v>62</v>
      </c>
      <c r="E15" s="9">
        <f t="shared" si="3"/>
        <v>27.9</v>
      </c>
      <c r="F15" s="15">
        <v>45</v>
      </c>
      <c r="G15" s="15"/>
      <c r="H15" s="15"/>
      <c r="I15" s="11">
        <v>350</v>
      </c>
      <c r="J15" s="37" t="s">
        <v>21</v>
      </c>
      <c r="K15" s="12">
        <v>14</v>
      </c>
      <c r="L15" s="96">
        <v>100</v>
      </c>
      <c r="M15" s="6">
        <f t="shared" si="4"/>
        <v>12</v>
      </c>
      <c r="N15" s="7">
        <f t="shared" si="0"/>
        <v>6</v>
      </c>
      <c r="O15" s="7">
        <f t="shared" si="1"/>
        <v>62</v>
      </c>
      <c r="P15" s="7">
        <f t="shared" si="2"/>
        <v>350</v>
      </c>
      <c r="T15" s="289"/>
      <c r="U15" s="289"/>
      <c r="V15" s="289"/>
      <c r="W15" s="289"/>
    </row>
    <row r="16" spans="1:24" ht="15.75" thickBot="1" x14ac:dyDescent="0.3">
      <c r="A16" s="8"/>
      <c r="B16" s="15">
        <v>0.8</v>
      </c>
      <c r="C16" s="15">
        <v>0</v>
      </c>
      <c r="D16" s="15">
        <v>3</v>
      </c>
      <c r="E16" s="9">
        <f t="shared" si="3"/>
        <v>0.6</v>
      </c>
      <c r="F16" s="15">
        <v>20</v>
      </c>
      <c r="G16" s="15"/>
      <c r="H16" s="15"/>
      <c r="I16" s="11">
        <v>15</v>
      </c>
      <c r="J16" s="89" t="s">
        <v>22</v>
      </c>
      <c r="K16" s="12">
        <v>15</v>
      </c>
      <c r="L16" s="95">
        <v>100</v>
      </c>
      <c r="M16" s="6">
        <f t="shared" si="4"/>
        <v>0.8</v>
      </c>
      <c r="N16" s="7">
        <f t="shared" si="0"/>
        <v>0</v>
      </c>
      <c r="O16" s="7">
        <f t="shared" si="1"/>
        <v>3</v>
      </c>
      <c r="P16" s="7">
        <f t="shared" si="2"/>
        <v>15</v>
      </c>
      <c r="T16" s="289"/>
      <c r="U16" s="289"/>
      <c r="V16" s="289"/>
      <c r="W16" s="289"/>
    </row>
    <row r="17" spans="1:23" ht="15.75" thickBot="1" x14ac:dyDescent="0.3">
      <c r="A17" s="8"/>
      <c r="B17" s="15">
        <v>1</v>
      </c>
      <c r="C17" s="15">
        <v>0.2</v>
      </c>
      <c r="D17" s="15">
        <v>3.7</v>
      </c>
      <c r="E17" s="9">
        <f t="shared" si="3"/>
        <v>0.37</v>
      </c>
      <c r="F17" s="15">
        <v>10</v>
      </c>
      <c r="G17" s="15"/>
      <c r="H17" s="15"/>
      <c r="I17" s="11">
        <v>20</v>
      </c>
      <c r="J17" s="89" t="s">
        <v>23</v>
      </c>
      <c r="K17" s="12">
        <v>16</v>
      </c>
      <c r="L17" s="96">
        <v>120</v>
      </c>
      <c r="M17" s="6">
        <f t="shared" si="4"/>
        <v>1.2</v>
      </c>
      <c r="N17" s="7">
        <f t="shared" si="0"/>
        <v>0.24</v>
      </c>
      <c r="O17" s="7">
        <f t="shared" si="1"/>
        <v>4.4400000000000004</v>
      </c>
      <c r="P17" s="7">
        <f t="shared" si="2"/>
        <v>24</v>
      </c>
      <c r="T17" s="289"/>
      <c r="U17" s="289"/>
      <c r="V17" s="289"/>
      <c r="W17" s="289"/>
    </row>
    <row r="18" spans="1:23" ht="15.75" thickBot="1" x14ac:dyDescent="0.3">
      <c r="A18" s="8"/>
      <c r="B18" s="15">
        <v>10.3</v>
      </c>
      <c r="C18" s="15">
        <v>5.2</v>
      </c>
      <c r="D18" s="15">
        <v>0</v>
      </c>
      <c r="E18" s="9">
        <f t="shared" si="3"/>
        <v>0</v>
      </c>
      <c r="F18" s="15"/>
      <c r="G18" s="15"/>
      <c r="H18" s="15"/>
      <c r="I18" s="11">
        <v>88</v>
      </c>
      <c r="J18" s="89" t="s">
        <v>24</v>
      </c>
      <c r="K18" s="12">
        <v>17</v>
      </c>
      <c r="L18" s="95">
        <v>400</v>
      </c>
      <c r="M18" s="6">
        <f t="shared" si="4"/>
        <v>41.2</v>
      </c>
      <c r="N18" s="7">
        <f t="shared" si="0"/>
        <v>20.8</v>
      </c>
      <c r="O18" s="7">
        <f t="shared" si="1"/>
        <v>0</v>
      </c>
      <c r="P18" s="7">
        <f t="shared" si="2"/>
        <v>352</v>
      </c>
    </row>
    <row r="19" spans="1:23" ht="15.75" thickBot="1" x14ac:dyDescent="0.3">
      <c r="A19" s="8"/>
      <c r="B19" s="15">
        <v>1.7</v>
      </c>
      <c r="C19" s="15">
        <v>0</v>
      </c>
      <c r="D19" s="15">
        <v>10.8</v>
      </c>
      <c r="E19" s="9">
        <f t="shared" si="3"/>
        <v>6.9120000000000008</v>
      </c>
      <c r="F19" s="15">
        <v>64</v>
      </c>
      <c r="G19" s="15"/>
      <c r="H19" s="15"/>
      <c r="I19" s="11">
        <v>50</v>
      </c>
      <c r="J19" s="89" t="s">
        <v>25</v>
      </c>
      <c r="K19" s="12">
        <v>18</v>
      </c>
      <c r="L19" s="96">
        <v>100</v>
      </c>
      <c r="M19" s="6">
        <f t="shared" si="4"/>
        <v>1.7</v>
      </c>
      <c r="N19" s="7">
        <f t="shared" si="0"/>
        <v>0</v>
      </c>
      <c r="O19" s="7">
        <f t="shared" si="1"/>
        <v>10.8</v>
      </c>
      <c r="P19" s="7">
        <f t="shared" si="2"/>
        <v>50</v>
      </c>
    </row>
    <row r="20" spans="1:23" ht="15.75" thickBot="1" x14ac:dyDescent="0.3">
      <c r="A20" s="8"/>
      <c r="B20" s="15">
        <v>0.9</v>
      </c>
      <c r="C20" s="15">
        <v>0.1</v>
      </c>
      <c r="D20" s="15">
        <v>2.1</v>
      </c>
      <c r="E20" s="9">
        <f t="shared" si="3"/>
        <v>0</v>
      </c>
      <c r="F20" s="15"/>
      <c r="G20" s="15"/>
      <c r="H20" s="15"/>
      <c r="I20" s="11">
        <v>12</v>
      </c>
      <c r="J20" s="89" t="s">
        <v>26</v>
      </c>
      <c r="K20" s="12">
        <v>19</v>
      </c>
      <c r="L20" s="95">
        <v>100</v>
      </c>
      <c r="M20" s="6">
        <f t="shared" si="4"/>
        <v>0.9</v>
      </c>
      <c r="N20" s="7">
        <f t="shared" si="0"/>
        <v>0.1</v>
      </c>
      <c r="O20" s="7">
        <f t="shared" si="1"/>
        <v>2.1</v>
      </c>
      <c r="P20" s="7">
        <f t="shared" si="2"/>
        <v>12</v>
      </c>
    </row>
    <row r="21" spans="1:23" s="87" customFormat="1" ht="15.75" thickBot="1" x14ac:dyDescent="0.3">
      <c r="A21" s="80"/>
      <c r="B21" s="81">
        <v>14</v>
      </c>
      <c r="C21" s="81">
        <v>12</v>
      </c>
      <c r="D21" s="81">
        <v>2</v>
      </c>
      <c r="E21" s="82">
        <f t="shared" si="3"/>
        <v>0</v>
      </c>
      <c r="F21" s="81"/>
      <c r="G21" s="81"/>
      <c r="H21" s="81"/>
      <c r="I21" s="83">
        <v>175</v>
      </c>
      <c r="J21" s="90" t="s">
        <v>27</v>
      </c>
      <c r="K21" s="84">
        <v>265</v>
      </c>
      <c r="L21" s="97">
        <v>400</v>
      </c>
      <c r="M21" s="85">
        <f t="shared" si="4"/>
        <v>56</v>
      </c>
      <c r="N21" s="86">
        <f t="shared" si="0"/>
        <v>48</v>
      </c>
      <c r="O21" s="86">
        <f t="shared" si="1"/>
        <v>8</v>
      </c>
      <c r="P21" s="86">
        <f t="shared" si="2"/>
        <v>700</v>
      </c>
    </row>
    <row r="22" spans="1:23" ht="15.75" thickBot="1" x14ac:dyDescent="0.3">
      <c r="A22" s="8"/>
      <c r="B22" s="15">
        <v>23.58</v>
      </c>
      <c r="C22" s="15">
        <v>0.83</v>
      </c>
      <c r="D22" s="15">
        <v>60</v>
      </c>
      <c r="E22" s="9">
        <f t="shared" si="3"/>
        <v>24</v>
      </c>
      <c r="F22" s="15">
        <v>40</v>
      </c>
      <c r="G22" s="15"/>
      <c r="H22" s="15"/>
      <c r="I22" s="11">
        <v>333</v>
      </c>
      <c r="J22" s="89" t="s">
        <v>28</v>
      </c>
      <c r="K22" s="12">
        <v>20</v>
      </c>
      <c r="L22" s="95">
        <v>60</v>
      </c>
      <c r="M22" s="6">
        <f t="shared" si="4"/>
        <v>14.148</v>
      </c>
      <c r="N22" s="7">
        <f t="shared" si="0"/>
        <v>0.498</v>
      </c>
      <c r="O22" s="7">
        <f t="shared" si="1"/>
        <v>36</v>
      </c>
      <c r="P22" s="7">
        <f t="shared" si="2"/>
        <v>199.8</v>
      </c>
    </row>
    <row r="23" spans="1:23" ht="15.75" thickBot="1" x14ac:dyDescent="0.3">
      <c r="A23" s="8"/>
      <c r="B23" s="15">
        <v>2.5</v>
      </c>
      <c r="C23" s="15">
        <v>0.3</v>
      </c>
      <c r="D23" s="15">
        <v>5.4</v>
      </c>
      <c r="E23" s="9">
        <f t="shared" si="3"/>
        <v>0.54</v>
      </c>
      <c r="F23" s="15">
        <v>10</v>
      </c>
      <c r="G23" s="15"/>
      <c r="H23" s="15"/>
      <c r="I23" s="11">
        <v>30</v>
      </c>
      <c r="J23" s="89" t="s">
        <v>29</v>
      </c>
      <c r="K23" s="12">
        <v>21</v>
      </c>
      <c r="L23" s="96">
        <v>100</v>
      </c>
      <c r="M23" s="6">
        <f t="shared" si="4"/>
        <v>2.5</v>
      </c>
      <c r="N23" s="7">
        <f t="shared" si="0"/>
        <v>0.3</v>
      </c>
      <c r="O23" s="7">
        <f t="shared" si="1"/>
        <v>5.4</v>
      </c>
      <c r="P23" s="7">
        <f t="shared" si="2"/>
        <v>30</v>
      </c>
      <c r="S23">
        <f>R25+S25+T25</f>
        <v>49.839999999999996</v>
      </c>
    </row>
    <row r="24" spans="1:23" ht="15.75" thickBot="1" x14ac:dyDescent="0.3">
      <c r="A24" s="8"/>
      <c r="B24" s="15">
        <v>6.5</v>
      </c>
      <c r="C24" s="15">
        <v>0.5</v>
      </c>
      <c r="D24" s="15">
        <v>29.9</v>
      </c>
      <c r="E24" s="9">
        <f t="shared" si="3"/>
        <v>2.99</v>
      </c>
      <c r="F24" s="15">
        <v>10</v>
      </c>
      <c r="G24" s="15"/>
      <c r="H24" s="15"/>
      <c r="I24" s="11">
        <v>143</v>
      </c>
      <c r="J24" s="89" t="s">
        <v>30</v>
      </c>
      <c r="K24" s="12">
        <v>22</v>
      </c>
      <c r="L24" s="95">
        <v>100</v>
      </c>
      <c r="M24" s="6">
        <f t="shared" si="4"/>
        <v>6.5</v>
      </c>
      <c r="N24" s="7">
        <f t="shared" si="0"/>
        <v>0.5</v>
      </c>
      <c r="O24" s="7">
        <f t="shared" si="1"/>
        <v>29.9</v>
      </c>
      <c r="P24" s="7">
        <f t="shared" si="2"/>
        <v>143</v>
      </c>
      <c r="R24">
        <f>R25*100/S23</f>
        <v>3.8523274478330665</v>
      </c>
      <c r="S24">
        <f>S25*100/S23</f>
        <v>1.6051364365971108</v>
      </c>
      <c r="T24">
        <f>T25*100/S23</f>
        <v>94.542536115569831</v>
      </c>
    </row>
    <row r="25" spans="1:23" ht="15.75" thickBot="1" x14ac:dyDescent="0.3">
      <c r="A25" s="17"/>
      <c r="B25" s="15">
        <v>20</v>
      </c>
      <c r="C25" s="15">
        <v>1</v>
      </c>
      <c r="D25" s="15">
        <v>65</v>
      </c>
      <c r="E25" s="9">
        <f t="shared" si="3"/>
        <v>19.5</v>
      </c>
      <c r="F25" s="15">
        <v>30</v>
      </c>
      <c r="G25" s="15"/>
      <c r="H25" s="15"/>
      <c r="I25" s="11">
        <v>355</v>
      </c>
      <c r="J25" s="91" t="s">
        <v>31</v>
      </c>
      <c r="K25" s="12">
        <v>23</v>
      </c>
      <c r="L25" s="96">
        <v>100</v>
      </c>
      <c r="M25" s="6">
        <f t="shared" si="4"/>
        <v>20</v>
      </c>
      <c r="N25" s="7">
        <f t="shared" si="0"/>
        <v>1</v>
      </c>
      <c r="O25" s="7">
        <f t="shared" si="1"/>
        <v>65</v>
      </c>
      <c r="P25" s="7">
        <f t="shared" si="2"/>
        <v>355</v>
      </c>
      <c r="R25" s="18">
        <f>M70+M37</f>
        <v>1.9200000000000002</v>
      </c>
      <c r="S25" s="18">
        <f t="shared" ref="S25:U25" si="5">N70+N37</f>
        <v>0.8</v>
      </c>
      <c r="T25" s="18">
        <f t="shared" si="5"/>
        <v>47.12</v>
      </c>
      <c r="U25" s="18">
        <f t="shared" si="5"/>
        <v>209.6</v>
      </c>
    </row>
    <row r="26" spans="1:23" ht="15.75" thickBot="1" x14ac:dyDescent="0.3">
      <c r="A26" s="8"/>
      <c r="B26" s="15">
        <v>2.9</v>
      </c>
      <c r="C26" s="15">
        <v>0.3</v>
      </c>
      <c r="D26" s="15">
        <v>2</v>
      </c>
      <c r="E26" s="9">
        <f t="shared" si="3"/>
        <v>0.2</v>
      </c>
      <c r="F26" s="15">
        <v>10</v>
      </c>
      <c r="G26" s="15"/>
      <c r="H26" s="15"/>
      <c r="I26" s="11">
        <v>22</v>
      </c>
      <c r="J26" s="89" t="s">
        <v>32</v>
      </c>
      <c r="K26" s="12">
        <v>24</v>
      </c>
      <c r="L26" s="95">
        <v>100</v>
      </c>
      <c r="M26" s="6">
        <f t="shared" si="4"/>
        <v>2.9</v>
      </c>
      <c r="N26" s="7">
        <f t="shared" si="0"/>
        <v>0.3</v>
      </c>
      <c r="O26" s="7">
        <f t="shared" si="1"/>
        <v>2</v>
      </c>
      <c r="P26" s="7">
        <f t="shared" si="2"/>
        <v>22</v>
      </c>
    </row>
    <row r="27" spans="1:23" ht="15.75" thickBot="1" x14ac:dyDescent="0.3">
      <c r="A27" s="8"/>
      <c r="B27" s="15">
        <v>0.4</v>
      </c>
      <c r="C27" s="15">
        <v>0</v>
      </c>
      <c r="D27" s="15">
        <v>11.3</v>
      </c>
      <c r="E27" s="9">
        <f t="shared" si="3"/>
        <v>3.39</v>
      </c>
      <c r="F27" s="15">
        <v>30</v>
      </c>
      <c r="G27" s="15"/>
      <c r="H27" s="15"/>
      <c r="I27" s="11">
        <v>46</v>
      </c>
      <c r="J27" s="89" t="s">
        <v>33</v>
      </c>
      <c r="K27" s="12">
        <v>25</v>
      </c>
      <c r="L27" s="96">
        <v>100</v>
      </c>
      <c r="M27" s="6">
        <f t="shared" si="4"/>
        <v>0.4</v>
      </c>
      <c r="N27" s="7">
        <f t="shared" si="0"/>
        <v>0</v>
      </c>
      <c r="O27" s="7">
        <f t="shared" si="1"/>
        <v>11.3</v>
      </c>
      <c r="P27" s="7">
        <f t="shared" si="2"/>
        <v>46</v>
      </c>
    </row>
    <row r="28" spans="1:23" ht="15.75" thickBot="1" x14ac:dyDescent="0.3">
      <c r="A28" s="8"/>
      <c r="B28" s="15">
        <v>12.7</v>
      </c>
      <c r="C28" s="15">
        <v>11.5</v>
      </c>
      <c r="D28" s="15">
        <v>0.7</v>
      </c>
      <c r="E28" s="9">
        <f t="shared" si="3"/>
        <v>0</v>
      </c>
      <c r="F28" s="15"/>
      <c r="G28" s="15"/>
      <c r="H28" s="15"/>
      <c r="I28" s="11">
        <v>157</v>
      </c>
      <c r="J28" s="89" t="s">
        <v>34</v>
      </c>
      <c r="K28" s="12">
        <v>26</v>
      </c>
      <c r="L28" s="95">
        <v>100</v>
      </c>
      <c r="M28" s="6">
        <f t="shared" si="4"/>
        <v>12.7</v>
      </c>
      <c r="N28" s="7">
        <f t="shared" si="0"/>
        <v>11.5</v>
      </c>
      <c r="O28" s="7">
        <f t="shared" si="1"/>
        <v>0.7</v>
      </c>
      <c r="P28" s="7">
        <f t="shared" si="2"/>
        <v>157</v>
      </c>
    </row>
    <row r="29" spans="1:23" ht="15.75" thickBot="1" x14ac:dyDescent="0.3">
      <c r="A29" s="1"/>
      <c r="B29" s="2">
        <v>13.5</v>
      </c>
      <c r="C29" s="2">
        <v>5</v>
      </c>
      <c r="D29" s="2">
        <v>69</v>
      </c>
      <c r="E29" s="9">
        <f t="shared" si="3"/>
        <v>0</v>
      </c>
      <c r="F29" s="1"/>
      <c r="G29" s="1"/>
      <c r="H29" s="1"/>
      <c r="I29" s="11">
        <v>355</v>
      </c>
      <c r="J29" s="92" t="s">
        <v>35</v>
      </c>
      <c r="K29" s="12">
        <v>27</v>
      </c>
      <c r="L29" s="96">
        <v>100</v>
      </c>
      <c r="M29" s="6">
        <f t="shared" si="4"/>
        <v>13.5</v>
      </c>
      <c r="N29" s="7">
        <f t="shared" si="0"/>
        <v>5</v>
      </c>
      <c r="O29" s="7">
        <f t="shared" si="1"/>
        <v>69</v>
      </c>
      <c r="P29" s="7">
        <f t="shared" si="2"/>
        <v>355</v>
      </c>
    </row>
    <row r="30" spans="1:23" ht="15.75" thickBot="1" x14ac:dyDescent="0.3">
      <c r="A30" s="16"/>
      <c r="B30" s="2">
        <v>5.2</v>
      </c>
      <c r="C30" s="2">
        <v>0.3</v>
      </c>
      <c r="D30" s="2">
        <v>51</v>
      </c>
      <c r="E30" s="9">
        <f t="shared" si="3"/>
        <v>17.850000000000001</v>
      </c>
      <c r="F30" s="2">
        <v>35</v>
      </c>
      <c r="G30" s="1"/>
      <c r="H30" s="1"/>
      <c r="I30" s="11">
        <v>284</v>
      </c>
      <c r="J30" s="37" t="s">
        <v>36</v>
      </c>
      <c r="K30" s="12">
        <v>28</v>
      </c>
      <c r="L30" s="95">
        <v>30</v>
      </c>
      <c r="M30" s="6">
        <f t="shared" si="4"/>
        <v>1.56</v>
      </c>
      <c r="N30" s="7">
        <f t="shared" si="0"/>
        <v>0.09</v>
      </c>
      <c r="O30" s="7">
        <f t="shared" si="1"/>
        <v>15.3</v>
      </c>
      <c r="P30" s="7">
        <f t="shared" si="2"/>
        <v>85.2</v>
      </c>
    </row>
    <row r="31" spans="1:23" ht="15.75" thickBot="1" x14ac:dyDescent="0.3">
      <c r="A31" s="16"/>
      <c r="B31" s="2">
        <v>2.2000000000000002</v>
      </c>
      <c r="C31" s="2">
        <v>1.2</v>
      </c>
      <c r="D31" s="2">
        <v>61.7</v>
      </c>
      <c r="E31" s="9">
        <f t="shared" si="3"/>
        <v>0</v>
      </c>
      <c r="F31" s="1"/>
      <c r="G31" s="1"/>
      <c r="H31" s="1"/>
      <c r="I31" s="11">
        <v>284</v>
      </c>
      <c r="J31" s="37" t="s">
        <v>37</v>
      </c>
      <c r="K31" s="12">
        <v>29</v>
      </c>
      <c r="L31" s="96">
        <v>100</v>
      </c>
      <c r="M31" s="6">
        <f t="shared" si="4"/>
        <v>2.2000000000000002</v>
      </c>
      <c r="N31" s="7">
        <f t="shared" si="0"/>
        <v>1.2</v>
      </c>
      <c r="O31" s="7">
        <f t="shared" si="1"/>
        <v>61.7</v>
      </c>
      <c r="P31" s="7">
        <f t="shared" si="2"/>
        <v>284</v>
      </c>
    </row>
    <row r="32" spans="1:23" ht="15.75" thickBot="1" x14ac:dyDescent="0.3">
      <c r="A32" s="16"/>
      <c r="B32" s="19">
        <v>17.5</v>
      </c>
      <c r="C32" s="19">
        <v>0.6</v>
      </c>
      <c r="D32" s="19">
        <v>0</v>
      </c>
      <c r="E32" s="9">
        <f t="shared" si="3"/>
        <v>0</v>
      </c>
      <c r="F32" s="19"/>
      <c r="G32" s="19"/>
      <c r="H32" s="19"/>
      <c r="I32" s="20">
        <v>75</v>
      </c>
      <c r="J32" s="37" t="s">
        <v>38</v>
      </c>
      <c r="K32" s="12">
        <v>30</v>
      </c>
      <c r="L32" s="95">
        <v>100</v>
      </c>
      <c r="M32" s="6">
        <f t="shared" si="4"/>
        <v>17.5</v>
      </c>
      <c r="N32" s="7">
        <f t="shared" si="0"/>
        <v>0.6</v>
      </c>
      <c r="O32" s="7">
        <f t="shared" si="1"/>
        <v>0</v>
      </c>
      <c r="P32" s="7">
        <f t="shared" si="2"/>
        <v>75</v>
      </c>
    </row>
    <row r="33" spans="1:16" ht="15.75" thickBot="1" x14ac:dyDescent="0.3">
      <c r="A33" s="16"/>
      <c r="B33" s="19"/>
      <c r="C33" s="19"/>
      <c r="D33" s="19">
        <v>99.8</v>
      </c>
      <c r="E33" s="9">
        <f t="shared" si="3"/>
        <v>19.96</v>
      </c>
      <c r="F33" s="19">
        <v>20</v>
      </c>
      <c r="G33" s="19"/>
      <c r="H33" s="19"/>
      <c r="I33" s="20">
        <v>399</v>
      </c>
      <c r="J33" s="37" t="s">
        <v>39</v>
      </c>
      <c r="K33" s="12">
        <v>31</v>
      </c>
      <c r="L33" s="96">
        <v>100</v>
      </c>
      <c r="M33" s="6">
        <f t="shared" si="4"/>
        <v>0</v>
      </c>
      <c r="N33" s="7">
        <f t="shared" si="0"/>
        <v>0</v>
      </c>
      <c r="O33" s="7">
        <f t="shared" si="1"/>
        <v>99.8</v>
      </c>
      <c r="P33" s="7">
        <f t="shared" si="2"/>
        <v>399</v>
      </c>
    </row>
    <row r="34" spans="1:16" ht="15.75" thickBot="1" x14ac:dyDescent="0.3">
      <c r="A34" s="21"/>
      <c r="B34" s="19">
        <v>1.5</v>
      </c>
      <c r="C34" s="19">
        <v>0.2</v>
      </c>
      <c r="D34" s="19">
        <v>21.8</v>
      </c>
      <c r="E34" s="9">
        <f t="shared" si="3"/>
        <v>14.17</v>
      </c>
      <c r="F34" s="19">
        <v>65</v>
      </c>
      <c r="G34" s="19"/>
      <c r="H34" s="19"/>
      <c r="I34" s="22">
        <v>95</v>
      </c>
      <c r="J34" s="93" t="s">
        <v>40</v>
      </c>
      <c r="K34" s="12">
        <v>32</v>
      </c>
      <c r="L34" s="95">
        <v>120</v>
      </c>
      <c r="M34" s="6">
        <f t="shared" ref="M34:M65" si="6">B34*L34/100</f>
        <v>1.8</v>
      </c>
      <c r="N34" s="7">
        <f t="shared" ref="N34:N70" si="7">C34*L34/100</f>
        <v>0.24</v>
      </c>
      <c r="O34" s="7">
        <f t="shared" ref="O34:O70" si="8">D34*L34/100</f>
        <v>26.16</v>
      </c>
      <c r="P34" s="7">
        <f t="shared" ref="P34:P70" si="9">I34*L34/100</f>
        <v>114</v>
      </c>
    </row>
    <row r="35" spans="1:16" ht="15.75" thickBot="1" x14ac:dyDescent="0.3">
      <c r="A35" s="21"/>
      <c r="B35" s="19">
        <v>1</v>
      </c>
      <c r="C35" s="19">
        <v>0.6</v>
      </c>
      <c r="D35" s="19">
        <v>10.3</v>
      </c>
      <c r="E35" s="9">
        <f t="shared" si="3"/>
        <v>5.15</v>
      </c>
      <c r="F35" s="19">
        <v>50</v>
      </c>
      <c r="G35" s="19"/>
      <c r="H35" s="19"/>
      <c r="I35" s="22">
        <v>48</v>
      </c>
      <c r="J35" s="93" t="s">
        <v>41</v>
      </c>
      <c r="K35" s="12">
        <v>33</v>
      </c>
      <c r="L35" s="96">
        <v>100</v>
      </c>
      <c r="M35" s="6">
        <f t="shared" si="6"/>
        <v>1</v>
      </c>
      <c r="N35" s="7">
        <f t="shared" si="7"/>
        <v>0.6</v>
      </c>
      <c r="O35" s="7">
        <f t="shared" si="8"/>
        <v>10.3</v>
      </c>
      <c r="P35" s="7">
        <f t="shared" si="9"/>
        <v>48</v>
      </c>
    </row>
    <row r="36" spans="1:16" ht="15.75" thickBot="1" x14ac:dyDescent="0.3">
      <c r="A36" s="16"/>
      <c r="B36" s="23">
        <v>11</v>
      </c>
      <c r="C36" s="23">
        <v>2.5</v>
      </c>
      <c r="D36" s="23">
        <v>83</v>
      </c>
      <c r="E36" s="9">
        <f t="shared" si="3"/>
        <v>41.5</v>
      </c>
      <c r="F36" s="19">
        <v>50</v>
      </c>
      <c r="G36" s="7"/>
      <c r="H36" s="7"/>
      <c r="I36" s="24">
        <v>360</v>
      </c>
      <c r="J36" s="37" t="s">
        <v>42</v>
      </c>
      <c r="K36" s="12">
        <v>34</v>
      </c>
      <c r="L36" s="95">
        <v>100</v>
      </c>
      <c r="M36" s="6">
        <f t="shared" si="6"/>
        <v>11</v>
      </c>
      <c r="N36" s="7">
        <f t="shared" si="7"/>
        <v>2.5</v>
      </c>
      <c r="O36" s="7">
        <f t="shared" si="8"/>
        <v>83</v>
      </c>
      <c r="P36" s="7">
        <f t="shared" si="9"/>
        <v>360</v>
      </c>
    </row>
    <row r="37" spans="1:16" ht="15.75" thickBot="1" x14ac:dyDescent="0.3">
      <c r="A37" s="16"/>
      <c r="B37" s="23">
        <v>0.8</v>
      </c>
      <c r="C37" s="23">
        <v>0</v>
      </c>
      <c r="D37" s="23">
        <v>80.3</v>
      </c>
      <c r="E37" s="9">
        <f t="shared" si="3"/>
        <v>0</v>
      </c>
      <c r="F37" s="7"/>
      <c r="G37" s="7"/>
      <c r="H37" s="7"/>
      <c r="I37" s="24">
        <v>324</v>
      </c>
      <c r="J37" s="37" t="s">
        <v>43</v>
      </c>
      <c r="K37" s="12">
        <v>35</v>
      </c>
      <c r="L37" s="96">
        <v>40</v>
      </c>
      <c r="M37" s="6">
        <f t="shared" si="6"/>
        <v>0.32</v>
      </c>
      <c r="N37" s="7">
        <f t="shared" si="7"/>
        <v>0</v>
      </c>
      <c r="O37" s="7">
        <f t="shared" si="8"/>
        <v>32.119999999999997</v>
      </c>
      <c r="P37" s="7">
        <f t="shared" si="9"/>
        <v>129.6</v>
      </c>
    </row>
    <row r="38" spans="1:16" ht="15.75" thickBot="1" x14ac:dyDescent="0.3">
      <c r="A38" s="16"/>
      <c r="B38" s="19">
        <v>15.2</v>
      </c>
      <c r="C38" s="19">
        <v>65.2</v>
      </c>
      <c r="D38" s="19">
        <v>7</v>
      </c>
      <c r="E38" s="9">
        <f t="shared" si="3"/>
        <v>0</v>
      </c>
      <c r="F38" s="7"/>
      <c r="G38" s="7"/>
      <c r="H38" s="7"/>
      <c r="I38" s="24">
        <v>654</v>
      </c>
      <c r="J38" s="37" t="s">
        <v>44</v>
      </c>
      <c r="K38" s="12">
        <v>36</v>
      </c>
      <c r="L38" s="95">
        <v>100</v>
      </c>
      <c r="M38" s="6">
        <f t="shared" si="6"/>
        <v>15.2</v>
      </c>
      <c r="N38" s="7">
        <f t="shared" si="7"/>
        <v>65.2</v>
      </c>
      <c r="O38" s="7">
        <f t="shared" si="8"/>
        <v>7</v>
      </c>
      <c r="P38" s="7">
        <f t="shared" si="9"/>
        <v>654</v>
      </c>
    </row>
    <row r="39" spans="1:16" ht="30.75" thickBot="1" x14ac:dyDescent="0.3">
      <c r="A39" s="16"/>
      <c r="B39" s="19">
        <v>6.4050000000000002</v>
      </c>
      <c r="C39" s="19">
        <v>1.5269999999999999</v>
      </c>
      <c r="D39" s="19">
        <v>36.68</v>
      </c>
      <c r="E39" s="9">
        <f t="shared" si="3"/>
        <v>0</v>
      </c>
      <c r="F39" s="7"/>
      <c r="G39" s="7"/>
      <c r="H39" s="7"/>
      <c r="I39" s="24">
        <v>196</v>
      </c>
      <c r="J39" s="37" t="s">
        <v>45</v>
      </c>
      <c r="K39" s="12">
        <v>37</v>
      </c>
      <c r="L39" s="96">
        <v>120</v>
      </c>
      <c r="M39" s="6">
        <f t="shared" si="6"/>
        <v>7.6859999999999999</v>
      </c>
      <c r="N39" s="7">
        <f t="shared" si="7"/>
        <v>1.8323999999999998</v>
      </c>
      <c r="O39" s="7">
        <f t="shared" si="8"/>
        <v>44.016000000000005</v>
      </c>
      <c r="P39" s="7">
        <f t="shared" si="9"/>
        <v>235.2</v>
      </c>
    </row>
    <row r="40" spans="1:16" ht="15.75" thickBot="1" x14ac:dyDescent="0.3">
      <c r="A40" s="16"/>
      <c r="B40" s="23">
        <v>12</v>
      </c>
      <c r="C40" s="23">
        <v>1.5</v>
      </c>
      <c r="D40" s="23">
        <v>72</v>
      </c>
      <c r="E40" s="9">
        <f t="shared" si="3"/>
        <v>0</v>
      </c>
      <c r="F40" s="7"/>
      <c r="G40" s="7"/>
      <c r="H40" s="7"/>
      <c r="I40" s="24">
        <v>356</v>
      </c>
      <c r="J40" s="37" t="s">
        <v>46</v>
      </c>
      <c r="K40" s="12">
        <v>38</v>
      </c>
      <c r="L40" s="95">
        <v>100</v>
      </c>
      <c r="M40" s="6">
        <f t="shared" si="6"/>
        <v>12</v>
      </c>
      <c r="N40" s="7">
        <f t="shared" si="7"/>
        <v>1.5</v>
      </c>
      <c r="O40" s="7">
        <f t="shared" si="8"/>
        <v>72</v>
      </c>
      <c r="P40" s="7">
        <f t="shared" si="9"/>
        <v>356</v>
      </c>
    </row>
    <row r="41" spans="1:16" ht="15.75" thickBot="1" x14ac:dyDescent="0.3">
      <c r="A41" s="16"/>
      <c r="B41" s="23">
        <v>9.9</v>
      </c>
      <c r="C41" s="23">
        <v>2.2000000000000002</v>
      </c>
      <c r="D41" s="23">
        <v>55.8</v>
      </c>
      <c r="E41" s="9">
        <f t="shared" si="3"/>
        <v>0</v>
      </c>
      <c r="F41" s="7"/>
      <c r="G41" s="7"/>
      <c r="H41" s="7"/>
      <c r="I41" s="25">
        <v>283</v>
      </c>
      <c r="J41" s="37" t="s">
        <v>47</v>
      </c>
      <c r="K41" s="12">
        <v>39</v>
      </c>
      <c r="L41" s="96">
        <v>100</v>
      </c>
      <c r="M41" s="6">
        <f t="shared" si="6"/>
        <v>9.9</v>
      </c>
      <c r="N41" s="7">
        <f t="shared" si="7"/>
        <v>2.2000000000000002</v>
      </c>
      <c r="O41" s="7">
        <f t="shared" si="8"/>
        <v>55.8</v>
      </c>
      <c r="P41" s="7">
        <f t="shared" si="9"/>
        <v>283</v>
      </c>
    </row>
    <row r="42" spans="1:16" ht="15.75" thickBot="1" x14ac:dyDescent="0.3">
      <c r="A42" s="16"/>
      <c r="B42" s="23">
        <v>11.7</v>
      </c>
      <c r="C42" s="23">
        <v>1.8</v>
      </c>
      <c r="D42" s="23">
        <v>59</v>
      </c>
      <c r="E42" s="9">
        <f t="shared" si="3"/>
        <v>0</v>
      </c>
      <c r="F42" s="7"/>
      <c r="G42" s="7"/>
      <c r="H42" s="7"/>
      <c r="I42" s="25">
        <v>302</v>
      </c>
      <c r="J42" s="37" t="s">
        <v>48</v>
      </c>
      <c r="K42" s="12">
        <v>40</v>
      </c>
      <c r="L42" s="95">
        <v>30</v>
      </c>
      <c r="M42" s="6">
        <f t="shared" si="6"/>
        <v>3.51</v>
      </c>
      <c r="N42" s="7">
        <f t="shared" si="7"/>
        <v>0.54</v>
      </c>
      <c r="O42" s="7">
        <f t="shared" si="8"/>
        <v>17.7</v>
      </c>
      <c r="P42" s="7">
        <f t="shared" si="9"/>
        <v>90.6</v>
      </c>
    </row>
    <row r="43" spans="1:16" ht="15.75" thickBot="1" x14ac:dyDescent="0.3">
      <c r="A43" s="16"/>
      <c r="B43" s="7"/>
      <c r="C43" s="7"/>
      <c r="D43" s="23">
        <v>85.14</v>
      </c>
      <c r="E43" s="9"/>
      <c r="F43" s="7"/>
      <c r="G43" s="7"/>
      <c r="H43" s="7"/>
      <c r="I43" s="25">
        <v>341</v>
      </c>
      <c r="J43" s="37" t="s">
        <v>49</v>
      </c>
      <c r="K43" s="12">
        <v>41</v>
      </c>
      <c r="L43" s="96">
        <v>100</v>
      </c>
      <c r="M43" s="6">
        <f t="shared" si="6"/>
        <v>0</v>
      </c>
      <c r="N43" s="7">
        <f t="shared" si="7"/>
        <v>0</v>
      </c>
      <c r="O43" s="7">
        <f t="shared" si="8"/>
        <v>85.14</v>
      </c>
      <c r="P43" s="7">
        <f t="shared" si="9"/>
        <v>341</v>
      </c>
    </row>
    <row r="44" spans="1:16" ht="15.75" thickBot="1" x14ac:dyDescent="0.3">
      <c r="A44" s="16"/>
      <c r="B44" s="23">
        <v>2.9</v>
      </c>
      <c r="C44" s="23">
        <v>0.6</v>
      </c>
      <c r="D44" s="23">
        <v>66</v>
      </c>
      <c r="E44" s="9"/>
      <c r="F44" s="7"/>
      <c r="G44" s="7"/>
      <c r="H44" s="7"/>
      <c r="I44" s="25">
        <v>264</v>
      </c>
      <c r="J44" s="37" t="s">
        <v>50</v>
      </c>
      <c r="K44" s="12">
        <v>42</v>
      </c>
      <c r="L44" s="95">
        <v>40</v>
      </c>
      <c r="M44" s="6">
        <f t="shared" si="6"/>
        <v>1.1599999999999999</v>
      </c>
      <c r="N44" s="7">
        <f t="shared" si="7"/>
        <v>0.24</v>
      </c>
      <c r="O44" s="7">
        <f t="shared" si="8"/>
        <v>26.4</v>
      </c>
      <c r="P44" s="7">
        <f t="shared" si="9"/>
        <v>105.6</v>
      </c>
    </row>
    <row r="45" spans="1:16" ht="15.75" thickBot="1" x14ac:dyDescent="0.3">
      <c r="A45" s="16"/>
      <c r="B45" s="23">
        <v>7</v>
      </c>
      <c r="C45" s="23">
        <v>1.5</v>
      </c>
      <c r="D45" s="23">
        <v>72</v>
      </c>
      <c r="E45" s="9">
        <f t="shared" si="3"/>
        <v>0</v>
      </c>
      <c r="F45" s="7"/>
      <c r="G45" s="7"/>
      <c r="H45" s="7"/>
      <c r="I45" s="25">
        <v>330</v>
      </c>
      <c r="J45" s="37" t="s">
        <v>51</v>
      </c>
      <c r="K45" s="12">
        <v>43</v>
      </c>
      <c r="L45" s="96">
        <v>100</v>
      </c>
      <c r="M45" s="6">
        <f t="shared" si="6"/>
        <v>7</v>
      </c>
      <c r="N45" s="7">
        <f t="shared" si="7"/>
        <v>1.5</v>
      </c>
      <c r="O45" s="7">
        <f t="shared" si="8"/>
        <v>72</v>
      </c>
      <c r="P45" s="7">
        <f t="shared" si="9"/>
        <v>330</v>
      </c>
    </row>
    <row r="46" spans="1:16" ht="15.75" thickBot="1" x14ac:dyDescent="0.3">
      <c r="A46" s="16"/>
      <c r="B46" s="23">
        <v>2.4</v>
      </c>
      <c r="C46" s="19">
        <v>0.4</v>
      </c>
      <c r="D46" s="23">
        <v>12.4</v>
      </c>
      <c r="E46" s="9">
        <f t="shared" si="3"/>
        <v>0</v>
      </c>
      <c r="F46" s="7"/>
      <c r="G46" s="7"/>
      <c r="H46" s="7"/>
      <c r="I46" s="25">
        <v>65</v>
      </c>
      <c r="J46" s="37" t="s">
        <v>52</v>
      </c>
      <c r="K46" s="12">
        <v>44</v>
      </c>
      <c r="L46" s="95">
        <v>200</v>
      </c>
      <c r="M46" s="6">
        <f t="shared" si="6"/>
        <v>4.8</v>
      </c>
      <c r="N46" s="7">
        <f t="shared" si="7"/>
        <v>0.8</v>
      </c>
      <c r="O46" s="7">
        <f t="shared" si="8"/>
        <v>24.8</v>
      </c>
      <c r="P46" s="7">
        <f t="shared" si="9"/>
        <v>130</v>
      </c>
    </row>
    <row r="47" spans="1:16" ht="15.75" thickBot="1" x14ac:dyDescent="0.3">
      <c r="A47" s="16"/>
      <c r="B47" s="23">
        <v>3</v>
      </c>
      <c r="C47" s="23">
        <v>2.6</v>
      </c>
      <c r="D47" s="23">
        <v>8.9</v>
      </c>
      <c r="E47" s="9">
        <f t="shared" si="3"/>
        <v>0</v>
      </c>
      <c r="F47" s="7"/>
      <c r="G47" s="7"/>
      <c r="H47" s="7"/>
      <c r="I47" s="25">
        <v>78</v>
      </c>
      <c r="J47" s="37" t="s">
        <v>53</v>
      </c>
      <c r="K47" s="12">
        <v>45</v>
      </c>
      <c r="L47" s="96">
        <v>100</v>
      </c>
      <c r="M47" s="6">
        <f t="shared" si="6"/>
        <v>3</v>
      </c>
      <c r="N47" s="7">
        <f t="shared" si="7"/>
        <v>2.6</v>
      </c>
      <c r="O47" s="7">
        <f t="shared" si="8"/>
        <v>8.9</v>
      </c>
      <c r="P47" s="7">
        <f t="shared" si="9"/>
        <v>78</v>
      </c>
    </row>
    <row r="48" spans="1:16" ht="15.75" thickBot="1" x14ac:dyDescent="0.3">
      <c r="A48" s="16"/>
      <c r="B48" s="23">
        <v>1.2</v>
      </c>
      <c r="C48" s="19">
        <v>0.3</v>
      </c>
      <c r="D48" s="23">
        <v>2</v>
      </c>
      <c r="E48" s="9">
        <f t="shared" si="3"/>
        <v>0</v>
      </c>
      <c r="F48" s="7"/>
      <c r="G48" s="7"/>
      <c r="H48" s="7"/>
      <c r="I48" s="25">
        <v>16</v>
      </c>
      <c r="J48" s="37" t="s">
        <v>54</v>
      </c>
      <c r="K48" s="12">
        <v>46</v>
      </c>
      <c r="L48" s="95">
        <v>100</v>
      </c>
      <c r="M48" s="6">
        <f t="shared" si="6"/>
        <v>1.2</v>
      </c>
      <c r="N48" s="7">
        <f t="shared" si="7"/>
        <v>0.3</v>
      </c>
      <c r="O48" s="7">
        <f t="shared" si="8"/>
        <v>2</v>
      </c>
      <c r="P48" s="7">
        <f t="shared" si="9"/>
        <v>16</v>
      </c>
    </row>
    <row r="49" spans="1:16" ht="15.75" thickBot="1" x14ac:dyDescent="0.3">
      <c r="A49" s="16"/>
      <c r="B49" s="23">
        <v>22</v>
      </c>
      <c r="C49" s="23">
        <v>4</v>
      </c>
      <c r="D49" s="23">
        <v>62</v>
      </c>
      <c r="E49" s="9">
        <f t="shared" si="3"/>
        <v>0</v>
      </c>
      <c r="F49" s="7"/>
      <c r="G49" s="7"/>
      <c r="H49" s="7"/>
      <c r="I49" s="25">
        <v>370</v>
      </c>
      <c r="J49" s="37" t="s">
        <v>55</v>
      </c>
      <c r="K49" s="12">
        <v>47</v>
      </c>
      <c r="L49" s="96">
        <v>100</v>
      </c>
      <c r="M49" s="6">
        <f t="shared" si="6"/>
        <v>22</v>
      </c>
      <c r="N49" s="7">
        <f t="shared" si="7"/>
        <v>4</v>
      </c>
      <c r="O49" s="7">
        <f t="shared" si="8"/>
        <v>62</v>
      </c>
      <c r="P49" s="7">
        <f t="shared" si="9"/>
        <v>370</v>
      </c>
    </row>
    <row r="50" spans="1:16" ht="15.75" thickBot="1" x14ac:dyDescent="0.3">
      <c r="A50" s="16"/>
      <c r="B50" s="23">
        <v>25</v>
      </c>
      <c r="C50" s="23">
        <v>1</v>
      </c>
      <c r="D50" s="23">
        <v>54</v>
      </c>
      <c r="E50" s="9">
        <f t="shared" si="3"/>
        <v>0</v>
      </c>
      <c r="F50" s="7"/>
      <c r="G50" s="7"/>
      <c r="H50" s="7"/>
      <c r="I50" s="25">
        <v>330</v>
      </c>
      <c r="J50" s="37" t="s">
        <v>56</v>
      </c>
      <c r="K50" s="12">
        <v>48</v>
      </c>
      <c r="L50" s="95">
        <v>100</v>
      </c>
      <c r="M50" s="6">
        <f t="shared" si="6"/>
        <v>25</v>
      </c>
      <c r="N50" s="7">
        <f t="shared" si="7"/>
        <v>1</v>
      </c>
      <c r="O50" s="7">
        <f t="shared" si="8"/>
        <v>54</v>
      </c>
      <c r="P50" s="7">
        <f t="shared" si="9"/>
        <v>330</v>
      </c>
    </row>
    <row r="51" spans="1:16" ht="15.75" thickBot="1" x14ac:dyDescent="0.3">
      <c r="A51" s="16"/>
      <c r="B51" s="23">
        <v>1.2</v>
      </c>
      <c r="C51" s="23">
        <v>0.1</v>
      </c>
      <c r="D51" s="23">
        <v>3.4</v>
      </c>
      <c r="E51" s="9">
        <f t="shared" si="3"/>
        <v>0</v>
      </c>
      <c r="F51" s="7"/>
      <c r="G51" s="7"/>
      <c r="H51" s="7"/>
      <c r="I51" s="25">
        <v>19</v>
      </c>
      <c r="J51" s="37" t="s">
        <v>57</v>
      </c>
      <c r="K51" s="12">
        <v>49</v>
      </c>
      <c r="L51" s="96">
        <v>100</v>
      </c>
      <c r="M51" s="6">
        <f t="shared" si="6"/>
        <v>1.2</v>
      </c>
      <c r="N51" s="7">
        <f t="shared" si="7"/>
        <v>0.1</v>
      </c>
      <c r="O51" s="7">
        <f t="shared" si="8"/>
        <v>3.4</v>
      </c>
      <c r="P51" s="7">
        <f t="shared" si="9"/>
        <v>19</v>
      </c>
    </row>
    <row r="52" spans="1:16" ht="15.75" thickBot="1" x14ac:dyDescent="0.3">
      <c r="A52" s="16"/>
      <c r="B52" s="23">
        <v>7.5</v>
      </c>
      <c r="C52" s="23">
        <v>8.6</v>
      </c>
      <c r="D52" s="23">
        <v>8.4</v>
      </c>
      <c r="E52" s="9">
        <f t="shared" si="3"/>
        <v>0</v>
      </c>
      <c r="F52" s="7"/>
      <c r="G52" s="7"/>
      <c r="H52" s="7"/>
      <c r="I52" s="25">
        <v>141</v>
      </c>
      <c r="J52" s="37" t="s">
        <v>58</v>
      </c>
      <c r="K52" s="12">
        <v>50</v>
      </c>
      <c r="L52" s="95">
        <v>100</v>
      </c>
      <c r="M52" s="6">
        <f t="shared" si="6"/>
        <v>7.5</v>
      </c>
      <c r="N52" s="7">
        <f t="shared" si="7"/>
        <v>8.6</v>
      </c>
      <c r="O52" s="7">
        <f t="shared" si="8"/>
        <v>8.4</v>
      </c>
      <c r="P52" s="7">
        <f t="shared" si="9"/>
        <v>141</v>
      </c>
    </row>
    <row r="53" spans="1:16" ht="15.75" thickBot="1" x14ac:dyDescent="0.3">
      <c r="A53" s="16"/>
      <c r="B53" s="19">
        <v>6.2</v>
      </c>
      <c r="C53" s="19">
        <v>35.4</v>
      </c>
      <c r="D53" s="19">
        <v>48.2</v>
      </c>
      <c r="E53" s="9">
        <f t="shared" si="3"/>
        <v>0</v>
      </c>
      <c r="F53" s="7"/>
      <c r="G53" s="7"/>
      <c r="H53" s="7"/>
      <c r="I53" s="24">
        <v>549</v>
      </c>
      <c r="J53" s="37" t="s">
        <v>59</v>
      </c>
      <c r="K53" s="12">
        <v>51</v>
      </c>
      <c r="L53" s="96">
        <v>100</v>
      </c>
      <c r="M53" s="6">
        <f t="shared" si="6"/>
        <v>6.2</v>
      </c>
      <c r="N53" s="7">
        <f t="shared" si="7"/>
        <v>35.4</v>
      </c>
      <c r="O53" s="7">
        <f t="shared" si="8"/>
        <v>48.2</v>
      </c>
      <c r="P53" s="7">
        <f t="shared" si="9"/>
        <v>549</v>
      </c>
    </row>
    <row r="54" spans="1:16" ht="15.75" thickBot="1" x14ac:dyDescent="0.3">
      <c r="A54" s="16"/>
      <c r="B54" s="19">
        <v>12.8</v>
      </c>
      <c r="C54" s="19">
        <v>0.6</v>
      </c>
      <c r="D54" s="19">
        <v>72.400000000000006</v>
      </c>
      <c r="E54" s="9">
        <f t="shared" si="3"/>
        <v>0</v>
      </c>
      <c r="F54" s="7"/>
      <c r="G54" s="7"/>
      <c r="H54" s="7"/>
      <c r="I54" s="24">
        <v>376</v>
      </c>
      <c r="J54" s="37" t="s">
        <v>60</v>
      </c>
      <c r="K54" s="12">
        <v>52</v>
      </c>
      <c r="L54" s="95">
        <v>60</v>
      </c>
      <c r="M54" s="6">
        <f t="shared" si="6"/>
        <v>7.68</v>
      </c>
      <c r="N54" s="7">
        <f t="shared" si="7"/>
        <v>0.36</v>
      </c>
      <c r="O54" s="7">
        <f t="shared" si="8"/>
        <v>43.44</v>
      </c>
      <c r="P54" s="7">
        <f t="shared" si="9"/>
        <v>225.6</v>
      </c>
    </row>
    <row r="55" spans="1:16" ht="30.75" thickBot="1" x14ac:dyDescent="0.3">
      <c r="A55" s="16"/>
      <c r="B55" s="23">
        <v>13</v>
      </c>
      <c r="C55" s="23">
        <v>65</v>
      </c>
      <c r="D55" s="23">
        <v>14</v>
      </c>
      <c r="E55" s="9">
        <f t="shared" si="3"/>
        <v>0</v>
      </c>
      <c r="F55" s="7"/>
      <c r="G55" s="7"/>
      <c r="H55" s="7"/>
      <c r="I55" s="24">
        <v>592</v>
      </c>
      <c r="J55" s="37" t="s">
        <v>61</v>
      </c>
      <c r="K55" s="12">
        <v>53</v>
      </c>
      <c r="L55" s="96">
        <v>100</v>
      </c>
      <c r="M55" s="6">
        <f t="shared" si="6"/>
        <v>13</v>
      </c>
      <c r="N55" s="7">
        <f t="shared" si="7"/>
        <v>65</v>
      </c>
      <c r="O55" s="7">
        <f t="shared" si="8"/>
        <v>14</v>
      </c>
      <c r="P55" s="7">
        <f t="shared" si="9"/>
        <v>592</v>
      </c>
    </row>
    <row r="56" spans="1:16" ht="15.75" thickBot="1" x14ac:dyDescent="0.3">
      <c r="A56" s="16"/>
      <c r="B56" s="23">
        <v>0.8</v>
      </c>
      <c r="C56" s="23">
        <v>0.5</v>
      </c>
      <c r="D56" s="23">
        <v>8.3000000000000007</v>
      </c>
      <c r="E56" s="9">
        <f t="shared" si="3"/>
        <v>0</v>
      </c>
      <c r="F56" s="7"/>
      <c r="G56" s="7"/>
      <c r="H56" s="7"/>
      <c r="I56" s="24">
        <v>46</v>
      </c>
      <c r="J56" s="37" t="s">
        <v>62</v>
      </c>
      <c r="K56" s="12">
        <v>54</v>
      </c>
      <c r="L56" s="95">
        <v>100</v>
      </c>
      <c r="M56" s="6">
        <f t="shared" si="6"/>
        <v>0.8</v>
      </c>
      <c r="N56" s="7">
        <f t="shared" si="7"/>
        <v>0.5</v>
      </c>
      <c r="O56" s="7">
        <f t="shared" si="8"/>
        <v>8.3000000000000007</v>
      </c>
      <c r="P56" s="7">
        <f t="shared" si="9"/>
        <v>46</v>
      </c>
    </row>
    <row r="57" spans="1:16" ht="15.75" thickBot="1" x14ac:dyDescent="0.3">
      <c r="A57" s="16"/>
      <c r="B57" s="23">
        <v>0.8</v>
      </c>
      <c r="C57" s="23">
        <v>0.2</v>
      </c>
      <c r="D57" s="23">
        <v>8.6</v>
      </c>
      <c r="E57" s="9">
        <f t="shared" si="3"/>
        <v>0</v>
      </c>
      <c r="F57" s="7"/>
      <c r="G57" s="7"/>
      <c r="H57" s="7"/>
      <c r="I57" s="24">
        <v>52</v>
      </c>
      <c r="J57" s="37" t="s">
        <v>63</v>
      </c>
      <c r="K57" s="12">
        <v>55</v>
      </c>
      <c r="L57" s="96">
        <v>100</v>
      </c>
      <c r="M57" s="6">
        <f t="shared" si="6"/>
        <v>0.8</v>
      </c>
      <c r="N57" s="7">
        <f t="shared" si="7"/>
        <v>0.2</v>
      </c>
      <c r="O57" s="7">
        <f t="shared" si="8"/>
        <v>8.6</v>
      </c>
      <c r="P57" s="7">
        <f t="shared" si="9"/>
        <v>52</v>
      </c>
    </row>
    <row r="58" spans="1:16" ht="15.75" thickBot="1" x14ac:dyDescent="0.3">
      <c r="A58" s="16"/>
      <c r="B58" s="23">
        <v>87.2</v>
      </c>
      <c r="C58" s="23">
        <v>0.4</v>
      </c>
      <c r="D58" s="23">
        <v>0.2</v>
      </c>
      <c r="E58" s="9">
        <f t="shared" si="3"/>
        <v>0</v>
      </c>
      <c r="F58" s="7"/>
      <c r="G58" s="7"/>
      <c r="H58" s="7"/>
      <c r="I58" s="24">
        <v>355</v>
      </c>
      <c r="J58" s="37" t="s">
        <v>64</v>
      </c>
      <c r="K58" s="12">
        <v>56</v>
      </c>
      <c r="L58" s="95">
        <v>100</v>
      </c>
      <c r="M58" s="6">
        <f t="shared" si="6"/>
        <v>87.2</v>
      </c>
      <c r="N58" s="7">
        <f t="shared" si="7"/>
        <v>0.4</v>
      </c>
      <c r="O58" s="7">
        <f t="shared" si="8"/>
        <v>0.2</v>
      </c>
      <c r="P58" s="7">
        <f t="shared" si="9"/>
        <v>355</v>
      </c>
    </row>
    <row r="59" spans="1:16" ht="15.75" thickBot="1" x14ac:dyDescent="0.3">
      <c r="A59" s="26"/>
      <c r="B59" s="19">
        <v>20</v>
      </c>
      <c r="C59" s="19">
        <v>24</v>
      </c>
      <c r="D59" s="19">
        <v>0</v>
      </c>
      <c r="E59" s="19">
        <f t="shared" si="3"/>
        <v>0</v>
      </c>
      <c r="F59" s="19"/>
      <c r="G59" s="19"/>
      <c r="H59" s="19"/>
      <c r="I59" s="27">
        <v>290</v>
      </c>
      <c r="J59" s="94" t="s">
        <v>65</v>
      </c>
      <c r="K59" s="12">
        <v>57</v>
      </c>
      <c r="L59" s="96">
        <v>120</v>
      </c>
      <c r="M59" s="6">
        <f t="shared" si="6"/>
        <v>24</v>
      </c>
      <c r="N59" s="7">
        <f t="shared" si="7"/>
        <v>28.8</v>
      </c>
      <c r="O59" s="7">
        <f t="shared" si="8"/>
        <v>0</v>
      </c>
      <c r="P59" s="7">
        <f t="shared" si="9"/>
        <v>348</v>
      </c>
    </row>
    <row r="60" spans="1:16" ht="30.75" thickBot="1" x14ac:dyDescent="0.3">
      <c r="A60" s="28"/>
      <c r="B60" s="29"/>
      <c r="C60" s="29">
        <v>99</v>
      </c>
      <c r="D60" s="29"/>
      <c r="E60" s="29"/>
      <c r="F60" s="29"/>
      <c r="G60" s="29"/>
      <c r="H60" s="29"/>
      <c r="I60" s="30">
        <v>900</v>
      </c>
      <c r="J60" s="34" t="s">
        <v>66</v>
      </c>
      <c r="K60" s="12">
        <v>58</v>
      </c>
      <c r="L60" s="95">
        <v>25</v>
      </c>
      <c r="M60" s="6">
        <f t="shared" si="6"/>
        <v>0</v>
      </c>
      <c r="N60" s="29">
        <f t="shared" si="7"/>
        <v>24.75</v>
      </c>
      <c r="O60" s="7">
        <f t="shared" si="8"/>
        <v>0</v>
      </c>
      <c r="P60" s="29">
        <f t="shared" si="9"/>
        <v>225</v>
      </c>
    </row>
    <row r="61" spans="1:16" ht="30.75" thickBot="1" x14ac:dyDescent="0.3">
      <c r="A61" s="29"/>
      <c r="B61" s="31">
        <v>2</v>
      </c>
      <c r="C61" s="32">
        <v>0.2</v>
      </c>
      <c r="D61" s="31">
        <v>3.6</v>
      </c>
      <c r="E61" s="29"/>
      <c r="F61" s="29"/>
      <c r="G61" s="29"/>
      <c r="H61" s="29"/>
      <c r="I61" s="33">
        <v>24</v>
      </c>
      <c r="J61" s="34" t="s">
        <v>67</v>
      </c>
      <c r="K61" s="12">
        <v>59</v>
      </c>
      <c r="L61" s="96">
        <v>50</v>
      </c>
      <c r="M61" s="35">
        <f t="shared" si="6"/>
        <v>1</v>
      </c>
      <c r="N61" s="29">
        <f t="shared" si="7"/>
        <v>0.1</v>
      </c>
      <c r="O61" s="29">
        <f t="shared" si="8"/>
        <v>1.8</v>
      </c>
      <c r="P61" s="29">
        <f t="shared" si="9"/>
        <v>12</v>
      </c>
    </row>
    <row r="62" spans="1:16" ht="30.75" thickBot="1" x14ac:dyDescent="0.3">
      <c r="A62" s="7"/>
      <c r="B62" s="23">
        <v>6</v>
      </c>
      <c r="C62" s="23">
        <v>1</v>
      </c>
      <c r="D62" s="23">
        <v>10</v>
      </c>
      <c r="E62" s="7"/>
      <c r="F62" s="7"/>
      <c r="G62" s="7"/>
      <c r="H62" s="7"/>
      <c r="I62" s="36">
        <v>73</v>
      </c>
      <c r="J62" s="37" t="s">
        <v>68</v>
      </c>
      <c r="K62" s="12">
        <v>60</v>
      </c>
      <c r="L62" s="95">
        <v>100</v>
      </c>
      <c r="M62" s="6">
        <f t="shared" si="6"/>
        <v>6</v>
      </c>
      <c r="N62" s="29">
        <f t="shared" si="7"/>
        <v>1</v>
      </c>
      <c r="O62" s="29">
        <f t="shared" si="8"/>
        <v>10</v>
      </c>
      <c r="P62" s="29">
        <f t="shared" si="9"/>
        <v>73</v>
      </c>
    </row>
    <row r="63" spans="1:16" ht="15.75" thickBot="1" x14ac:dyDescent="0.3">
      <c r="B63" s="38">
        <v>4</v>
      </c>
      <c r="C63" s="38">
        <v>0</v>
      </c>
      <c r="D63" s="38">
        <v>76</v>
      </c>
      <c r="E63" s="7"/>
      <c r="F63" s="7"/>
      <c r="G63" s="7"/>
      <c r="H63" s="7"/>
      <c r="I63" s="39">
        <v>300</v>
      </c>
      <c r="J63" s="40" t="s">
        <v>69</v>
      </c>
      <c r="K63" s="12">
        <v>61</v>
      </c>
      <c r="L63" s="96">
        <v>100</v>
      </c>
      <c r="M63" s="6">
        <f t="shared" si="6"/>
        <v>4</v>
      </c>
      <c r="N63" s="29">
        <f t="shared" si="7"/>
        <v>0</v>
      </c>
      <c r="O63" s="29">
        <f t="shared" si="8"/>
        <v>76</v>
      </c>
      <c r="P63" s="29">
        <f t="shared" si="9"/>
        <v>300</v>
      </c>
    </row>
    <row r="64" spans="1:16" ht="15.75" thickBot="1" x14ac:dyDescent="0.3">
      <c r="A64" s="29"/>
      <c r="B64" s="31">
        <v>11.1</v>
      </c>
      <c r="C64" s="31">
        <v>0</v>
      </c>
      <c r="D64" s="31">
        <v>0</v>
      </c>
      <c r="E64" s="7"/>
      <c r="F64" s="7"/>
      <c r="G64" s="7"/>
      <c r="H64" s="7"/>
      <c r="I64" s="33">
        <v>44</v>
      </c>
      <c r="J64" s="34" t="s">
        <v>70</v>
      </c>
      <c r="K64" s="12">
        <v>62</v>
      </c>
      <c r="L64" s="95">
        <v>100</v>
      </c>
      <c r="M64" s="6">
        <f t="shared" si="6"/>
        <v>11.1</v>
      </c>
      <c r="N64" s="29">
        <f t="shared" si="7"/>
        <v>0</v>
      </c>
      <c r="O64" s="29">
        <f t="shared" si="8"/>
        <v>0</v>
      </c>
      <c r="P64" s="29">
        <f t="shared" si="9"/>
        <v>44</v>
      </c>
    </row>
    <row r="65" spans="1:16" ht="15.75" thickBot="1" x14ac:dyDescent="0.3">
      <c r="A65" s="29"/>
      <c r="B65" s="31">
        <v>17</v>
      </c>
      <c r="C65" s="41">
        <v>6.1</v>
      </c>
      <c r="D65" s="31">
        <v>61.3</v>
      </c>
      <c r="E65" s="7"/>
      <c r="F65" s="7"/>
      <c r="G65" s="7"/>
      <c r="H65" s="7"/>
      <c r="I65" s="33">
        <v>368</v>
      </c>
      <c r="J65" s="34" t="s">
        <v>71</v>
      </c>
      <c r="K65" s="12">
        <v>100</v>
      </c>
      <c r="L65" s="98">
        <v>110</v>
      </c>
      <c r="M65" s="35">
        <f t="shared" si="6"/>
        <v>18.7</v>
      </c>
      <c r="N65" s="29">
        <f t="shared" si="7"/>
        <v>6.71</v>
      </c>
      <c r="O65" s="29">
        <f t="shared" si="8"/>
        <v>67.430000000000007</v>
      </c>
      <c r="P65" s="29">
        <f t="shared" si="9"/>
        <v>404.8</v>
      </c>
    </row>
    <row r="66" spans="1:16" ht="15.75" thickBot="1" x14ac:dyDescent="0.3">
      <c r="A66" s="7"/>
      <c r="B66" s="23">
        <v>14.2</v>
      </c>
      <c r="C66" s="42">
        <v>1.1000000000000001</v>
      </c>
      <c r="D66" s="23">
        <v>73.400000000000006</v>
      </c>
      <c r="E66" s="7"/>
      <c r="F66" s="7"/>
      <c r="G66" s="7"/>
      <c r="H66" s="7"/>
      <c r="I66" s="36">
        <v>343</v>
      </c>
      <c r="J66" s="37" t="s">
        <v>72</v>
      </c>
      <c r="K66" s="12">
        <v>678</v>
      </c>
      <c r="L66" s="95">
        <v>120</v>
      </c>
      <c r="M66" s="6">
        <f t="shared" ref="M66:M97" si="10">B66*L66/100</f>
        <v>17.04</v>
      </c>
      <c r="N66" s="7">
        <f t="shared" si="7"/>
        <v>1.32</v>
      </c>
      <c r="O66" s="7">
        <f t="shared" si="8"/>
        <v>88.08</v>
      </c>
      <c r="P66" s="7">
        <f t="shared" si="9"/>
        <v>411.6</v>
      </c>
    </row>
    <row r="67" spans="1:16" ht="15.75" thickBot="1" x14ac:dyDescent="0.3">
      <c r="A67" s="43"/>
      <c r="B67" s="23">
        <v>22.2</v>
      </c>
      <c r="C67" s="42">
        <v>7.1</v>
      </c>
      <c r="D67" s="23">
        <v>0</v>
      </c>
      <c r="E67" s="7"/>
      <c r="F67" s="7"/>
      <c r="G67" s="7"/>
      <c r="H67" s="7"/>
      <c r="I67" s="36">
        <v>158</v>
      </c>
      <c r="J67" s="37" t="s">
        <v>73</v>
      </c>
      <c r="K67" s="12">
        <v>65</v>
      </c>
      <c r="L67" s="96">
        <v>160</v>
      </c>
      <c r="M67" s="44">
        <f t="shared" si="10"/>
        <v>35.520000000000003</v>
      </c>
      <c r="N67" s="36">
        <f t="shared" si="7"/>
        <v>11.36</v>
      </c>
      <c r="O67" s="36">
        <f t="shared" si="8"/>
        <v>0</v>
      </c>
      <c r="P67" s="36">
        <f t="shared" si="9"/>
        <v>252.8</v>
      </c>
    </row>
    <row r="68" spans="1:16" ht="30" x14ac:dyDescent="0.25">
      <c r="B68" s="38">
        <v>0</v>
      </c>
      <c r="C68" s="45">
        <v>0</v>
      </c>
      <c r="D68" s="38">
        <v>67</v>
      </c>
      <c r="I68" s="39">
        <v>260</v>
      </c>
      <c r="J68" s="40" t="s">
        <v>74</v>
      </c>
      <c r="K68" s="12">
        <v>66</v>
      </c>
      <c r="L68" s="99">
        <v>80</v>
      </c>
      <c r="M68" s="46">
        <f t="shared" si="10"/>
        <v>0</v>
      </c>
      <c r="N68" s="39">
        <f t="shared" si="7"/>
        <v>0</v>
      </c>
      <c r="O68" s="39">
        <f t="shared" si="8"/>
        <v>53.6</v>
      </c>
      <c r="P68" s="39">
        <f t="shared" si="9"/>
        <v>208</v>
      </c>
    </row>
    <row r="69" spans="1:16" x14ac:dyDescent="0.25">
      <c r="B69" s="38">
        <v>1.8</v>
      </c>
      <c r="C69" s="45">
        <v>0.1</v>
      </c>
      <c r="D69" s="38">
        <v>4.7</v>
      </c>
      <c r="I69" s="39">
        <v>27</v>
      </c>
      <c r="J69" s="40" t="s">
        <v>125</v>
      </c>
      <c r="K69" s="12">
        <v>67</v>
      </c>
      <c r="L69" s="100">
        <v>200</v>
      </c>
      <c r="M69" s="46">
        <f t="shared" si="10"/>
        <v>3.6</v>
      </c>
      <c r="N69" s="39">
        <f t="shared" si="7"/>
        <v>0.2</v>
      </c>
      <c r="O69" s="39">
        <f t="shared" si="8"/>
        <v>9.4</v>
      </c>
      <c r="P69" s="39">
        <f t="shared" si="9"/>
        <v>54</v>
      </c>
    </row>
    <row r="70" spans="1:16" x14ac:dyDescent="0.25">
      <c r="B70" s="38">
        <v>0.8</v>
      </c>
      <c r="C70" s="45">
        <v>0.4</v>
      </c>
      <c r="D70" s="38">
        <v>7.5</v>
      </c>
      <c r="I70" s="39">
        <v>40</v>
      </c>
      <c r="J70" s="40" t="s">
        <v>76</v>
      </c>
      <c r="K70" s="12">
        <v>68</v>
      </c>
      <c r="L70" s="99">
        <v>200</v>
      </c>
      <c r="M70" s="46">
        <f t="shared" si="10"/>
        <v>1.6</v>
      </c>
      <c r="N70" s="39">
        <f t="shared" si="7"/>
        <v>0.8</v>
      </c>
      <c r="O70" s="39">
        <f t="shared" si="8"/>
        <v>15</v>
      </c>
      <c r="P70" s="39">
        <f t="shared" si="9"/>
        <v>80</v>
      </c>
    </row>
  </sheetData>
  <conditionalFormatting sqref="D2:E2 E3:E58">
    <cfRule type="containsErrors" priority="1">
      <formula>ISERROR(D2)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ACF48-E84F-4240-BFB6-E33D4319FA6A}">
  <dimension ref="A1:U73"/>
  <sheetViews>
    <sheetView zoomScaleNormal="100" workbookViewId="0">
      <selection activeCell="F14" sqref="F14"/>
    </sheetView>
  </sheetViews>
  <sheetFormatPr defaultRowHeight="15" x14ac:dyDescent="0.25"/>
  <cols>
    <col min="1" max="1" width="12.85546875" style="231" customWidth="1"/>
    <col min="2" max="3" width="9.140625" style="231"/>
    <col min="4" max="5" width="11.5703125" style="231" customWidth="1"/>
    <col min="6" max="9" width="9.140625" style="231"/>
    <col min="10" max="10" width="14" style="231" customWidth="1"/>
    <col min="11" max="16384" width="9.140625" style="231"/>
  </cols>
  <sheetData>
    <row r="1" spans="1:15" ht="15.75" thickBot="1" x14ac:dyDescent="0.3">
      <c r="A1" s="224"/>
      <c r="B1" s="225" t="s">
        <v>0</v>
      </c>
      <c r="C1" s="225" t="s">
        <v>1</v>
      </c>
      <c r="D1" s="225" t="s">
        <v>2</v>
      </c>
      <c r="E1" s="225" t="s">
        <v>3</v>
      </c>
      <c r="F1" s="225" t="s">
        <v>4</v>
      </c>
      <c r="G1" s="225" t="s">
        <v>5</v>
      </c>
      <c r="H1" s="225" t="s">
        <v>6</v>
      </c>
      <c r="I1" s="226" t="s">
        <v>7</v>
      </c>
      <c r="J1" s="227"/>
      <c r="K1" s="228"/>
      <c r="L1" s="229"/>
      <c r="M1" s="230"/>
      <c r="N1" s="230"/>
      <c r="O1" s="230"/>
    </row>
    <row r="2" spans="1:15" ht="15.75" thickBot="1" x14ac:dyDescent="0.3">
      <c r="A2" s="232"/>
      <c r="B2" s="233">
        <v>0.9</v>
      </c>
      <c r="C2" s="234">
        <v>0</v>
      </c>
      <c r="D2" s="233">
        <v>8.4</v>
      </c>
      <c r="E2" s="233">
        <f>(F2*D2)/100</f>
        <v>2.94</v>
      </c>
      <c r="F2" s="225">
        <v>35</v>
      </c>
      <c r="G2" s="225"/>
      <c r="H2" s="225"/>
      <c r="I2" s="235">
        <v>37</v>
      </c>
      <c r="J2" s="236" t="s">
        <v>135</v>
      </c>
      <c r="K2" s="237">
        <v>100</v>
      </c>
      <c r="L2" s="229">
        <f>B2*K2/100</f>
        <v>0.9</v>
      </c>
      <c r="M2" s="230">
        <f t="shared" ref="M2:M65" si="0">C2*K2/100</f>
        <v>0</v>
      </c>
      <c r="N2" s="230">
        <f>D2*K2/100</f>
        <v>8.4</v>
      </c>
      <c r="O2" s="230">
        <f t="shared" ref="O2:O65" si="1">I2*K2/100</f>
        <v>37</v>
      </c>
    </row>
    <row r="3" spans="1:15" ht="15.75" thickBot="1" x14ac:dyDescent="0.3">
      <c r="A3" s="232"/>
      <c r="B3" s="238">
        <v>0.6</v>
      </c>
      <c r="C3" s="239">
        <v>0.1</v>
      </c>
      <c r="D3" s="238">
        <v>5.5</v>
      </c>
      <c r="E3" s="233">
        <f t="shared" ref="E3:E59" si="2">(F3*D3)/100</f>
        <v>1.1000000000000001</v>
      </c>
      <c r="F3" s="240">
        <v>20</v>
      </c>
      <c r="G3" s="240"/>
      <c r="H3" s="240"/>
      <c r="I3" s="235">
        <v>25</v>
      </c>
      <c r="J3" s="236" t="s">
        <v>136</v>
      </c>
      <c r="K3" s="241">
        <v>100</v>
      </c>
      <c r="L3" s="229">
        <f t="shared" ref="L3:L73" si="3">B3*K3/100</f>
        <v>0.6</v>
      </c>
      <c r="M3" s="230">
        <f t="shared" si="0"/>
        <v>0.1</v>
      </c>
      <c r="N3" s="230">
        <f t="shared" ref="N3:N73" si="4">D3*K3/100</f>
        <v>5.5</v>
      </c>
      <c r="O3" s="230">
        <f t="shared" si="1"/>
        <v>25</v>
      </c>
    </row>
    <row r="4" spans="1:15" ht="15.75" thickBot="1" x14ac:dyDescent="0.3">
      <c r="A4" s="232"/>
      <c r="B4" s="240">
        <v>1.3</v>
      </c>
      <c r="C4" s="240">
        <v>0</v>
      </c>
      <c r="D4" s="240">
        <v>5.3</v>
      </c>
      <c r="E4" s="233">
        <f t="shared" si="2"/>
        <v>0.79500000000000004</v>
      </c>
      <c r="F4" s="240">
        <v>15</v>
      </c>
      <c r="G4" s="240"/>
      <c r="H4" s="240"/>
      <c r="I4" s="235">
        <v>27</v>
      </c>
      <c r="J4" s="236" t="s">
        <v>137</v>
      </c>
      <c r="K4" s="237">
        <v>70</v>
      </c>
      <c r="L4" s="229">
        <f t="shared" si="3"/>
        <v>0.91</v>
      </c>
      <c r="M4" s="230">
        <f t="shared" si="0"/>
        <v>0</v>
      </c>
      <c r="N4" s="230">
        <f t="shared" si="4"/>
        <v>3.71</v>
      </c>
      <c r="O4" s="230">
        <f t="shared" si="1"/>
        <v>18.899999999999999</v>
      </c>
    </row>
    <row r="5" spans="1:15" ht="15.75" thickBot="1" x14ac:dyDescent="0.3">
      <c r="A5" s="232"/>
      <c r="B5" s="240">
        <v>3</v>
      </c>
      <c r="C5" s="240">
        <v>0.4</v>
      </c>
      <c r="D5" s="240">
        <v>5.2</v>
      </c>
      <c r="E5" s="233">
        <f t="shared" si="2"/>
        <v>0.52</v>
      </c>
      <c r="F5" s="240">
        <v>10</v>
      </c>
      <c r="G5" s="240"/>
      <c r="H5" s="240"/>
      <c r="I5" s="235">
        <v>28</v>
      </c>
      <c r="J5" s="236" t="s">
        <v>138</v>
      </c>
      <c r="K5" s="241">
        <v>100</v>
      </c>
      <c r="L5" s="229">
        <f t="shared" si="3"/>
        <v>3</v>
      </c>
      <c r="M5" s="230">
        <f t="shared" si="0"/>
        <v>0.4</v>
      </c>
      <c r="N5" s="230">
        <f t="shared" si="4"/>
        <v>5.2</v>
      </c>
      <c r="O5" s="230">
        <f t="shared" si="1"/>
        <v>28</v>
      </c>
    </row>
    <row r="6" spans="1:15" ht="15.75" thickBot="1" x14ac:dyDescent="0.3">
      <c r="A6" s="232"/>
      <c r="B6" s="240">
        <v>21</v>
      </c>
      <c r="C6" s="240">
        <v>2</v>
      </c>
      <c r="D6" s="240">
        <v>49</v>
      </c>
      <c r="E6" s="233">
        <f t="shared" si="2"/>
        <v>22.05</v>
      </c>
      <c r="F6" s="240">
        <v>45</v>
      </c>
      <c r="G6" s="240"/>
      <c r="H6" s="240"/>
      <c r="I6" s="235">
        <v>298</v>
      </c>
      <c r="J6" s="236" t="s">
        <v>139</v>
      </c>
      <c r="K6" s="237">
        <v>100</v>
      </c>
      <c r="L6" s="229">
        <f t="shared" si="3"/>
        <v>21</v>
      </c>
      <c r="M6" s="230">
        <f t="shared" si="0"/>
        <v>2</v>
      </c>
      <c r="N6" s="230">
        <f t="shared" si="4"/>
        <v>49</v>
      </c>
      <c r="O6" s="230">
        <f t="shared" si="1"/>
        <v>298</v>
      </c>
    </row>
    <row r="7" spans="1:15" ht="15.75" thickBot="1" x14ac:dyDescent="0.3">
      <c r="A7" s="232"/>
      <c r="B7" s="240">
        <v>12.1</v>
      </c>
      <c r="C7" s="240">
        <v>3.2</v>
      </c>
      <c r="D7" s="240">
        <v>61.8</v>
      </c>
      <c r="E7" s="233">
        <f t="shared" si="2"/>
        <v>30.9</v>
      </c>
      <c r="F7" s="240">
        <v>50</v>
      </c>
      <c r="G7" s="240"/>
      <c r="H7" s="240"/>
      <c r="I7" s="235">
        <v>320</v>
      </c>
      <c r="J7" s="236" t="s">
        <v>140</v>
      </c>
      <c r="K7" s="241">
        <v>120</v>
      </c>
      <c r="L7" s="229">
        <f t="shared" si="3"/>
        <v>14.52</v>
      </c>
      <c r="M7" s="230">
        <f t="shared" si="0"/>
        <v>3.84</v>
      </c>
      <c r="N7" s="230">
        <f t="shared" si="4"/>
        <v>74.16</v>
      </c>
      <c r="O7" s="230">
        <f t="shared" si="1"/>
        <v>384</v>
      </c>
    </row>
    <row r="8" spans="1:15" ht="15.75" thickBot="1" x14ac:dyDescent="0.3">
      <c r="A8" s="232"/>
      <c r="B8" s="240">
        <v>2.6</v>
      </c>
      <c r="C8" s="240">
        <v>0.4</v>
      </c>
      <c r="D8" s="240">
        <v>5.2</v>
      </c>
      <c r="E8" s="233">
        <f t="shared" si="2"/>
        <v>0.78</v>
      </c>
      <c r="F8" s="240">
        <v>15</v>
      </c>
      <c r="G8" s="240"/>
      <c r="H8" s="240"/>
      <c r="I8" s="235">
        <v>36</v>
      </c>
      <c r="J8" s="236" t="s">
        <v>141</v>
      </c>
      <c r="K8" s="237">
        <v>10</v>
      </c>
      <c r="L8" s="229">
        <f t="shared" si="3"/>
        <v>0.26</v>
      </c>
      <c r="M8" s="230">
        <f t="shared" si="0"/>
        <v>0.04</v>
      </c>
      <c r="N8" s="230">
        <f t="shared" si="4"/>
        <v>0.52</v>
      </c>
      <c r="O8" s="230">
        <f t="shared" si="1"/>
        <v>3.6</v>
      </c>
    </row>
    <row r="9" spans="1:15" ht="15.75" thickBot="1" x14ac:dyDescent="0.3">
      <c r="A9" s="232"/>
      <c r="B9" s="240">
        <v>5</v>
      </c>
      <c r="C9" s="240">
        <v>3.2</v>
      </c>
      <c r="D9" s="240">
        <v>3.5</v>
      </c>
      <c r="E9" s="233">
        <f t="shared" si="2"/>
        <v>0</v>
      </c>
      <c r="F9" s="240"/>
      <c r="G9" s="240"/>
      <c r="H9" s="240"/>
      <c r="I9" s="235">
        <v>66</v>
      </c>
      <c r="J9" s="236" t="s">
        <v>130</v>
      </c>
      <c r="K9" s="241">
        <v>100</v>
      </c>
      <c r="L9" s="229">
        <f t="shared" si="3"/>
        <v>5</v>
      </c>
      <c r="M9" s="230">
        <f t="shared" si="0"/>
        <v>3.2</v>
      </c>
      <c r="N9" s="230">
        <f t="shared" si="4"/>
        <v>3.5</v>
      </c>
      <c r="O9" s="230">
        <f t="shared" si="1"/>
        <v>66</v>
      </c>
    </row>
    <row r="10" spans="1:15" ht="15.75" thickBot="1" x14ac:dyDescent="0.3">
      <c r="A10" s="232"/>
      <c r="B10" s="240">
        <v>0.6</v>
      </c>
      <c r="C10" s="240">
        <v>0.3</v>
      </c>
      <c r="D10" s="240">
        <v>5.7</v>
      </c>
      <c r="E10" s="233">
        <f t="shared" si="2"/>
        <v>4.2750000000000004</v>
      </c>
      <c r="F10" s="240">
        <v>75</v>
      </c>
      <c r="G10" s="240"/>
      <c r="H10" s="240"/>
      <c r="I10" s="235">
        <v>27</v>
      </c>
      <c r="J10" s="236" t="s">
        <v>142</v>
      </c>
      <c r="K10" s="237">
        <v>50</v>
      </c>
      <c r="L10" s="229">
        <f t="shared" si="3"/>
        <v>0.3</v>
      </c>
      <c r="M10" s="230">
        <f t="shared" si="0"/>
        <v>0.15</v>
      </c>
      <c r="N10" s="230">
        <f t="shared" si="4"/>
        <v>2.85</v>
      </c>
      <c r="O10" s="230">
        <f t="shared" si="1"/>
        <v>13.5</v>
      </c>
    </row>
    <row r="11" spans="1:15" ht="15.75" thickBot="1" x14ac:dyDescent="0.3">
      <c r="A11" s="232"/>
      <c r="B11" s="240">
        <v>23.6</v>
      </c>
      <c r="C11" s="240">
        <v>1.9</v>
      </c>
      <c r="D11" s="240">
        <v>0.4</v>
      </c>
      <c r="E11" s="233">
        <f t="shared" si="2"/>
        <v>0</v>
      </c>
      <c r="F11" s="240"/>
      <c r="G11" s="240"/>
      <c r="H11" s="240"/>
      <c r="I11" s="235">
        <v>113</v>
      </c>
      <c r="J11" s="236" t="s">
        <v>143</v>
      </c>
      <c r="K11" s="241">
        <v>240</v>
      </c>
      <c r="L11" s="229">
        <f t="shared" si="3"/>
        <v>56.64</v>
      </c>
      <c r="M11" s="230">
        <f t="shared" si="0"/>
        <v>4.5599999999999996</v>
      </c>
      <c r="N11" s="230">
        <f t="shared" si="4"/>
        <v>0.96</v>
      </c>
      <c r="O11" s="230">
        <f t="shared" si="1"/>
        <v>271.2</v>
      </c>
    </row>
    <row r="12" spans="1:15" ht="15.75" thickBot="1" x14ac:dyDescent="0.3">
      <c r="A12" s="232"/>
      <c r="B12" s="240">
        <v>1.7</v>
      </c>
      <c r="C12" s="240">
        <v>0</v>
      </c>
      <c r="D12" s="240">
        <v>9.5</v>
      </c>
      <c r="E12" s="233">
        <f t="shared" si="2"/>
        <v>0.95</v>
      </c>
      <c r="F12" s="240">
        <v>10</v>
      </c>
      <c r="G12" s="240"/>
      <c r="H12" s="240"/>
      <c r="I12" s="235">
        <v>44</v>
      </c>
      <c r="J12" s="236" t="s">
        <v>129</v>
      </c>
      <c r="K12" s="237">
        <v>50</v>
      </c>
      <c r="L12" s="229">
        <f t="shared" si="3"/>
        <v>0.85</v>
      </c>
      <c r="M12" s="230">
        <f t="shared" si="0"/>
        <v>0</v>
      </c>
      <c r="N12" s="230">
        <f t="shared" si="4"/>
        <v>4.75</v>
      </c>
      <c r="O12" s="230">
        <f t="shared" si="1"/>
        <v>22</v>
      </c>
    </row>
    <row r="13" spans="1:15" ht="15.75" thickBot="1" x14ac:dyDescent="0.3">
      <c r="A13" s="232"/>
      <c r="B13" s="240">
        <v>2.8</v>
      </c>
      <c r="C13" s="240">
        <v>2.5</v>
      </c>
      <c r="D13" s="240">
        <v>4.7</v>
      </c>
      <c r="E13" s="233">
        <f t="shared" si="2"/>
        <v>1.41</v>
      </c>
      <c r="F13" s="240">
        <v>30</v>
      </c>
      <c r="G13" s="240"/>
      <c r="H13" s="240"/>
      <c r="I13" s="235">
        <v>68</v>
      </c>
      <c r="J13" s="236" t="s">
        <v>144</v>
      </c>
      <c r="K13" s="241">
        <v>90</v>
      </c>
      <c r="L13" s="229">
        <f t="shared" si="3"/>
        <v>2.5199999999999996</v>
      </c>
      <c r="M13" s="230">
        <f t="shared" si="0"/>
        <v>2.25</v>
      </c>
      <c r="N13" s="230">
        <f t="shared" si="4"/>
        <v>4.2300000000000004</v>
      </c>
      <c r="O13" s="230">
        <f t="shared" si="1"/>
        <v>61.2</v>
      </c>
    </row>
    <row r="14" spans="1:15" ht="15.75" thickBot="1" x14ac:dyDescent="0.3">
      <c r="A14" s="232"/>
      <c r="B14" s="240">
        <v>1.3</v>
      </c>
      <c r="C14" s="240">
        <v>0.1</v>
      </c>
      <c r="D14" s="240">
        <v>7</v>
      </c>
      <c r="E14" s="233">
        <f t="shared" si="2"/>
        <v>2.4500000000000002</v>
      </c>
      <c r="F14" s="240">
        <v>35</v>
      </c>
      <c r="G14" s="240"/>
      <c r="H14" s="240"/>
      <c r="I14" s="235">
        <v>34</v>
      </c>
      <c r="J14" s="236" t="s">
        <v>145</v>
      </c>
      <c r="K14" s="237">
        <v>100</v>
      </c>
      <c r="L14" s="229">
        <f t="shared" si="3"/>
        <v>1.3</v>
      </c>
      <c r="M14" s="230">
        <f t="shared" si="0"/>
        <v>0.1</v>
      </c>
      <c r="N14" s="230">
        <f t="shared" si="4"/>
        <v>7</v>
      </c>
      <c r="O14" s="230">
        <f t="shared" si="1"/>
        <v>34</v>
      </c>
    </row>
    <row r="15" spans="1:15" ht="15.75" thickBot="1" x14ac:dyDescent="0.3">
      <c r="A15" s="242"/>
      <c r="B15" s="225">
        <v>12</v>
      </c>
      <c r="C15" s="240">
        <v>6</v>
      </c>
      <c r="D15" s="240">
        <v>62</v>
      </c>
      <c r="E15" s="233">
        <f t="shared" si="2"/>
        <v>27.9</v>
      </c>
      <c r="F15" s="240">
        <v>45</v>
      </c>
      <c r="G15" s="240"/>
      <c r="H15" s="240"/>
      <c r="I15" s="235">
        <v>350</v>
      </c>
      <c r="J15" s="243" t="s">
        <v>146</v>
      </c>
      <c r="K15" s="241">
        <v>150</v>
      </c>
      <c r="L15" s="229">
        <f t="shared" si="3"/>
        <v>18</v>
      </c>
      <c r="M15" s="230">
        <f t="shared" si="0"/>
        <v>9</v>
      </c>
      <c r="N15" s="230">
        <f t="shared" si="4"/>
        <v>93</v>
      </c>
      <c r="O15" s="230">
        <f t="shared" si="1"/>
        <v>525</v>
      </c>
    </row>
    <row r="16" spans="1:15" ht="15.75" thickBot="1" x14ac:dyDescent="0.3">
      <c r="A16" s="232"/>
      <c r="B16" s="240">
        <v>0.8</v>
      </c>
      <c r="C16" s="240">
        <v>0</v>
      </c>
      <c r="D16" s="240">
        <v>3</v>
      </c>
      <c r="E16" s="233">
        <f t="shared" si="2"/>
        <v>0.6</v>
      </c>
      <c r="F16" s="240">
        <v>20</v>
      </c>
      <c r="G16" s="240"/>
      <c r="H16" s="240"/>
      <c r="I16" s="235">
        <v>15</v>
      </c>
      <c r="J16" s="236" t="s">
        <v>147</v>
      </c>
      <c r="K16" s="237">
        <v>50</v>
      </c>
      <c r="L16" s="229">
        <f t="shared" si="3"/>
        <v>0.4</v>
      </c>
      <c r="M16" s="230">
        <f t="shared" si="0"/>
        <v>0</v>
      </c>
      <c r="N16" s="230">
        <f t="shared" si="4"/>
        <v>1.5</v>
      </c>
      <c r="O16" s="230">
        <f t="shared" si="1"/>
        <v>7.5</v>
      </c>
    </row>
    <row r="17" spans="1:21" ht="15.75" thickBot="1" x14ac:dyDescent="0.3">
      <c r="A17" s="232"/>
      <c r="B17" s="240">
        <v>1</v>
      </c>
      <c r="C17" s="240">
        <v>0.2</v>
      </c>
      <c r="D17" s="240">
        <v>3.7</v>
      </c>
      <c r="E17" s="233">
        <f t="shared" si="2"/>
        <v>0.37</v>
      </c>
      <c r="F17" s="240">
        <v>10</v>
      </c>
      <c r="G17" s="240"/>
      <c r="H17" s="240"/>
      <c r="I17" s="235">
        <v>20</v>
      </c>
      <c r="J17" s="236" t="s">
        <v>148</v>
      </c>
      <c r="K17" s="241">
        <v>200</v>
      </c>
      <c r="L17" s="229">
        <f t="shared" si="3"/>
        <v>2</v>
      </c>
      <c r="M17" s="230">
        <f t="shared" si="0"/>
        <v>0.4</v>
      </c>
      <c r="N17" s="230">
        <f t="shared" si="4"/>
        <v>7.4</v>
      </c>
      <c r="O17" s="230">
        <f t="shared" si="1"/>
        <v>40</v>
      </c>
    </row>
    <row r="18" spans="1:21" ht="15.75" thickBot="1" x14ac:dyDescent="0.3">
      <c r="A18" s="232"/>
      <c r="B18" s="240">
        <v>10.3</v>
      </c>
      <c r="C18" s="240">
        <v>5.2</v>
      </c>
      <c r="D18" s="240">
        <v>0</v>
      </c>
      <c r="E18" s="233">
        <f t="shared" si="2"/>
        <v>0</v>
      </c>
      <c r="F18" s="240"/>
      <c r="G18" s="240"/>
      <c r="H18" s="240"/>
      <c r="I18" s="235">
        <v>88</v>
      </c>
      <c r="J18" s="236" t="s">
        <v>149</v>
      </c>
      <c r="K18" s="237">
        <v>400</v>
      </c>
      <c r="L18" s="229">
        <f t="shared" si="3"/>
        <v>41.2</v>
      </c>
      <c r="M18" s="230">
        <f t="shared" si="0"/>
        <v>20.8</v>
      </c>
      <c r="N18" s="230">
        <f t="shared" si="4"/>
        <v>0</v>
      </c>
      <c r="O18" s="230">
        <f t="shared" si="1"/>
        <v>352</v>
      </c>
    </row>
    <row r="19" spans="1:21" ht="15.75" thickBot="1" x14ac:dyDescent="0.3">
      <c r="A19" s="232"/>
      <c r="B19" s="240">
        <v>1.7</v>
      </c>
      <c r="C19" s="240">
        <v>0</v>
      </c>
      <c r="D19" s="240">
        <v>10.8</v>
      </c>
      <c r="E19" s="233">
        <f t="shared" si="2"/>
        <v>6.9120000000000008</v>
      </c>
      <c r="F19" s="240">
        <v>64</v>
      </c>
      <c r="G19" s="240"/>
      <c r="H19" s="240"/>
      <c r="I19" s="235">
        <v>50</v>
      </c>
      <c r="J19" s="236" t="s">
        <v>150</v>
      </c>
      <c r="K19" s="241">
        <v>100</v>
      </c>
      <c r="L19" s="229">
        <f t="shared" si="3"/>
        <v>1.7</v>
      </c>
      <c r="M19" s="230">
        <f t="shared" si="0"/>
        <v>0</v>
      </c>
      <c r="N19" s="230">
        <f t="shared" si="4"/>
        <v>10.8</v>
      </c>
      <c r="O19" s="230">
        <f t="shared" si="1"/>
        <v>50</v>
      </c>
    </row>
    <row r="20" spans="1:21" ht="15.75" thickBot="1" x14ac:dyDescent="0.3">
      <c r="A20" s="232"/>
      <c r="B20" s="240">
        <v>0.9</v>
      </c>
      <c r="C20" s="240">
        <v>0.1</v>
      </c>
      <c r="D20" s="240">
        <v>2.1</v>
      </c>
      <c r="E20" s="233">
        <f t="shared" si="2"/>
        <v>0</v>
      </c>
      <c r="F20" s="240"/>
      <c r="G20" s="240"/>
      <c r="H20" s="240"/>
      <c r="I20" s="235">
        <v>12</v>
      </c>
      <c r="J20" s="236" t="s">
        <v>151</v>
      </c>
      <c r="K20" s="237">
        <v>100</v>
      </c>
      <c r="L20" s="229">
        <f t="shared" si="3"/>
        <v>0.9</v>
      </c>
      <c r="M20" s="230">
        <f t="shared" si="0"/>
        <v>0.1</v>
      </c>
      <c r="N20" s="230">
        <f t="shared" si="4"/>
        <v>2.1</v>
      </c>
      <c r="O20" s="230">
        <f t="shared" si="1"/>
        <v>12</v>
      </c>
    </row>
    <row r="21" spans="1:21" ht="15.75" thickBot="1" x14ac:dyDescent="0.3">
      <c r="A21" s="232"/>
      <c r="B21" s="240">
        <v>14</v>
      </c>
      <c r="C21" s="240">
        <v>9</v>
      </c>
      <c r="D21" s="240">
        <v>2</v>
      </c>
      <c r="E21" s="233">
        <f t="shared" si="2"/>
        <v>0</v>
      </c>
      <c r="F21" s="240"/>
      <c r="G21" s="240"/>
      <c r="H21" s="240"/>
      <c r="I21" s="235">
        <v>175</v>
      </c>
      <c r="J21" s="236" t="s">
        <v>113</v>
      </c>
      <c r="K21" s="241">
        <v>450</v>
      </c>
      <c r="L21" s="229">
        <f t="shared" si="3"/>
        <v>63</v>
      </c>
      <c r="M21" s="230">
        <f t="shared" si="0"/>
        <v>40.5</v>
      </c>
      <c r="N21" s="230">
        <f t="shared" si="4"/>
        <v>9</v>
      </c>
      <c r="O21" s="230">
        <f t="shared" si="1"/>
        <v>787.5</v>
      </c>
    </row>
    <row r="22" spans="1:21" ht="15.75" thickBot="1" x14ac:dyDescent="0.3">
      <c r="A22" s="232"/>
      <c r="B22" s="240">
        <v>23.58</v>
      </c>
      <c r="C22" s="240">
        <v>0.83</v>
      </c>
      <c r="D22" s="240">
        <v>60</v>
      </c>
      <c r="E22" s="233">
        <f t="shared" si="2"/>
        <v>24</v>
      </c>
      <c r="F22" s="240">
        <v>40</v>
      </c>
      <c r="G22" s="240"/>
      <c r="H22" s="240"/>
      <c r="I22" s="235">
        <v>333</v>
      </c>
      <c r="J22" s="236" t="s">
        <v>152</v>
      </c>
      <c r="K22" s="237">
        <v>60</v>
      </c>
      <c r="L22" s="229">
        <f t="shared" si="3"/>
        <v>14.148</v>
      </c>
      <c r="M22" s="230">
        <f t="shared" si="0"/>
        <v>0.498</v>
      </c>
      <c r="N22" s="230">
        <f t="shared" si="4"/>
        <v>36</v>
      </c>
      <c r="O22" s="230">
        <f t="shared" si="1"/>
        <v>199.8</v>
      </c>
    </row>
    <row r="23" spans="1:21" ht="15.75" thickBot="1" x14ac:dyDescent="0.3">
      <c r="A23" s="232"/>
      <c r="B23" s="240">
        <v>2.5</v>
      </c>
      <c r="C23" s="240">
        <v>0.3</v>
      </c>
      <c r="D23" s="240">
        <v>5.4</v>
      </c>
      <c r="E23" s="233">
        <f t="shared" si="2"/>
        <v>0.54</v>
      </c>
      <c r="F23" s="240">
        <v>10</v>
      </c>
      <c r="G23" s="240"/>
      <c r="H23" s="240"/>
      <c r="I23" s="235">
        <v>30</v>
      </c>
      <c r="J23" s="236" t="s">
        <v>153</v>
      </c>
      <c r="K23" s="241">
        <v>100</v>
      </c>
      <c r="L23" s="229">
        <f t="shared" si="3"/>
        <v>2.5</v>
      </c>
      <c r="M23" s="230">
        <f t="shared" si="0"/>
        <v>0.3</v>
      </c>
      <c r="N23" s="230">
        <f t="shared" si="4"/>
        <v>5.4</v>
      </c>
      <c r="O23" s="230">
        <f t="shared" si="1"/>
        <v>30</v>
      </c>
      <c r="S23" s="231">
        <f>R25+S25+T25</f>
        <v>271.13</v>
      </c>
    </row>
    <row r="24" spans="1:21" ht="15.75" thickBot="1" x14ac:dyDescent="0.3">
      <c r="A24" s="232"/>
      <c r="B24" s="240">
        <v>6.5</v>
      </c>
      <c r="C24" s="240">
        <v>0.5</v>
      </c>
      <c r="D24" s="240">
        <v>29.9</v>
      </c>
      <c r="E24" s="233">
        <f t="shared" si="2"/>
        <v>2.99</v>
      </c>
      <c r="F24" s="240">
        <v>10</v>
      </c>
      <c r="G24" s="240"/>
      <c r="H24" s="240"/>
      <c r="I24" s="235">
        <v>143</v>
      </c>
      <c r="J24" s="236" t="s">
        <v>154</v>
      </c>
      <c r="K24" s="237">
        <v>10</v>
      </c>
      <c r="L24" s="229">
        <f t="shared" si="3"/>
        <v>0.65</v>
      </c>
      <c r="M24" s="230">
        <f t="shared" si="0"/>
        <v>0.05</v>
      </c>
      <c r="N24" s="230">
        <f t="shared" si="4"/>
        <v>2.99</v>
      </c>
      <c r="O24" s="230">
        <f t="shared" si="1"/>
        <v>14.3</v>
      </c>
      <c r="R24" s="231">
        <f>R25*100/S23</f>
        <v>19.612363073064582</v>
      </c>
      <c r="S24" s="231">
        <f>S25*100/S23</f>
        <v>18.172094567181794</v>
      </c>
      <c r="T24" s="231">
        <f>T25*100/S23</f>
        <v>62.215542359753627</v>
      </c>
    </row>
    <row r="25" spans="1:21" ht="15.75" thickBot="1" x14ac:dyDescent="0.3">
      <c r="A25" s="244"/>
      <c r="B25" s="240">
        <v>20</v>
      </c>
      <c r="C25" s="240">
        <v>1</v>
      </c>
      <c r="D25" s="240">
        <v>65</v>
      </c>
      <c r="E25" s="233">
        <f t="shared" si="2"/>
        <v>19.5</v>
      </c>
      <c r="F25" s="240">
        <v>30</v>
      </c>
      <c r="G25" s="240"/>
      <c r="H25" s="240"/>
      <c r="I25" s="235">
        <v>355</v>
      </c>
      <c r="J25" s="245" t="s">
        <v>155</v>
      </c>
      <c r="K25" s="241">
        <v>100</v>
      </c>
      <c r="L25" s="229">
        <f t="shared" si="3"/>
        <v>20</v>
      </c>
      <c r="M25" s="230">
        <f t="shared" si="0"/>
        <v>1</v>
      </c>
      <c r="N25" s="230">
        <f t="shared" si="4"/>
        <v>65</v>
      </c>
      <c r="O25" s="230">
        <f t="shared" si="1"/>
        <v>355</v>
      </c>
      <c r="R25" s="246">
        <f>L15+L9+L41+L28+L44+L37+L73</f>
        <v>53.174999999999997</v>
      </c>
      <c r="S25" s="246">
        <f t="shared" ref="S25:U25" si="5">M15+M9+M41+M28+M44+M37+M73</f>
        <v>49.269999999999996</v>
      </c>
      <c r="T25" s="246">
        <f t="shared" si="5"/>
        <v>168.685</v>
      </c>
      <c r="U25" s="246">
        <f t="shared" si="5"/>
        <v>1306.95</v>
      </c>
    </row>
    <row r="26" spans="1:21" ht="15.75" thickBot="1" x14ac:dyDescent="0.3">
      <c r="A26" s="232"/>
      <c r="B26" s="240">
        <v>2.9</v>
      </c>
      <c r="C26" s="240">
        <v>0.3</v>
      </c>
      <c r="D26" s="240">
        <v>2</v>
      </c>
      <c r="E26" s="233">
        <f t="shared" si="2"/>
        <v>0.2</v>
      </c>
      <c r="F26" s="240">
        <v>10</v>
      </c>
      <c r="G26" s="240"/>
      <c r="H26" s="240"/>
      <c r="I26" s="235">
        <v>22</v>
      </c>
      <c r="J26" s="236" t="s">
        <v>156</v>
      </c>
      <c r="K26" s="237">
        <v>100</v>
      </c>
      <c r="L26" s="229">
        <f t="shared" si="3"/>
        <v>2.9</v>
      </c>
      <c r="M26" s="230">
        <f t="shared" si="0"/>
        <v>0.3</v>
      </c>
      <c r="N26" s="230">
        <f t="shared" si="4"/>
        <v>2</v>
      </c>
      <c r="O26" s="230">
        <f t="shared" si="1"/>
        <v>22</v>
      </c>
    </row>
    <row r="27" spans="1:21" ht="15.75" thickBot="1" x14ac:dyDescent="0.3">
      <c r="A27" s="232"/>
      <c r="B27" s="240">
        <v>0.4</v>
      </c>
      <c r="C27" s="240">
        <v>0</v>
      </c>
      <c r="D27" s="240">
        <v>11.3</v>
      </c>
      <c r="E27" s="233">
        <f t="shared" si="2"/>
        <v>3.39</v>
      </c>
      <c r="F27" s="240">
        <v>30</v>
      </c>
      <c r="G27" s="240"/>
      <c r="H27" s="240"/>
      <c r="I27" s="235">
        <v>46</v>
      </c>
      <c r="J27" s="236" t="s">
        <v>157</v>
      </c>
      <c r="K27" s="241">
        <v>100</v>
      </c>
      <c r="L27" s="229">
        <f t="shared" si="3"/>
        <v>0.4</v>
      </c>
      <c r="M27" s="230">
        <f t="shared" si="0"/>
        <v>0</v>
      </c>
      <c r="N27" s="230">
        <f t="shared" si="4"/>
        <v>11.3</v>
      </c>
      <c r="O27" s="230">
        <f t="shared" si="1"/>
        <v>46</v>
      </c>
    </row>
    <row r="28" spans="1:21" ht="15.75" thickBot="1" x14ac:dyDescent="0.3">
      <c r="A28" s="232"/>
      <c r="B28" s="240">
        <v>12.7</v>
      </c>
      <c r="C28" s="240">
        <v>11.5</v>
      </c>
      <c r="D28" s="240">
        <v>0.7</v>
      </c>
      <c r="E28" s="233">
        <f t="shared" si="2"/>
        <v>0</v>
      </c>
      <c r="F28" s="240"/>
      <c r="G28" s="240"/>
      <c r="H28" s="240"/>
      <c r="I28" s="235">
        <v>157</v>
      </c>
      <c r="J28" s="236" t="s">
        <v>158</v>
      </c>
      <c r="K28" s="237">
        <v>100</v>
      </c>
      <c r="L28" s="229">
        <f t="shared" si="3"/>
        <v>12.7</v>
      </c>
      <c r="M28" s="230">
        <f t="shared" si="0"/>
        <v>11.5</v>
      </c>
      <c r="N28" s="230">
        <f t="shared" si="4"/>
        <v>0.7</v>
      </c>
      <c r="O28" s="230">
        <f t="shared" si="1"/>
        <v>157</v>
      </c>
    </row>
    <row r="29" spans="1:21" ht="15.75" thickBot="1" x14ac:dyDescent="0.3">
      <c r="A29" s="224"/>
      <c r="B29" s="225">
        <v>13.5</v>
      </c>
      <c r="C29" s="225">
        <v>5</v>
      </c>
      <c r="D29" s="225">
        <v>69</v>
      </c>
      <c r="E29" s="233">
        <f t="shared" si="2"/>
        <v>0</v>
      </c>
      <c r="F29" s="224"/>
      <c r="G29" s="224"/>
      <c r="H29" s="224"/>
      <c r="I29" s="235">
        <v>355</v>
      </c>
      <c r="J29" s="247" t="s">
        <v>159</v>
      </c>
      <c r="K29" s="241">
        <v>100</v>
      </c>
      <c r="L29" s="229">
        <f t="shared" si="3"/>
        <v>13.5</v>
      </c>
      <c r="M29" s="230">
        <f t="shared" si="0"/>
        <v>5</v>
      </c>
      <c r="N29" s="230">
        <f t="shared" si="4"/>
        <v>69</v>
      </c>
      <c r="O29" s="230">
        <f t="shared" si="1"/>
        <v>355</v>
      </c>
    </row>
    <row r="30" spans="1:21" ht="15.75" thickBot="1" x14ac:dyDescent="0.3">
      <c r="A30" s="242"/>
      <c r="B30" s="225">
        <v>5.2</v>
      </c>
      <c r="C30" s="225">
        <v>0.3</v>
      </c>
      <c r="D30" s="225">
        <v>51</v>
      </c>
      <c r="E30" s="233">
        <f t="shared" si="2"/>
        <v>17.850000000000001</v>
      </c>
      <c r="F30" s="225">
        <v>35</v>
      </c>
      <c r="G30" s="224"/>
      <c r="H30" s="224"/>
      <c r="I30" s="235">
        <v>284</v>
      </c>
      <c r="J30" s="243" t="s">
        <v>160</v>
      </c>
      <c r="K30" s="237">
        <v>30</v>
      </c>
      <c r="L30" s="229">
        <f t="shared" si="3"/>
        <v>1.56</v>
      </c>
      <c r="M30" s="230">
        <f t="shared" si="0"/>
        <v>0.09</v>
      </c>
      <c r="N30" s="230">
        <f t="shared" si="4"/>
        <v>15.3</v>
      </c>
      <c r="O30" s="230">
        <f t="shared" si="1"/>
        <v>85.2</v>
      </c>
    </row>
    <row r="31" spans="1:21" ht="15.75" thickBot="1" x14ac:dyDescent="0.3">
      <c r="A31" s="242"/>
      <c r="B31" s="225">
        <v>2.2000000000000002</v>
      </c>
      <c r="C31" s="225">
        <v>1.2</v>
      </c>
      <c r="D31" s="225">
        <v>61.7</v>
      </c>
      <c r="E31" s="233">
        <f t="shared" si="2"/>
        <v>0</v>
      </c>
      <c r="F31" s="224"/>
      <c r="G31" s="224"/>
      <c r="H31" s="224"/>
      <c r="I31" s="235">
        <v>284</v>
      </c>
      <c r="J31" s="243" t="s">
        <v>161</v>
      </c>
      <c r="K31" s="241">
        <v>100</v>
      </c>
      <c r="L31" s="229">
        <f t="shared" si="3"/>
        <v>2.2000000000000002</v>
      </c>
      <c r="M31" s="230">
        <f t="shared" si="0"/>
        <v>1.2</v>
      </c>
      <c r="N31" s="230">
        <f t="shared" si="4"/>
        <v>61.7</v>
      </c>
      <c r="O31" s="230">
        <f t="shared" si="1"/>
        <v>284</v>
      </c>
    </row>
    <row r="32" spans="1:21" ht="15.75" thickBot="1" x14ac:dyDescent="0.3">
      <c r="A32" s="242"/>
      <c r="B32" s="248">
        <v>17.5</v>
      </c>
      <c r="C32" s="248">
        <v>0.6</v>
      </c>
      <c r="D32" s="248">
        <v>0</v>
      </c>
      <c r="E32" s="233">
        <f t="shared" si="2"/>
        <v>0</v>
      </c>
      <c r="F32" s="248"/>
      <c r="G32" s="248"/>
      <c r="H32" s="248"/>
      <c r="I32" s="249">
        <v>75</v>
      </c>
      <c r="J32" s="243" t="s">
        <v>162</v>
      </c>
      <c r="K32" s="237">
        <v>100</v>
      </c>
      <c r="L32" s="229">
        <f t="shared" si="3"/>
        <v>17.5</v>
      </c>
      <c r="M32" s="230">
        <f t="shared" si="0"/>
        <v>0.6</v>
      </c>
      <c r="N32" s="230">
        <f t="shared" si="4"/>
        <v>0</v>
      </c>
      <c r="O32" s="230">
        <f t="shared" si="1"/>
        <v>75</v>
      </c>
    </row>
    <row r="33" spans="1:15" ht="15.75" thickBot="1" x14ac:dyDescent="0.3">
      <c r="A33" s="242"/>
      <c r="B33" s="248"/>
      <c r="C33" s="248"/>
      <c r="D33" s="248">
        <v>99.8</v>
      </c>
      <c r="E33" s="233">
        <f t="shared" si="2"/>
        <v>19.96</v>
      </c>
      <c r="F33" s="248">
        <v>20</v>
      </c>
      <c r="G33" s="248"/>
      <c r="H33" s="248"/>
      <c r="I33" s="249">
        <v>399</v>
      </c>
      <c r="J33" s="243" t="s">
        <v>163</v>
      </c>
      <c r="K33" s="241">
        <v>100</v>
      </c>
      <c r="L33" s="229">
        <f t="shared" si="3"/>
        <v>0</v>
      </c>
      <c r="M33" s="230">
        <f t="shared" si="0"/>
        <v>0</v>
      </c>
      <c r="N33" s="230">
        <f t="shared" si="4"/>
        <v>99.8</v>
      </c>
      <c r="O33" s="230">
        <f t="shared" si="1"/>
        <v>399</v>
      </c>
    </row>
    <row r="34" spans="1:15" ht="15.75" thickBot="1" x14ac:dyDescent="0.3">
      <c r="A34" s="250"/>
      <c r="B34" s="248">
        <v>1.5</v>
      </c>
      <c r="C34" s="248">
        <v>0.2</v>
      </c>
      <c r="D34" s="248">
        <v>21.8</v>
      </c>
      <c r="E34" s="233">
        <f t="shared" si="2"/>
        <v>14.17</v>
      </c>
      <c r="F34" s="248">
        <v>65</v>
      </c>
      <c r="G34" s="248"/>
      <c r="H34" s="248"/>
      <c r="I34" s="251">
        <v>95</v>
      </c>
      <c r="J34" s="252" t="s">
        <v>164</v>
      </c>
      <c r="K34" s="237">
        <v>120</v>
      </c>
      <c r="L34" s="229">
        <f t="shared" si="3"/>
        <v>1.8</v>
      </c>
      <c r="M34" s="230">
        <f t="shared" si="0"/>
        <v>0.24</v>
      </c>
      <c r="N34" s="230">
        <f t="shared" si="4"/>
        <v>26.16</v>
      </c>
      <c r="O34" s="230">
        <f t="shared" si="1"/>
        <v>114</v>
      </c>
    </row>
    <row r="35" spans="1:15" ht="15.75" thickBot="1" x14ac:dyDescent="0.3">
      <c r="A35" s="250"/>
      <c r="B35" s="248">
        <v>1</v>
      </c>
      <c r="C35" s="248">
        <v>0.6</v>
      </c>
      <c r="D35" s="248">
        <v>10.3</v>
      </c>
      <c r="E35" s="233">
        <f t="shared" si="2"/>
        <v>5.15</v>
      </c>
      <c r="F35" s="248">
        <v>50</v>
      </c>
      <c r="G35" s="248"/>
      <c r="H35" s="248"/>
      <c r="I35" s="251">
        <v>48</v>
      </c>
      <c r="J35" s="252" t="s">
        <v>165</v>
      </c>
      <c r="K35" s="241">
        <v>100</v>
      </c>
      <c r="L35" s="229">
        <f t="shared" si="3"/>
        <v>1</v>
      </c>
      <c r="M35" s="230">
        <f t="shared" si="0"/>
        <v>0.6</v>
      </c>
      <c r="N35" s="230">
        <f t="shared" si="4"/>
        <v>10.3</v>
      </c>
      <c r="O35" s="230">
        <f t="shared" si="1"/>
        <v>48</v>
      </c>
    </row>
    <row r="36" spans="1:15" ht="15.75" thickBot="1" x14ac:dyDescent="0.3">
      <c r="A36" s="242"/>
      <c r="B36" s="253">
        <v>11</v>
      </c>
      <c r="C36" s="253">
        <v>2.5</v>
      </c>
      <c r="D36" s="253">
        <v>83</v>
      </c>
      <c r="E36" s="233">
        <f t="shared" si="2"/>
        <v>41.5</v>
      </c>
      <c r="F36" s="248">
        <v>50</v>
      </c>
      <c r="G36" s="230"/>
      <c r="H36" s="230"/>
      <c r="I36" s="254">
        <v>360</v>
      </c>
      <c r="J36" s="243" t="s">
        <v>166</v>
      </c>
      <c r="K36" s="237">
        <v>100</v>
      </c>
      <c r="L36" s="229">
        <f t="shared" si="3"/>
        <v>11</v>
      </c>
      <c r="M36" s="230">
        <f t="shared" si="0"/>
        <v>2.5</v>
      </c>
      <c r="N36" s="230">
        <f t="shared" si="4"/>
        <v>83</v>
      </c>
      <c r="O36" s="230">
        <f t="shared" si="1"/>
        <v>360</v>
      </c>
    </row>
    <row r="37" spans="1:15" ht="15.75" thickBot="1" x14ac:dyDescent="0.3">
      <c r="A37" s="242"/>
      <c r="B37" s="253">
        <v>0.8</v>
      </c>
      <c r="C37" s="253">
        <v>0</v>
      </c>
      <c r="D37" s="253">
        <v>80.3</v>
      </c>
      <c r="E37" s="233">
        <f t="shared" si="2"/>
        <v>0</v>
      </c>
      <c r="F37" s="230"/>
      <c r="G37" s="230"/>
      <c r="H37" s="230"/>
      <c r="I37" s="254">
        <v>324</v>
      </c>
      <c r="J37" s="243" t="s">
        <v>128</v>
      </c>
      <c r="K37" s="241">
        <v>30</v>
      </c>
      <c r="L37" s="229">
        <f t="shared" si="3"/>
        <v>0.24</v>
      </c>
      <c r="M37" s="230">
        <f t="shared" si="0"/>
        <v>0</v>
      </c>
      <c r="N37" s="230">
        <f t="shared" si="4"/>
        <v>24.09</v>
      </c>
      <c r="O37" s="230">
        <f t="shared" si="1"/>
        <v>97.2</v>
      </c>
    </row>
    <row r="38" spans="1:15" ht="15.75" thickBot="1" x14ac:dyDescent="0.3">
      <c r="A38" s="242"/>
      <c r="B38" s="248">
        <v>15.2</v>
      </c>
      <c r="C38" s="248">
        <v>65.2</v>
      </c>
      <c r="D38" s="248">
        <v>7</v>
      </c>
      <c r="E38" s="233">
        <f t="shared" si="2"/>
        <v>0</v>
      </c>
      <c r="F38" s="230"/>
      <c r="G38" s="230"/>
      <c r="H38" s="230"/>
      <c r="I38" s="254">
        <v>654</v>
      </c>
      <c r="J38" s="243" t="s">
        <v>167</v>
      </c>
      <c r="K38" s="237">
        <v>40</v>
      </c>
      <c r="L38" s="229">
        <f t="shared" si="3"/>
        <v>6.08</v>
      </c>
      <c r="M38" s="230">
        <f t="shared" si="0"/>
        <v>26.08</v>
      </c>
      <c r="N38" s="230">
        <f t="shared" si="4"/>
        <v>2.8</v>
      </c>
      <c r="O38" s="230">
        <f t="shared" si="1"/>
        <v>261.60000000000002</v>
      </c>
    </row>
    <row r="39" spans="1:15" ht="30.75" thickBot="1" x14ac:dyDescent="0.3">
      <c r="A39" s="242"/>
      <c r="B39" s="248">
        <v>6.4050000000000002</v>
      </c>
      <c r="C39" s="248">
        <v>1.5269999999999999</v>
      </c>
      <c r="D39" s="248">
        <v>36.68</v>
      </c>
      <c r="E39" s="233">
        <f t="shared" si="2"/>
        <v>0</v>
      </c>
      <c r="F39" s="230"/>
      <c r="G39" s="230"/>
      <c r="H39" s="230"/>
      <c r="I39" s="254">
        <v>196</v>
      </c>
      <c r="J39" s="243" t="s">
        <v>168</v>
      </c>
      <c r="K39" s="241">
        <v>120</v>
      </c>
      <c r="L39" s="229">
        <f t="shared" si="3"/>
        <v>7.6859999999999999</v>
      </c>
      <c r="M39" s="230">
        <f t="shared" si="0"/>
        <v>1.8323999999999998</v>
      </c>
      <c r="N39" s="230">
        <f t="shared" si="4"/>
        <v>44.016000000000005</v>
      </c>
      <c r="O39" s="230">
        <f t="shared" si="1"/>
        <v>235.2</v>
      </c>
    </row>
    <row r="40" spans="1:15" ht="15.75" thickBot="1" x14ac:dyDescent="0.3">
      <c r="A40" s="242"/>
      <c r="B40" s="253">
        <v>12</v>
      </c>
      <c r="C40" s="253">
        <v>1.5</v>
      </c>
      <c r="D40" s="253">
        <v>72</v>
      </c>
      <c r="E40" s="233">
        <f t="shared" si="2"/>
        <v>0</v>
      </c>
      <c r="F40" s="230"/>
      <c r="G40" s="230"/>
      <c r="H40" s="230"/>
      <c r="I40" s="254">
        <v>356</v>
      </c>
      <c r="J40" s="243" t="s">
        <v>46</v>
      </c>
      <c r="K40" s="237">
        <v>120</v>
      </c>
      <c r="L40" s="229">
        <f t="shared" si="3"/>
        <v>14.4</v>
      </c>
      <c r="M40" s="230">
        <f t="shared" si="0"/>
        <v>1.8</v>
      </c>
      <c r="N40" s="230">
        <f t="shared" si="4"/>
        <v>86.4</v>
      </c>
      <c r="O40" s="230">
        <f t="shared" si="1"/>
        <v>427.2</v>
      </c>
    </row>
    <row r="41" spans="1:15" ht="15.75" thickBot="1" x14ac:dyDescent="0.3">
      <c r="A41" s="242"/>
      <c r="B41" s="253">
        <v>9.9</v>
      </c>
      <c r="C41" s="253">
        <v>2.2000000000000002</v>
      </c>
      <c r="D41" s="253">
        <v>55.8</v>
      </c>
      <c r="E41" s="233">
        <f t="shared" si="2"/>
        <v>0</v>
      </c>
      <c r="F41" s="230"/>
      <c r="G41" s="230"/>
      <c r="H41" s="230"/>
      <c r="I41" s="255">
        <v>283</v>
      </c>
      <c r="J41" s="243" t="s">
        <v>47</v>
      </c>
      <c r="K41" s="241">
        <v>35</v>
      </c>
      <c r="L41" s="229">
        <f t="shared" si="3"/>
        <v>3.4649999999999999</v>
      </c>
      <c r="M41" s="230">
        <f t="shared" si="0"/>
        <v>0.77</v>
      </c>
      <c r="N41" s="230">
        <f t="shared" si="4"/>
        <v>19.53</v>
      </c>
      <c r="O41" s="230">
        <f t="shared" si="1"/>
        <v>99.05</v>
      </c>
    </row>
    <row r="42" spans="1:15" ht="15.75" thickBot="1" x14ac:dyDescent="0.3">
      <c r="A42" s="242"/>
      <c r="B42" s="253">
        <v>11.7</v>
      </c>
      <c r="C42" s="253">
        <v>1.8</v>
      </c>
      <c r="D42" s="253">
        <v>59</v>
      </c>
      <c r="E42" s="233">
        <f t="shared" si="2"/>
        <v>0</v>
      </c>
      <c r="F42" s="230"/>
      <c r="G42" s="230"/>
      <c r="H42" s="230"/>
      <c r="I42" s="255">
        <v>302</v>
      </c>
      <c r="J42" s="243" t="s">
        <v>169</v>
      </c>
      <c r="K42" s="237">
        <v>30</v>
      </c>
      <c r="L42" s="229">
        <f t="shared" si="3"/>
        <v>3.51</v>
      </c>
      <c r="M42" s="230">
        <f t="shared" si="0"/>
        <v>0.54</v>
      </c>
      <c r="N42" s="230">
        <f t="shared" si="4"/>
        <v>17.7</v>
      </c>
      <c r="O42" s="230">
        <f t="shared" si="1"/>
        <v>90.6</v>
      </c>
    </row>
    <row r="43" spans="1:15" ht="15.75" thickBot="1" x14ac:dyDescent="0.3">
      <c r="A43" s="242"/>
      <c r="B43" s="230"/>
      <c r="C43" s="230"/>
      <c r="D43" s="253">
        <v>85.14</v>
      </c>
      <c r="E43" s="233"/>
      <c r="F43" s="230"/>
      <c r="G43" s="230"/>
      <c r="H43" s="230"/>
      <c r="I43" s="255">
        <v>341</v>
      </c>
      <c r="J43" s="243" t="s">
        <v>170</v>
      </c>
      <c r="K43" s="241">
        <v>15</v>
      </c>
      <c r="L43" s="229">
        <f t="shared" si="3"/>
        <v>0</v>
      </c>
      <c r="M43" s="230">
        <f t="shared" si="0"/>
        <v>0</v>
      </c>
      <c r="N43" s="230">
        <f t="shared" si="4"/>
        <v>12.770999999999999</v>
      </c>
      <c r="O43" s="230">
        <f t="shared" si="1"/>
        <v>51.15</v>
      </c>
    </row>
    <row r="44" spans="1:15" ht="15.75" thickBot="1" x14ac:dyDescent="0.3">
      <c r="A44" s="242"/>
      <c r="B44" s="253">
        <v>2.9</v>
      </c>
      <c r="C44" s="253">
        <v>0.6</v>
      </c>
      <c r="D44" s="253">
        <v>66</v>
      </c>
      <c r="E44" s="233"/>
      <c r="F44" s="230"/>
      <c r="G44" s="230"/>
      <c r="H44" s="230"/>
      <c r="I44" s="255">
        <v>264</v>
      </c>
      <c r="J44" s="243" t="s">
        <v>171</v>
      </c>
      <c r="K44" s="237">
        <v>30</v>
      </c>
      <c r="L44" s="229">
        <f t="shared" si="3"/>
        <v>0.87</v>
      </c>
      <c r="M44" s="230">
        <f t="shared" si="0"/>
        <v>0.18</v>
      </c>
      <c r="N44" s="230">
        <f t="shared" si="4"/>
        <v>19.8</v>
      </c>
      <c r="O44" s="230">
        <f t="shared" si="1"/>
        <v>79.2</v>
      </c>
    </row>
    <row r="45" spans="1:15" ht="15.75" thickBot="1" x14ac:dyDescent="0.3">
      <c r="A45" s="242"/>
      <c r="B45" s="253">
        <v>7</v>
      </c>
      <c r="C45" s="253">
        <v>1.5</v>
      </c>
      <c r="D45" s="253">
        <v>72</v>
      </c>
      <c r="E45" s="233">
        <f t="shared" si="2"/>
        <v>0</v>
      </c>
      <c r="F45" s="230"/>
      <c r="G45" s="230"/>
      <c r="H45" s="230"/>
      <c r="I45" s="255">
        <v>330</v>
      </c>
      <c r="J45" s="243" t="s">
        <v>51</v>
      </c>
      <c r="K45" s="241">
        <v>100</v>
      </c>
      <c r="L45" s="229">
        <f t="shared" si="3"/>
        <v>7</v>
      </c>
      <c r="M45" s="230">
        <f t="shared" si="0"/>
        <v>1.5</v>
      </c>
      <c r="N45" s="230">
        <f t="shared" si="4"/>
        <v>72</v>
      </c>
      <c r="O45" s="230">
        <f t="shared" si="1"/>
        <v>330</v>
      </c>
    </row>
    <row r="46" spans="1:15" ht="15.75" thickBot="1" x14ac:dyDescent="0.3">
      <c r="A46" s="242"/>
      <c r="B46" s="253">
        <v>2.4</v>
      </c>
      <c r="C46" s="248">
        <v>0.4</v>
      </c>
      <c r="D46" s="253">
        <v>12.4</v>
      </c>
      <c r="E46" s="233">
        <f t="shared" si="2"/>
        <v>0</v>
      </c>
      <c r="F46" s="230"/>
      <c r="G46" s="230"/>
      <c r="H46" s="230"/>
      <c r="I46" s="255">
        <v>65</v>
      </c>
      <c r="J46" s="243" t="s">
        <v>52</v>
      </c>
      <c r="K46" s="237">
        <v>200</v>
      </c>
      <c r="L46" s="229">
        <f t="shared" si="3"/>
        <v>4.8</v>
      </c>
      <c r="M46" s="230">
        <f t="shared" si="0"/>
        <v>0.8</v>
      </c>
      <c r="N46" s="230">
        <f t="shared" si="4"/>
        <v>24.8</v>
      </c>
      <c r="O46" s="230">
        <f t="shared" si="1"/>
        <v>130</v>
      </c>
    </row>
    <row r="47" spans="1:15" ht="15.75" thickBot="1" x14ac:dyDescent="0.3">
      <c r="A47" s="242"/>
      <c r="B47" s="253">
        <v>3</v>
      </c>
      <c r="C47" s="253">
        <v>2.6</v>
      </c>
      <c r="D47" s="253">
        <v>8.9</v>
      </c>
      <c r="E47" s="233">
        <f t="shared" si="2"/>
        <v>0</v>
      </c>
      <c r="F47" s="230"/>
      <c r="G47" s="230"/>
      <c r="H47" s="230"/>
      <c r="I47" s="255">
        <v>78</v>
      </c>
      <c r="J47" s="243" t="s">
        <v>172</v>
      </c>
      <c r="K47" s="241">
        <v>120</v>
      </c>
      <c r="L47" s="229">
        <f t="shared" si="3"/>
        <v>3.6</v>
      </c>
      <c r="M47" s="230">
        <f t="shared" si="0"/>
        <v>3.12</v>
      </c>
      <c r="N47" s="230">
        <f t="shared" si="4"/>
        <v>10.68</v>
      </c>
      <c r="O47" s="230">
        <f t="shared" si="1"/>
        <v>93.6</v>
      </c>
    </row>
    <row r="48" spans="1:15" ht="15.75" thickBot="1" x14ac:dyDescent="0.3">
      <c r="A48" s="242"/>
      <c r="B48" s="253">
        <v>1.2</v>
      </c>
      <c r="C48" s="248">
        <v>0.3</v>
      </c>
      <c r="D48" s="253">
        <v>2</v>
      </c>
      <c r="E48" s="233">
        <f t="shared" si="2"/>
        <v>0</v>
      </c>
      <c r="F48" s="230"/>
      <c r="G48" s="230"/>
      <c r="H48" s="230"/>
      <c r="I48" s="255">
        <v>16</v>
      </c>
      <c r="J48" s="243" t="s">
        <v>54</v>
      </c>
      <c r="K48" s="237">
        <v>100</v>
      </c>
      <c r="L48" s="229">
        <f t="shared" si="3"/>
        <v>1.2</v>
      </c>
      <c r="M48" s="230">
        <f t="shared" si="0"/>
        <v>0.3</v>
      </c>
      <c r="N48" s="230">
        <f t="shared" si="4"/>
        <v>2</v>
      </c>
      <c r="O48" s="230">
        <f t="shared" si="1"/>
        <v>16</v>
      </c>
    </row>
    <row r="49" spans="1:15" ht="15.75" thickBot="1" x14ac:dyDescent="0.3">
      <c r="A49" s="242"/>
      <c r="B49" s="253">
        <v>22</v>
      </c>
      <c r="C49" s="253">
        <v>4</v>
      </c>
      <c r="D49" s="253">
        <v>62</v>
      </c>
      <c r="E49" s="233">
        <f t="shared" si="2"/>
        <v>0</v>
      </c>
      <c r="F49" s="230"/>
      <c r="G49" s="230"/>
      <c r="H49" s="230"/>
      <c r="I49" s="255">
        <v>370</v>
      </c>
      <c r="J49" s="243" t="s">
        <v>126</v>
      </c>
      <c r="K49" s="241">
        <v>100</v>
      </c>
      <c r="L49" s="229">
        <f t="shared" si="3"/>
        <v>22</v>
      </c>
      <c r="M49" s="230">
        <f t="shared" si="0"/>
        <v>4</v>
      </c>
      <c r="N49" s="230">
        <f t="shared" si="4"/>
        <v>62</v>
      </c>
      <c r="O49" s="230">
        <f t="shared" si="1"/>
        <v>370</v>
      </c>
    </row>
    <row r="50" spans="1:15" ht="15.75" thickBot="1" x14ac:dyDescent="0.3">
      <c r="A50" s="242"/>
      <c r="B50" s="253">
        <v>25</v>
      </c>
      <c r="C50" s="253">
        <v>1</v>
      </c>
      <c r="D50" s="253">
        <v>54</v>
      </c>
      <c r="E50" s="233">
        <f t="shared" si="2"/>
        <v>0</v>
      </c>
      <c r="F50" s="230"/>
      <c r="G50" s="230"/>
      <c r="H50" s="230"/>
      <c r="I50" s="255">
        <v>330</v>
      </c>
      <c r="J50" s="243" t="s">
        <v>173</v>
      </c>
      <c r="K50" s="237">
        <v>100</v>
      </c>
      <c r="L50" s="229">
        <f t="shared" si="3"/>
        <v>25</v>
      </c>
      <c r="M50" s="230">
        <f t="shared" si="0"/>
        <v>1</v>
      </c>
      <c r="N50" s="230">
        <f t="shared" si="4"/>
        <v>54</v>
      </c>
      <c r="O50" s="230">
        <f t="shared" si="1"/>
        <v>330</v>
      </c>
    </row>
    <row r="51" spans="1:15" ht="15.75" thickBot="1" x14ac:dyDescent="0.3">
      <c r="A51" s="242"/>
      <c r="B51" s="253">
        <v>1.2</v>
      </c>
      <c r="C51" s="253">
        <v>0.1</v>
      </c>
      <c r="D51" s="253">
        <v>3.4</v>
      </c>
      <c r="E51" s="233">
        <f t="shared" si="2"/>
        <v>0</v>
      </c>
      <c r="F51" s="230"/>
      <c r="G51" s="230"/>
      <c r="H51" s="230"/>
      <c r="I51" s="255">
        <v>19</v>
      </c>
      <c r="J51" s="243" t="s">
        <v>174</v>
      </c>
      <c r="K51" s="241">
        <v>100</v>
      </c>
      <c r="L51" s="229">
        <f t="shared" si="3"/>
        <v>1.2</v>
      </c>
      <c r="M51" s="230">
        <f t="shared" si="0"/>
        <v>0.1</v>
      </c>
      <c r="N51" s="230">
        <f t="shared" si="4"/>
        <v>3.4</v>
      </c>
      <c r="O51" s="230">
        <f t="shared" si="1"/>
        <v>19</v>
      </c>
    </row>
    <row r="52" spans="1:15" ht="15.75" thickBot="1" x14ac:dyDescent="0.3">
      <c r="A52" s="242"/>
      <c r="B52" s="253">
        <v>7.5</v>
      </c>
      <c r="C52" s="253">
        <v>8.6</v>
      </c>
      <c r="D52" s="253">
        <v>8.4</v>
      </c>
      <c r="E52" s="233">
        <f t="shared" si="2"/>
        <v>0</v>
      </c>
      <c r="F52" s="230"/>
      <c r="G52" s="230"/>
      <c r="H52" s="230"/>
      <c r="I52" s="255">
        <v>141</v>
      </c>
      <c r="J52" s="243" t="s">
        <v>175</v>
      </c>
      <c r="K52" s="237">
        <v>100</v>
      </c>
      <c r="L52" s="229">
        <f t="shared" si="3"/>
        <v>7.5</v>
      </c>
      <c r="M52" s="230">
        <f t="shared" si="0"/>
        <v>8.6</v>
      </c>
      <c r="N52" s="230">
        <f t="shared" si="4"/>
        <v>8.4</v>
      </c>
      <c r="O52" s="230">
        <f t="shared" si="1"/>
        <v>141</v>
      </c>
    </row>
    <row r="53" spans="1:15" ht="15.75" thickBot="1" x14ac:dyDescent="0.3">
      <c r="A53" s="242"/>
      <c r="B53" s="248">
        <v>6.2</v>
      </c>
      <c r="C53" s="248">
        <v>35.4</v>
      </c>
      <c r="D53" s="248">
        <v>48.2</v>
      </c>
      <c r="E53" s="233">
        <f t="shared" si="2"/>
        <v>0</v>
      </c>
      <c r="F53" s="230"/>
      <c r="G53" s="230"/>
      <c r="H53" s="230"/>
      <c r="I53" s="254">
        <v>549</v>
      </c>
      <c r="J53" s="243" t="s">
        <v>59</v>
      </c>
      <c r="K53" s="241">
        <v>100</v>
      </c>
      <c r="L53" s="229">
        <f t="shared" si="3"/>
        <v>6.2</v>
      </c>
      <c r="M53" s="230">
        <f t="shared" si="0"/>
        <v>35.4</v>
      </c>
      <c r="N53" s="230">
        <f t="shared" si="4"/>
        <v>48.2</v>
      </c>
      <c r="O53" s="230">
        <f t="shared" si="1"/>
        <v>549</v>
      </c>
    </row>
    <row r="54" spans="1:15" ht="15.75" thickBot="1" x14ac:dyDescent="0.3">
      <c r="A54" s="242"/>
      <c r="B54" s="248">
        <v>12.8</v>
      </c>
      <c r="C54" s="248">
        <v>0.6</v>
      </c>
      <c r="D54" s="248">
        <v>72.400000000000006</v>
      </c>
      <c r="E54" s="233">
        <f t="shared" si="2"/>
        <v>0</v>
      </c>
      <c r="F54" s="230"/>
      <c r="G54" s="230"/>
      <c r="H54" s="230"/>
      <c r="I54" s="254">
        <v>376</v>
      </c>
      <c r="J54" s="243" t="s">
        <v>176</v>
      </c>
      <c r="K54" s="237">
        <v>60</v>
      </c>
      <c r="L54" s="229">
        <f t="shared" si="3"/>
        <v>7.68</v>
      </c>
      <c r="M54" s="230">
        <f t="shared" si="0"/>
        <v>0.36</v>
      </c>
      <c r="N54" s="230">
        <f t="shared" si="4"/>
        <v>43.44</v>
      </c>
      <c r="O54" s="230">
        <f t="shared" si="1"/>
        <v>225.6</v>
      </c>
    </row>
    <row r="55" spans="1:15" ht="30.75" thickBot="1" x14ac:dyDescent="0.3">
      <c r="A55" s="242"/>
      <c r="B55" s="253">
        <v>13</v>
      </c>
      <c r="C55" s="253">
        <v>65</v>
      </c>
      <c r="D55" s="253">
        <v>14</v>
      </c>
      <c r="E55" s="233">
        <f t="shared" si="2"/>
        <v>0</v>
      </c>
      <c r="F55" s="230"/>
      <c r="G55" s="230"/>
      <c r="H55" s="230"/>
      <c r="I55" s="254">
        <v>592</v>
      </c>
      <c r="J55" s="243" t="s">
        <v>177</v>
      </c>
      <c r="K55" s="241">
        <v>100</v>
      </c>
      <c r="L55" s="229">
        <f t="shared" si="3"/>
        <v>13</v>
      </c>
      <c r="M55" s="230">
        <f t="shared" si="0"/>
        <v>65</v>
      </c>
      <c r="N55" s="230">
        <f t="shared" si="4"/>
        <v>14</v>
      </c>
      <c r="O55" s="230">
        <f t="shared" si="1"/>
        <v>592</v>
      </c>
    </row>
    <row r="56" spans="1:15" ht="15.75" thickBot="1" x14ac:dyDescent="0.3">
      <c r="A56" s="242"/>
      <c r="B56" s="253">
        <v>0.8</v>
      </c>
      <c r="C56" s="253">
        <v>0.5</v>
      </c>
      <c r="D56" s="253">
        <v>8.3000000000000007</v>
      </c>
      <c r="E56" s="233">
        <f t="shared" si="2"/>
        <v>0</v>
      </c>
      <c r="F56" s="230"/>
      <c r="G56" s="230"/>
      <c r="H56" s="230"/>
      <c r="I56" s="254">
        <v>46</v>
      </c>
      <c r="J56" s="243" t="s">
        <v>62</v>
      </c>
      <c r="K56" s="237">
        <v>100</v>
      </c>
      <c r="L56" s="229">
        <f t="shared" si="3"/>
        <v>0.8</v>
      </c>
      <c r="M56" s="230">
        <f t="shared" si="0"/>
        <v>0.5</v>
      </c>
      <c r="N56" s="230">
        <f t="shared" si="4"/>
        <v>8.3000000000000007</v>
      </c>
      <c r="O56" s="230">
        <f t="shared" si="1"/>
        <v>46</v>
      </c>
    </row>
    <row r="57" spans="1:15" ht="15.75" thickBot="1" x14ac:dyDescent="0.3">
      <c r="A57" s="242"/>
      <c r="B57" s="253">
        <v>0.8</v>
      </c>
      <c r="C57" s="253">
        <v>0.2</v>
      </c>
      <c r="D57" s="253">
        <v>8.6</v>
      </c>
      <c r="E57" s="233">
        <f t="shared" si="2"/>
        <v>0</v>
      </c>
      <c r="F57" s="230"/>
      <c r="G57" s="230"/>
      <c r="H57" s="230"/>
      <c r="I57" s="254">
        <v>52</v>
      </c>
      <c r="J57" s="243" t="s">
        <v>63</v>
      </c>
      <c r="K57" s="241">
        <v>100</v>
      </c>
      <c r="L57" s="229">
        <f t="shared" si="3"/>
        <v>0.8</v>
      </c>
      <c r="M57" s="230">
        <f t="shared" si="0"/>
        <v>0.2</v>
      </c>
      <c r="N57" s="230">
        <f t="shared" si="4"/>
        <v>8.6</v>
      </c>
      <c r="O57" s="230">
        <f t="shared" si="1"/>
        <v>52</v>
      </c>
    </row>
    <row r="58" spans="1:15" ht="15.75" thickBot="1" x14ac:dyDescent="0.3">
      <c r="A58" s="242"/>
      <c r="B58" s="253">
        <v>87.2</v>
      </c>
      <c r="C58" s="253">
        <v>0.4</v>
      </c>
      <c r="D58" s="253">
        <v>0.2</v>
      </c>
      <c r="E58" s="233">
        <f t="shared" si="2"/>
        <v>0</v>
      </c>
      <c r="F58" s="230"/>
      <c r="G58" s="230"/>
      <c r="H58" s="230"/>
      <c r="I58" s="254">
        <v>355</v>
      </c>
      <c r="J58" s="243" t="s">
        <v>64</v>
      </c>
      <c r="K58" s="237">
        <v>10</v>
      </c>
      <c r="L58" s="229">
        <f t="shared" si="3"/>
        <v>8.7200000000000006</v>
      </c>
      <c r="M58" s="230">
        <f t="shared" si="0"/>
        <v>0.04</v>
      </c>
      <c r="N58" s="230">
        <f t="shared" si="4"/>
        <v>0.02</v>
      </c>
      <c r="O58" s="230">
        <f t="shared" si="1"/>
        <v>35.5</v>
      </c>
    </row>
    <row r="59" spans="1:15" ht="15.75" thickBot="1" x14ac:dyDescent="0.3">
      <c r="A59" s="256"/>
      <c r="B59" s="248">
        <v>20</v>
      </c>
      <c r="C59" s="248">
        <v>24</v>
      </c>
      <c r="D59" s="248">
        <v>0</v>
      </c>
      <c r="E59" s="248">
        <f t="shared" si="2"/>
        <v>0</v>
      </c>
      <c r="F59" s="248"/>
      <c r="G59" s="248"/>
      <c r="H59" s="248"/>
      <c r="I59" s="257">
        <v>290</v>
      </c>
      <c r="J59" s="258" t="s">
        <v>65</v>
      </c>
      <c r="K59" s="241">
        <v>120</v>
      </c>
      <c r="L59" s="229">
        <f t="shared" si="3"/>
        <v>24</v>
      </c>
      <c r="M59" s="230">
        <f t="shared" si="0"/>
        <v>28.8</v>
      </c>
      <c r="N59" s="230">
        <f t="shared" si="4"/>
        <v>0</v>
      </c>
      <c r="O59" s="230">
        <f t="shared" si="1"/>
        <v>348</v>
      </c>
    </row>
    <row r="60" spans="1:15" ht="30.75" thickBot="1" x14ac:dyDescent="0.3">
      <c r="A60" s="259"/>
      <c r="B60" s="260"/>
      <c r="C60" s="260">
        <v>99</v>
      </c>
      <c r="D60" s="260"/>
      <c r="E60" s="260"/>
      <c r="F60" s="260"/>
      <c r="G60" s="260"/>
      <c r="H60" s="260"/>
      <c r="I60" s="261">
        <v>900</v>
      </c>
      <c r="J60" s="262" t="s">
        <v>66</v>
      </c>
      <c r="K60" s="237">
        <v>25</v>
      </c>
      <c r="L60" s="229">
        <f t="shared" si="3"/>
        <v>0</v>
      </c>
      <c r="M60" s="260">
        <f t="shared" si="0"/>
        <v>24.75</v>
      </c>
      <c r="N60" s="230">
        <f t="shared" si="4"/>
        <v>0</v>
      </c>
      <c r="O60" s="260">
        <f t="shared" si="1"/>
        <v>225</v>
      </c>
    </row>
    <row r="61" spans="1:15" ht="30.75" thickBot="1" x14ac:dyDescent="0.3">
      <c r="A61" s="260"/>
      <c r="B61" s="263">
        <v>2</v>
      </c>
      <c r="C61" s="264">
        <v>0.2</v>
      </c>
      <c r="D61" s="263">
        <v>3.6</v>
      </c>
      <c r="E61" s="260"/>
      <c r="F61" s="260"/>
      <c r="G61" s="260"/>
      <c r="H61" s="260"/>
      <c r="I61" s="265">
        <v>24</v>
      </c>
      <c r="J61" s="266" t="s">
        <v>178</v>
      </c>
      <c r="K61" s="241">
        <v>50</v>
      </c>
      <c r="L61" s="267">
        <f t="shared" si="3"/>
        <v>1</v>
      </c>
      <c r="M61" s="260">
        <f t="shared" si="0"/>
        <v>0.1</v>
      </c>
      <c r="N61" s="260">
        <f t="shared" si="4"/>
        <v>1.8</v>
      </c>
      <c r="O61" s="260">
        <f t="shared" si="1"/>
        <v>12</v>
      </c>
    </row>
    <row r="62" spans="1:15" ht="30.75" thickBot="1" x14ac:dyDescent="0.3">
      <c r="A62" s="230"/>
      <c r="B62" s="253">
        <v>6</v>
      </c>
      <c r="C62" s="253">
        <v>1</v>
      </c>
      <c r="D62" s="253">
        <v>10</v>
      </c>
      <c r="E62" s="230"/>
      <c r="F62" s="230"/>
      <c r="G62" s="230"/>
      <c r="H62" s="230"/>
      <c r="I62" s="268">
        <v>73</v>
      </c>
      <c r="J62" s="269" t="s">
        <v>68</v>
      </c>
      <c r="K62" s="237">
        <v>140</v>
      </c>
      <c r="L62" s="229">
        <f t="shared" si="3"/>
        <v>8.4</v>
      </c>
      <c r="M62" s="260">
        <f t="shared" si="0"/>
        <v>1.4</v>
      </c>
      <c r="N62" s="260">
        <f t="shared" si="4"/>
        <v>14</v>
      </c>
      <c r="O62" s="260">
        <f t="shared" si="1"/>
        <v>102.2</v>
      </c>
    </row>
    <row r="63" spans="1:15" ht="15.75" thickBot="1" x14ac:dyDescent="0.3">
      <c r="B63" s="270">
        <v>4</v>
      </c>
      <c r="C63" s="270">
        <v>0</v>
      </c>
      <c r="D63" s="270">
        <v>76</v>
      </c>
      <c r="E63" s="230"/>
      <c r="F63" s="230"/>
      <c r="G63" s="230"/>
      <c r="H63" s="230"/>
      <c r="I63" s="271">
        <v>300</v>
      </c>
      <c r="J63" s="272" t="s">
        <v>179</v>
      </c>
      <c r="K63" s="241">
        <v>100</v>
      </c>
      <c r="L63" s="229">
        <f t="shared" si="3"/>
        <v>4</v>
      </c>
      <c r="M63" s="260">
        <f t="shared" si="0"/>
        <v>0</v>
      </c>
      <c r="N63" s="260">
        <f t="shared" si="4"/>
        <v>76</v>
      </c>
      <c r="O63" s="260">
        <f t="shared" si="1"/>
        <v>300</v>
      </c>
    </row>
    <row r="64" spans="1:15" ht="15.75" thickBot="1" x14ac:dyDescent="0.3">
      <c r="A64" s="260"/>
      <c r="B64" s="263">
        <v>11.1</v>
      </c>
      <c r="C64" s="263">
        <v>0</v>
      </c>
      <c r="D64" s="263">
        <v>0</v>
      </c>
      <c r="E64" s="230"/>
      <c r="F64" s="230"/>
      <c r="G64" s="230"/>
      <c r="H64" s="230"/>
      <c r="I64" s="265">
        <v>44</v>
      </c>
      <c r="J64" s="262" t="s">
        <v>180</v>
      </c>
      <c r="K64" s="237">
        <v>300</v>
      </c>
      <c r="L64" s="229">
        <f t="shared" si="3"/>
        <v>33.299999999999997</v>
      </c>
      <c r="M64" s="260">
        <f t="shared" si="0"/>
        <v>0</v>
      </c>
      <c r="N64" s="260">
        <f t="shared" si="4"/>
        <v>0</v>
      </c>
      <c r="O64" s="260">
        <f t="shared" si="1"/>
        <v>132</v>
      </c>
    </row>
    <row r="65" spans="1:15" ht="15.75" thickBot="1" x14ac:dyDescent="0.3">
      <c r="A65" s="260"/>
      <c r="B65" s="263">
        <v>17</v>
      </c>
      <c r="C65" s="273">
        <v>6.1</v>
      </c>
      <c r="D65" s="263">
        <v>61.3</v>
      </c>
      <c r="E65" s="230"/>
      <c r="F65" s="230"/>
      <c r="G65" s="230"/>
      <c r="H65" s="230"/>
      <c r="I65" s="265">
        <v>368</v>
      </c>
      <c r="J65" s="266" t="s">
        <v>71</v>
      </c>
      <c r="K65" s="274">
        <v>110</v>
      </c>
      <c r="L65" s="267">
        <f t="shared" si="3"/>
        <v>18.7</v>
      </c>
      <c r="M65" s="260">
        <f t="shared" si="0"/>
        <v>6.71</v>
      </c>
      <c r="N65" s="260">
        <f t="shared" si="4"/>
        <v>67.430000000000007</v>
      </c>
      <c r="O65" s="260">
        <f t="shared" si="1"/>
        <v>404.8</v>
      </c>
    </row>
    <row r="66" spans="1:15" ht="15.75" thickBot="1" x14ac:dyDescent="0.3">
      <c r="A66" s="230"/>
      <c r="B66" s="253">
        <v>14.2</v>
      </c>
      <c r="C66" s="275">
        <v>1.1000000000000001</v>
      </c>
      <c r="D66" s="253">
        <v>73.400000000000006</v>
      </c>
      <c r="E66" s="230"/>
      <c r="F66" s="230"/>
      <c r="G66" s="230"/>
      <c r="H66" s="230"/>
      <c r="I66" s="268">
        <v>343</v>
      </c>
      <c r="J66" s="269" t="s">
        <v>72</v>
      </c>
      <c r="K66" s="237">
        <v>120</v>
      </c>
      <c r="L66" s="229">
        <f t="shared" si="3"/>
        <v>17.04</v>
      </c>
      <c r="M66" s="230">
        <f t="shared" ref="M66:M105" si="6">C66*K66/100</f>
        <v>1.32</v>
      </c>
      <c r="N66" s="230">
        <f t="shared" si="4"/>
        <v>88.08</v>
      </c>
      <c r="O66" s="230">
        <f t="shared" ref="O66:O105" si="7">I66*K66/100</f>
        <v>411.6</v>
      </c>
    </row>
    <row r="67" spans="1:15" ht="15.75" thickBot="1" x14ac:dyDescent="0.3">
      <c r="A67" s="276"/>
      <c r="B67" s="253">
        <v>22.2</v>
      </c>
      <c r="C67" s="275">
        <v>7.1</v>
      </c>
      <c r="D67" s="253">
        <v>0</v>
      </c>
      <c r="E67" s="230"/>
      <c r="F67" s="230"/>
      <c r="G67" s="230"/>
      <c r="H67" s="230"/>
      <c r="I67" s="268">
        <v>158</v>
      </c>
      <c r="J67" s="277" t="s">
        <v>73</v>
      </c>
      <c r="K67" s="241">
        <v>160</v>
      </c>
      <c r="L67" s="278">
        <f t="shared" si="3"/>
        <v>35.520000000000003</v>
      </c>
      <c r="M67" s="268">
        <f t="shared" si="6"/>
        <v>11.36</v>
      </c>
      <c r="N67" s="268">
        <f t="shared" si="4"/>
        <v>0</v>
      </c>
      <c r="O67" s="268">
        <f t="shared" si="7"/>
        <v>252.8</v>
      </c>
    </row>
    <row r="68" spans="1:15" ht="30" x14ac:dyDescent="0.25">
      <c r="B68" s="270">
        <v>0</v>
      </c>
      <c r="C68" s="279">
        <v>0</v>
      </c>
      <c r="D68" s="270">
        <v>67</v>
      </c>
      <c r="I68" s="271">
        <v>260</v>
      </c>
      <c r="J68" s="280" t="s">
        <v>74</v>
      </c>
      <c r="K68" s="281">
        <v>60</v>
      </c>
      <c r="L68" s="282">
        <f t="shared" si="3"/>
        <v>0</v>
      </c>
      <c r="M68" s="271">
        <f t="shared" si="6"/>
        <v>0</v>
      </c>
      <c r="N68" s="271">
        <f t="shared" si="4"/>
        <v>40.200000000000003</v>
      </c>
      <c r="O68" s="271">
        <f t="shared" si="7"/>
        <v>156</v>
      </c>
    </row>
    <row r="69" spans="1:15" x14ac:dyDescent="0.25">
      <c r="B69" s="270">
        <v>1.8</v>
      </c>
      <c r="C69" s="279">
        <v>0.1</v>
      </c>
      <c r="D69" s="270">
        <v>4.7</v>
      </c>
      <c r="I69" s="271">
        <v>27</v>
      </c>
      <c r="J69" s="280" t="s">
        <v>75</v>
      </c>
      <c r="K69" s="283">
        <v>200</v>
      </c>
      <c r="L69" s="282">
        <f t="shared" si="3"/>
        <v>3.6</v>
      </c>
      <c r="M69" s="271">
        <f t="shared" si="6"/>
        <v>0.2</v>
      </c>
      <c r="N69" s="271">
        <f t="shared" si="4"/>
        <v>9.4</v>
      </c>
      <c r="O69" s="271">
        <f t="shared" si="7"/>
        <v>54</v>
      </c>
    </row>
    <row r="70" spans="1:15" x14ac:dyDescent="0.25">
      <c r="B70" s="270">
        <v>0.8</v>
      </c>
      <c r="C70" s="279">
        <v>0.4</v>
      </c>
      <c r="D70" s="270">
        <v>7.5</v>
      </c>
      <c r="I70" s="271">
        <v>40</v>
      </c>
      <c r="J70" s="280" t="s">
        <v>132</v>
      </c>
      <c r="K70" s="281">
        <v>200</v>
      </c>
      <c r="L70" s="282">
        <f t="shared" si="3"/>
        <v>1.6</v>
      </c>
      <c r="M70" s="271">
        <f t="shared" si="6"/>
        <v>0.8</v>
      </c>
      <c r="N70" s="271">
        <f t="shared" si="4"/>
        <v>15</v>
      </c>
      <c r="O70" s="271">
        <f t="shared" si="7"/>
        <v>80</v>
      </c>
    </row>
    <row r="71" spans="1:15" x14ac:dyDescent="0.25">
      <c r="B71" s="270">
        <v>12</v>
      </c>
      <c r="C71" s="279">
        <v>1</v>
      </c>
      <c r="D71" s="270">
        <v>67</v>
      </c>
      <c r="I71" s="271">
        <v>325</v>
      </c>
      <c r="J71" s="280" t="s">
        <v>181</v>
      </c>
      <c r="K71" s="283">
        <v>30</v>
      </c>
      <c r="L71" s="282">
        <f t="shared" si="3"/>
        <v>3.6</v>
      </c>
      <c r="M71" s="271">
        <f t="shared" si="6"/>
        <v>0.3</v>
      </c>
      <c r="N71" s="271">
        <f t="shared" si="4"/>
        <v>20.100000000000001</v>
      </c>
      <c r="O71" s="271">
        <f t="shared" si="7"/>
        <v>97.5</v>
      </c>
    </row>
    <row r="72" spans="1:15" x14ac:dyDescent="0.25">
      <c r="B72" s="270">
        <v>7</v>
      </c>
      <c r="C72" s="279">
        <v>1</v>
      </c>
      <c r="D72" s="270">
        <v>71</v>
      </c>
      <c r="I72" s="271">
        <v>325</v>
      </c>
      <c r="J72" s="280" t="s">
        <v>182</v>
      </c>
      <c r="K72" s="281">
        <v>45</v>
      </c>
      <c r="L72" s="282">
        <f t="shared" si="3"/>
        <v>3.15</v>
      </c>
      <c r="M72" s="271">
        <f t="shared" si="6"/>
        <v>0.45</v>
      </c>
      <c r="N72" s="271">
        <f t="shared" si="4"/>
        <v>31.95</v>
      </c>
      <c r="O72" s="271">
        <f t="shared" si="7"/>
        <v>146.25</v>
      </c>
    </row>
    <row r="73" spans="1:15" x14ac:dyDescent="0.25">
      <c r="B73" s="270">
        <v>25.8</v>
      </c>
      <c r="C73" s="279">
        <v>49.24</v>
      </c>
      <c r="D73" s="270">
        <v>16.13</v>
      </c>
      <c r="I73" s="271">
        <v>567</v>
      </c>
      <c r="J73" s="280" t="s">
        <v>183</v>
      </c>
      <c r="K73" s="283">
        <v>50</v>
      </c>
      <c r="L73" s="282">
        <f t="shared" si="3"/>
        <v>12.9</v>
      </c>
      <c r="M73" s="271">
        <f t="shared" si="6"/>
        <v>24.62</v>
      </c>
      <c r="N73" s="271">
        <f t="shared" si="4"/>
        <v>8.0649999999999995</v>
      </c>
      <c r="O73" s="271">
        <f t="shared" si="7"/>
        <v>283.5</v>
      </c>
    </row>
  </sheetData>
  <conditionalFormatting sqref="D2:E2 E3:E58">
    <cfRule type="containsErrors" priority="1">
      <formula>ISERROR(D2)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Калькуляция</vt:lpstr>
      <vt:lpstr>Рацион</vt:lpstr>
      <vt:lpstr>ж</vt:lpstr>
      <vt:lpstr>Калькуляция!Область_печати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Сослан</dc:creator>
  <cp:lastModifiedBy>Сослан</cp:lastModifiedBy>
  <dcterms:created xsi:type="dcterms:W3CDTF">2018-03-31T13:08:18Z</dcterms:created>
  <dcterms:modified xsi:type="dcterms:W3CDTF">2018-04-01T21:42:38Z</dcterms:modified>
</cp:coreProperties>
</file>