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935"/>
  </bookViews>
  <sheets>
    <sheet name="Исходные данные" sheetId="1" r:id="rId1"/>
    <sheet name="Сводная таблица" sheetId="2" r:id="rId2"/>
    <sheet name="желаемый результат" sheetId="3" r:id="rId3"/>
  </sheets>
  <definedNames>
    <definedName name="_xlnm._FilterDatabase" localSheetId="0" hidden="1">'Исходные данные'!$A$1:$F$105</definedName>
  </definedNames>
  <calcPr calcId="152511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3" l="1"/>
  <c r="E45" i="3"/>
  <c r="E44" i="3"/>
  <c r="E43" i="3"/>
  <c r="E42" i="3"/>
  <c r="E41" i="3" s="1"/>
  <c r="E40" i="3"/>
  <c r="E39" i="3"/>
  <c r="E38" i="3"/>
  <c r="E37" i="3"/>
  <c r="E36" i="3"/>
  <c r="E33" i="3"/>
  <c r="E32" i="3"/>
  <c r="E31" i="3"/>
  <c r="E30" i="3"/>
  <c r="E29" i="3"/>
  <c r="E28" i="3" s="1"/>
  <c r="E27" i="3"/>
  <c r="E26" i="3"/>
  <c r="E25" i="3"/>
  <c r="E23" i="3"/>
  <c r="E22" i="3" s="1"/>
  <c r="E21" i="3"/>
  <c r="E20" i="3"/>
  <c r="E19" i="3"/>
  <c r="E18" i="3"/>
  <c r="E17" i="3"/>
  <c r="E16" i="3" s="1"/>
  <c r="E15" i="3"/>
  <c r="E14" i="3"/>
  <c r="E13" i="3"/>
  <c r="E12" i="3"/>
  <c r="E11" i="3"/>
  <c r="E10" i="3" s="1"/>
  <c r="E9" i="3"/>
  <c r="E8" i="3"/>
  <c r="E7" i="3"/>
  <c r="E6" i="3"/>
  <c r="E5" i="3"/>
  <c r="D9" i="3"/>
  <c r="D8" i="3"/>
  <c r="D7" i="3"/>
  <c r="D6" i="3"/>
  <c r="D5" i="3"/>
  <c r="C46" i="3"/>
  <c r="C45" i="3"/>
  <c r="C44" i="3"/>
  <c r="C43" i="3"/>
  <c r="C42" i="3"/>
  <c r="C40" i="3"/>
  <c r="C39" i="3"/>
  <c r="C38" i="3"/>
  <c r="C37" i="3"/>
  <c r="C36" i="3"/>
  <c r="C33" i="3"/>
  <c r="C32" i="3"/>
  <c r="C31" i="3"/>
  <c r="C30" i="3"/>
  <c r="C29" i="3"/>
  <c r="C28" i="3" s="1"/>
  <c r="C27" i="3"/>
  <c r="C26" i="3"/>
  <c r="C25" i="3"/>
  <c r="C23" i="3"/>
  <c r="C21" i="3"/>
  <c r="C20" i="3"/>
  <c r="C19" i="3"/>
  <c r="C18" i="3"/>
  <c r="C17" i="3"/>
  <c r="C15" i="3"/>
  <c r="C14" i="3"/>
  <c r="C13" i="3"/>
  <c r="C12" i="3"/>
  <c r="C11" i="3"/>
  <c r="C9" i="3"/>
  <c r="C8" i="3"/>
  <c r="C7" i="3"/>
  <c r="C6" i="3"/>
  <c r="C5" i="3"/>
  <c r="D46" i="3"/>
  <c r="B46" i="3"/>
  <c r="D45" i="3"/>
  <c r="B45" i="3"/>
  <c r="D44" i="3"/>
  <c r="B44" i="3"/>
  <c r="D43" i="3"/>
  <c r="D41" i="3" s="1"/>
  <c r="B43" i="3"/>
  <c r="D42" i="3"/>
  <c r="B42" i="3"/>
  <c r="D40" i="3"/>
  <c r="B40" i="3"/>
  <c r="D39" i="3"/>
  <c r="B39" i="3"/>
  <c r="D38" i="3"/>
  <c r="D35" i="3" s="1"/>
  <c r="B38" i="3"/>
  <c r="D37" i="3"/>
  <c r="B37" i="3"/>
  <c r="D36" i="3"/>
  <c r="B36" i="3"/>
  <c r="D33" i="3"/>
  <c r="B33" i="3"/>
  <c r="D32" i="3"/>
  <c r="D28" i="3" s="1"/>
  <c r="B32" i="3"/>
  <c r="D31" i="3"/>
  <c r="B31" i="3"/>
  <c r="D30" i="3"/>
  <c r="B30" i="3"/>
  <c r="D29" i="3"/>
  <c r="B29" i="3"/>
  <c r="D27" i="3"/>
  <c r="D24" i="3" s="1"/>
  <c r="B27" i="3"/>
  <c r="D26" i="3"/>
  <c r="B26" i="3"/>
  <c r="D25" i="3"/>
  <c r="B25" i="3"/>
  <c r="D23" i="3"/>
  <c r="B23" i="3"/>
  <c r="D21" i="3"/>
  <c r="B21" i="3"/>
  <c r="D20" i="3"/>
  <c r="B20" i="3"/>
  <c r="D19" i="3"/>
  <c r="B19" i="3"/>
  <c r="D18" i="3"/>
  <c r="B18" i="3"/>
  <c r="D17" i="3"/>
  <c r="D16" i="3" s="1"/>
  <c r="B17" i="3"/>
  <c r="D15" i="3"/>
  <c r="B15" i="3"/>
  <c r="D14" i="3"/>
  <c r="B14" i="3"/>
  <c r="D13" i="3"/>
  <c r="B13" i="3"/>
  <c r="D12" i="3"/>
  <c r="D10" i="3" s="1"/>
  <c r="B12" i="3"/>
  <c r="D11" i="3"/>
  <c r="B11" i="3"/>
  <c r="B9" i="3"/>
  <c r="B8" i="3"/>
  <c r="B7" i="3"/>
  <c r="B6" i="3"/>
  <c r="B5" i="3"/>
  <c r="D22" i="3"/>
  <c r="B22" i="3"/>
  <c r="E4" i="3" l="1"/>
  <c r="E24" i="3"/>
  <c r="E35" i="3"/>
  <c r="E34" i="3" s="1"/>
  <c r="C35" i="3"/>
  <c r="G35" i="3" s="1"/>
  <c r="G42" i="3"/>
  <c r="G44" i="3"/>
  <c r="G46" i="3"/>
  <c r="G43" i="3"/>
  <c r="G45" i="3"/>
  <c r="G38" i="3"/>
  <c r="G40" i="3"/>
  <c r="G37" i="3"/>
  <c r="G39" i="3"/>
  <c r="G28" i="3"/>
  <c r="G32" i="3"/>
  <c r="G30" i="3"/>
  <c r="G31" i="3"/>
  <c r="G33" i="3"/>
  <c r="G26" i="3"/>
  <c r="G25" i="3"/>
  <c r="G27" i="3"/>
  <c r="G23" i="3"/>
  <c r="G17" i="3"/>
  <c r="G18" i="3"/>
  <c r="G20" i="3"/>
  <c r="G19" i="3"/>
  <c r="G21" i="3"/>
  <c r="G12" i="3"/>
  <c r="E3" i="3"/>
  <c r="G11" i="3"/>
  <c r="G13" i="3"/>
  <c r="G14" i="3"/>
  <c r="G15" i="3"/>
  <c r="G7" i="3"/>
  <c r="G9" i="3"/>
  <c r="G5" i="3"/>
  <c r="G6" i="3"/>
  <c r="G8" i="3"/>
  <c r="D4" i="3"/>
  <c r="D3" i="3" s="1"/>
  <c r="D47" i="3" s="1"/>
  <c r="C41" i="3"/>
  <c r="G41" i="3" s="1"/>
  <c r="G36" i="3"/>
  <c r="G29" i="3"/>
  <c r="C24" i="3"/>
  <c r="G24" i="3" s="1"/>
  <c r="C22" i="3"/>
  <c r="G22" i="3" s="1"/>
  <c r="C16" i="3"/>
  <c r="G16" i="3" s="1"/>
  <c r="C10" i="3"/>
  <c r="G10" i="3" s="1"/>
  <c r="C4" i="3"/>
  <c r="G4" i="3" s="1"/>
  <c r="F46" i="3"/>
  <c r="D34" i="3"/>
  <c r="F45" i="3"/>
  <c r="F44" i="3"/>
  <c r="F43" i="3"/>
  <c r="F40" i="3"/>
  <c r="F39" i="3"/>
  <c r="F37" i="3"/>
  <c r="F38" i="3"/>
  <c r="F33" i="3"/>
  <c r="F30" i="3"/>
  <c r="F32" i="3"/>
  <c r="F31" i="3"/>
  <c r="F27" i="3"/>
  <c r="F26" i="3"/>
  <c r="F25" i="3"/>
  <c r="F22" i="3"/>
  <c r="F18" i="3"/>
  <c r="F21" i="3"/>
  <c r="F20" i="3"/>
  <c r="F17" i="3"/>
  <c r="F19" i="3"/>
  <c r="F14" i="3"/>
  <c r="F12" i="3"/>
  <c r="F15" i="3"/>
  <c r="F11" i="3"/>
  <c r="F13" i="3"/>
  <c r="F9" i="3"/>
  <c r="F8" i="3"/>
  <c r="F7" i="3"/>
  <c r="F6" i="3"/>
  <c r="F5" i="3"/>
  <c r="B41" i="3"/>
  <c r="F41" i="3" s="1"/>
  <c r="F42" i="3"/>
  <c r="B35" i="3"/>
  <c r="B34" i="3" s="1"/>
  <c r="F34" i="3" s="1"/>
  <c r="F35" i="3"/>
  <c r="F36" i="3"/>
  <c r="B28" i="3"/>
  <c r="F28" i="3" s="1"/>
  <c r="F29" i="3"/>
  <c r="B24" i="3"/>
  <c r="F24" i="3" s="1"/>
  <c r="F23" i="3"/>
  <c r="B16" i="3"/>
  <c r="F16" i="3" s="1"/>
  <c r="B10" i="3"/>
  <c r="F10" i="3" s="1"/>
  <c r="B4" i="3"/>
  <c r="F4" i="3" l="1"/>
  <c r="C3" i="3"/>
  <c r="E47" i="3"/>
  <c r="C34" i="3"/>
  <c r="G34" i="3" s="1"/>
  <c r="C47" i="3"/>
  <c r="G47" i="3" s="1"/>
  <c r="G3" i="3"/>
  <c r="B3" i="3"/>
  <c r="B47" i="3" l="1"/>
  <c r="F47" i="3" s="1"/>
  <c r="F3" i="3"/>
</calcChain>
</file>

<file path=xl/sharedStrings.xml><?xml version="1.0" encoding="utf-8"?>
<sst xmlns="http://schemas.openxmlformats.org/spreadsheetml/2006/main" count="409" uniqueCount="27">
  <si>
    <t>Статья бюджета</t>
  </si>
  <si>
    <t>Доп аналитика</t>
  </si>
  <si>
    <t>Показатель P&amp;L</t>
  </si>
  <si>
    <t>План</t>
  </si>
  <si>
    <t>Факт</t>
  </si>
  <si>
    <t>Квартал</t>
  </si>
  <si>
    <t>Р01.01. Заработная плата (в т.ч. НДФЛ)</t>
  </si>
  <si>
    <t>Продукт 1</t>
  </si>
  <si>
    <t>Административные затраты</t>
  </si>
  <si>
    <t>Продукт 2</t>
  </si>
  <si>
    <t>Продукт 3</t>
  </si>
  <si>
    <t>Продукт 4</t>
  </si>
  <si>
    <t>Продукт 5</t>
  </si>
  <si>
    <t>Логистика</t>
  </si>
  <si>
    <t>Р01.02. Бонусы (в т.ч. НДФЛ)</t>
  </si>
  <si>
    <t>Р01.07. ФСС, ФОМС, ПФР</t>
  </si>
  <si>
    <t>Р02.04. Списание мебели и хоз.инвентаря</t>
  </si>
  <si>
    <t>Р02.05. Списание ИТ-оборудования</t>
  </si>
  <si>
    <t>Р05.01. Списание канцтоваров</t>
  </si>
  <si>
    <t>Названия строк</t>
  </si>
  <si>
    <t>Общий итог</t>
  </si>
  <si>
    <t>Названия столбцов</t>
  </si>
  <si>
    <t xml:space="preserve">Итог План </t>
  </si>
  <si>
    <t xml:space="preserve">План </t>
  </si>
  <si>
    <t xml:space="preserve">Итог Факт </t>
  </si>
  <si>
    <t xml:space="preserve">Факт </t>
  </si>
  <si>
    <t xml:space="preserve">Итог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</si>
</sst>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/>
    <xf numFmtId="0" fontId="3" fillId="0" borderId="1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3" borderId="1" xfId="0" applyFont="1" applyFill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left" indent="2"/>
    </xf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3" fontId="0" fillId="0" borderId="0" xfId="0" applyNumberFormat="1"/>
    <xf numFmtId="3" fontId="1" fillId="0" borderId="1" xfId="0" applyNumberFormat="1" applyFont="1" applyBorder="1"/>
    <xf numFmtId="3" fontId="0" fillId="0" borderId="1" xfId="0" applyNumberForma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1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194.885719328704" createdVersion="5" refreshedVersion="5" minRefreshableVersion="3" recordCount="104">
  <cacheSource type="worksheet">
    <worksheetSource ref="A1:F105" sheet="Исходные данные"/>
  </cacheSource>
  <cacheFields count="6">
    <cacheField name="Статья бюджета" numFmtId="4">
      <sharedItems count="8">
        <s v="Р01.01. Заработная плата (в т.ч. НДФЛ)"/>
        <s v="Р01.07. ФСС, ФОМС, ПФР"/>
        <s v="Р05.01. Списание канцтоваров"/>
        <s v="Р05.02. Списание хозяйственных товаров" u="1"/>
        <s v="Р01.02. Бонусы (в т.ч. НДФЛ)" u="1"/>
        <s v="Р03.01. Расходы на НИОКР" u="1"/>
        <s v="Р02.04. Списание мебели и хоз.инвентаря" u="1"/>
        <s v="Р02.05. Списание ИТ-оборудования" u="1"/>
      </sharedItems>
    </cacheField>
    <cacheField name="Доп аналитика" numFmtId="4">
      <sharedItems count="5">
        <s v="Продукт 1"/>
        <s v="Продукт 2"/>
        <s v="Продукт 3"/>
        <s v="Продукт 4"/>
        <s v="Продукт 5"/>
      </sharedItems>
    </cacheField>
    <cacheField name="Показатель P&amp;L" numFmtId="4">
      <sharedItems count="4">
        <s v="Административные затраты"/>
        <s v="Логистика"/>
        <s v="НИОКР" u="1"/>
        <s v="Затраты на продвижение" u="1"/>
      </sharedItems>
    </cacheField>
    <cacheField name="План" numFmtId="4">
      <sharedItems containsSemiMixedTypes="0" containsString="0" containsNumber="1" containsInteger="1" minValue="2193" maxValue="1357152"/>
    </cacheField>
    <cacheField name="Факт" numFmtId="4">
      <sharedItems containsSemiMixedTypes="0" containsString="0" containsNumber="1" containsInteger="1" minValue="3648" maxValue="1360471"/>
    </cacheField>
    <cacheField name="Квартал" numFmtId="0">
      <sharedItems containsSemiMixedTypes="0" containsString="0" containsNumber="1" containsInteger="1" minValue="1" maxValue="4" count="4">
        <n v="1"/>
        <n v="2"/>
        <n v="3" u="1"/>
        <n v="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x v="0"/>
    <x v="0"/>
    <n v="90263"/>
    <n v="99228"/>
    <x v="0"/>
  </r>
  <r>
    <x v="0"/>
    <x v="1"/>
    <x v="0"/>
    <n v="268364"/>
    <n v="612543"/>
    <x v="0"/>
  </r>
  <r>
    <x v="0"/>
    <x v="2"/>
    <x v="0"/>
    <n v="183438"/>
    <n v="80936"/>
    <x v="0"/>
  </r>
  <r>
    <x v="0"/>
    <x v="3"/>
    <x v="0"/>
    <n v="717337"/>
    <n v="573664"/>
    <x v="0"/>
  </r>
  <r>
    <x v="0"/>
    <x v="4"/>
    <x v="0"/>
    <n v="231643"/>
    <n v="198771"/>
    <x v="0"/>
  </r>
  <r>
    <x v="0"/>
    <x v="1"/>
    <x v="1"/>
    <n v="189332"/>
    <n v="206333"/>
    <x v="0"/>
  </r>
  <r>
    <x v="0"/>
    <x v="2"/>
    <x v="0"/>
    <n v="132335"/>
    <n v="143014"/>
    <x v="0"/>
  </r>
  <r>
    <x v="0"/>
    <x v="3"/>
    <x v="0"/>
    <n v="553734"/>
    <n v="1122205"/>
    <x v="0"/>
  </r>
  <r>
    <x v="0"/>
    <x v="4"/>
    <x v="0"/>
    <n v="93511"/>
    <n v="109409"/>
    <x v="1"/>
  </r>
  <r>
    <x v="0"/>
    <x v="0"/>
    <x v="0"/>
    <n v="370504"/>
    <n v="663607"/>
    <x v="1"/>
  </r>
  <r>
    <x v="0"/>
    <x v="1"/>
    <x v="0"/>
    <n v="131852"/>
    <n v="152930"/>
    <x v="1"/>
  </r>
  <r>
    <x v="0"/>
    <x v="3"/>
    <x v="1"/>
    <n v="424313"/>
    <n v="414454"/>
    <x v="1"/>
  </r>
  <r>
    <x v="0"/>
    <x v="4"/>
    <x v="0"/>
    <n v="98647"/>
    <n v="141228"/>
    <x v="1"/>
  </r>
  <r>
    <x v="0"/>
    <x v="0"/>
    <x v="0"/>
    <n v="735518"/>
    <n v="1332191"/>
    <x v="1"/>
  </r>
  <r>
    <x v="0"/>
    <x v="1"/>
    <x v="0"/>
    <n v="72602"/>
    <n v="103811"/>
    <x v="1"/>
  </r>
  <r>
    <x v="0"/>
    <x v="2"/>
    <x v="0"/>
    <n v="354386"/>
    <n v="414484"/>
    <x v="1"/>
  </r>
  <r>
    <x v="0"/>
    <x v="2"/>
    <x v="0"/>
    <n v="171326"/>
    <n v="152208"/>
    <x v="0"/>
  </r>
  <r>
    <x v="0"/>
    <x v="3"/>
    <x v="0"/>
    <n v="518957"/>
    <n v="383502"/>
    <x v="0"/>
  </r>
  <r>
    <x v="0"/>
    <x v="4"/>
    <x v="0"/>
    <n v="150770"/>
    <n v="195157"/>
    <x v="0"/>
  </r>
  <r>
    <x v="0"/>
    <x v="0"/>
    <x v="0"/>
    <n v="577745"/>
    <n v="224646"/>
    <x v="0"/>
  </r>
  <r>
    <x v="0"/>
    <x v="1"/>
    <x v="0"/>
    <n v="69657"/>
    <n v="120251"/>
    <x v="0"/>
  </r>
  <r>
    <x v="0"/>
    <x v="3"/>
    <x v="1"/>
    <n v="383139"/>
    <n v="297696"/>
    <x v="0"/>
  </r>
  <r>
    <x v="0"/>
    <x v="4"/>
    <x v="0"/>
    <n v="369415"/>
    <n v="493365"/>
    <x v="0"/>
  </r>
  <r>
    <x v="0"/>
    <x v="0"/>
    <x v="0"/>
    <n v="329581"/>
    <n v="1172918"/>
    <x v="0"/>
  </r>
  <r>
    <x v="0"/>
    <x v="1"/>
    <x v="0"/>
    <n v="85309"/>
    <n v="143938"/>
    <x v="0"/>
  </r>
  <r>
    <x v="0"/>
    <x v="2"/>
    <x v="0"/>
    <n v="312963"/>
    <n v="649284"/>
    <x v="0"/>
  </r>
  <r>
    <x v="0"/>
    <x v="3"/>
    <x v="0"/>
    <n v="196697"/>
    <n v="137722"/>
    <x v="0"/>
  </r>
  <r>
    <x v="0"/>
    <x v="0"/>
    <x v="1"/>
    <n v="407199"/>
    <n v="242400"/>
    <x v="0"/>
  </r>
  <r>
    <x v="0"/>
    <x v="1"/>
    <x v="0"/>
    <n v="594712"/>
    <n v="308099"/>
    <x v="0"/>
  </r>
  <r>
    <x v="0"/>
    <x v="2"/>
    <x v="0"/>
    <n v="1357152"/>
    <n v="1074860"/>
    <x v="0"/>
  </r>
  <r>
    <x v="0"/>
    <x v="3"/>
    <x v="0"/>
    <n v="83922"/>
    <n v="131228"/>
    <x v="0"/>
  </r>
  <r>
    <x v="0"/>
    <x v="4"/>
    <x v="0"/>
    <n v="337212"/>
    <n v="520835"/>
    <x v="0"/>
  </r>
  <r>
    <x v="0"/>
    <x v="0"/>
    <x v="0"/>
    <n v="172630"/>
    <n v="59046"/>
    <x v="0"/>
  </r>
  <r>
    <x v="0"/>
    <x v="2"/>
    <x v="1"/>
    <n v="523707"/>
    <n v="366663"/>
    <x v="0"/>
  </r>
  <r>
    <x v="0"/>
    <x v="3"/>
    <x v="0"/>
    <n v="513192"/>
    <n v="348299"/>
    <x v="1"/>
  </r>
  <r>
    <x v="0"/>
    <x v="4"/>
    <x v="0"/>
    <n v="399047"/>
    <n v="1126284"/>
    <x v="1"/>
  </r>
  <r>
    <x v="0"/>
    <x v="0"/>
    <x v="0"/>
    <n v="368374"/>
    <n v="155474"/>
    <x v="1"/>
  </r>
  <r>
    <x v="0"/>
    <x v="1"/>
    <x v="0"/>
    <n v="343411"/>
    <n v="754970"/>
    <x v="1"/>
  </r>
  <r>
    <x v="0"/>
    <x v="2"/>
    <x v="0"/>
    <n v="76369"/>
    <n v="170017"/>
    <x v="1"/>
  </r>
  <r>
    <x v="0"/>
    <x v="4"/>
    <x v="1"/>
    <n v="1164611"/>
    <n v="800863"/>
    <x v="1"/>
  </r>
  <r>
    <x v="0"/>
    <x v="0"/>
    <x v="0"/>
    <n v="337839"/>
    <n v="247971"/>
    <x v="1"/>
  </r>
  <r>
    <x v="0"/>
    <x v="1"/>
    <x v="0"/>
    <n v="759192"/>
    <n v="606631"/>
    <x v="1"/>
  </r>
  <r>
    <x v="0"/>
    <x v="2"/>
    <x v="0"/>
    <n v="171976"/>
    <n v="109914"/>
    <x v="1"/>
  </r>
  <r>
    <x v="0"/>
    <x v="3"/>
    <x v="0"/>
    <n v="642208"/>
    <n v="555042"/>
    <x v="1"/>
  </r>
  <r>
    <x v="0"/>
    <x v="4"/>
    <x v="0"/>
    <n v="301390"/>
    <n v="352710"/>
    <x v="1"/>
  </r>
  <r>
    <x v="0"/>
    <x v="1"/>
    <x v="1"/>
    <n v="336515"/>
    <n v="343913"/>
    <x v="1"/>
  </r>
  <r>
    <x v="0"/>
    <x v="2"/>
    <x v="0"/>
    <n v="226324"/>
    <n v="351792"/>
    <x v="1"/>
  </r>
  <r>
    <x v="0"/>
    <x v="3"/>
    <x v="0"/>
    <n v="734909"/>
    <n v="1360471"/>
    <x v="1"/>
  </r>
  <r>
    <x v="0"/>
    <x v="4"/>
    <x v="0"/>
    <n v="318538"/>
    <n v="145746"/>
    <x v="1"/>
  </r>
  <r>
    <x v="0"/>
    <x v="0"/>
    <x v="0"/>
    <n v="770477"/>
    <n v="385356"/>
    <x v="1"/>
  </r>
  <r>
    <x v="0"/>
    <x v="1"/>
    <x v="0"/>
    <n v="89590"/>
    <n v="109943"/>
    <x v="1"/>
  </r>
  <r>
    <x v="0"/>
    <x v="3"/>
    <x v="1"/>
    <n v="401374"/>
    <n v="476258"/>
    <x v="1"/>
  </r>
  <r>
    <x v="1"/>
    <x v="2"/>
    <x v="1"/>
    <n v="59476"/>
    <n v="69721"/>
    <x v="0"/>
  </r>
  <r>
    <x v="1"/>
    <x v="3"/>
    <x v="0"/>
    <n v="17516"/>
    <n v="20944"/>
    <x v="0"/>
  </r>
  <r>
    <x v="1"/>
    <x v="4"/>
    <x v="0"/>
    <n v="190514"/>
    <n v="212596"/>
    <x v="0"/>
  </r>
  <r>
    <x v="1"/>
    <x v="0"/>
    <x v="0"/>
    <n v="23857"/>
    <n v="81114"/>
    <x v="1"/>
  </r>
  <r>
    <x v="1"/>
    <x v="1"/>
    <x v="0"/>
    <n v="75044"/>
    <n v="174124"/>
    <x v="1"/>
  </r>
  <r>
    <x v="1"/>
    <x v="2"/>
    <x v="0"/>
    <n v="29337"/>
    <n v="58924"/>
    <x v="1"/>
  </r>
  <r>
    <x v="1"/>
    <x v="4"/>
    <x v="1"/>
    <n v="71113"/>
    <n v="62188"/>
    <x v="1"/>
  </r>
  <r>
    <x v="1"/>
    <x v="0"/>
    <x v="0"/>
    <n v="34350"/>
    <n v="17891"/>
    <x v="1"/>
  </r>
  <r>
    <x v="1"/>
    <x v="1"/>
    <x v="0"/>
    <n v="59051"/>
    <n v="139620"/>
    <x v="1"/>
  </r>
  <r>
    <x v="1"/>
    <x v="2"/>
    <x v="0"/>
    <n v="40331"/>
    <n v="69508"/>
    <x v="1"/>
  </r>
  <r>
    <x v="1"/>
    <x v="3"/>
    <x v="0"/>
    <n v="73431"/>
    <n v="60126"/>
    <x v="1"/>
  </r>
  <r>
    <x v="1"/>
    <x v="3"/>
    <x v="0"/>
    <n v="102343"/>
    <n v="176435"/>
    <x v="0"/>
  </r>
  <r>
    <x v="1"/>
    <x v="4"/>
    <x v="0"/>
    <n v="188945"/>
    <n v="466907"/>
    <x v="0"/>
  </r>
  <r>
    <x v="1"/>
    <x v="0"/>
    <x v="0"/>
    <n v="29836"/>
    <n v="79682"/>
    <x v="0"/>
  </r>
  <r>
    <x v="1"/>
    <x v="1"/>
    <x v="0"/>
    <n v="139722"/>
    <n v="188242"/>
    <x v="0"/>
  </r>
  <r>
    <x v="1"/>
    <x v="2"/>
    <x v="0"/>
    <n v="42990"/>
    <n v="50022"/>
    <x v="0"/>
  </r>
  <r>
    <x v="1"/>
    <x v="4"/>
    <x v="1"/>
    <n v="135999"/>
    <n v="159083"/>
    <x v="0"/>
  </r>
  <r>
    <x v="1"/>
    <x v="0"/>
    <x v="0"/>
    <n v="18910"/>
    <n v="30588"/>
    <x v="0"/>
  </r>
  <r>
    <x v="1"/>
    <x v="1"/>
    <x v="0"/>
    <n v="89328"/>
    <n v="286108"/>
    <x v="0"/>
  </r>
  <r>
    <x v="1"/>
    <x v="2"/>
    <x v="0"/>
    <n v="31618"/>
    <n v="25132"/>
    <x v="0"/>
  </r>
  <r>
    <x v="1"/>
    <x v="3"/>
    <x v="0"/>
    <n v="105448"/>
    <n v="156594"/>
    <x v="0"/>
  </r>
  <r>
    <x v="1"/>
    <x v="4"/>
    <x v="0"/>
    <n v="23074"/>
    <n v="62668"/>
    <x v="0"/>
  </r>
  <r>
    <x v="1"/>
    <x v="1"/>
    <x v="1"/>
    <n v="44517"/>
    <n v="44024"/>
    <x v="0"/>
  </r>
  <r>
    <x v="1"/>
    <x v="2"/>
    <x v="0"/>
    <n v="60658"/>
    <n v="86828"/>
    <x v="0"/>
  </r>
  <r>
    <x v="1"/>
    <x v="3"/>
    <x v="0"/>
    <n v="238235"/>
    <n v="224233"/>
    <x v="0"/>
  </r>
  <r>
    <x v="1"/>
    <x v="4"/>
    <x v="0"/>
    <n v="22456"/>
    <n v="28537"/>
    <x v="0"/>
  </r>
  <r>
    <x v="1"/>
    <x v="0"/>
    <x v="0"/>
    <n v="124352"/>
    <n v="150209"/>
    <x v="0"/>
  </r>
  <r>
    <x v="1"/>
    <x v="1"/>
    <x v="0"/>
    <n v="17283"/>
    <n v="26010"/>
    <x v="0"/>
  </r>
  <r>
    <x v="1"/>
    <x v="3"/>
    <x v="1"/>
    <n v="93363"/>
    <n v="80785"/>
    <x v="0"/>
  </r>
  <r>
    <x v="1"/>
    <x v="4"/>
    <x v="0"/>
    <n v="57611"/>
    <n v="87631"/>
    <x v="1"/>
  </r>
  <r>
    <x v="1"/>
    <x v="0"/>
    <x v="0"/>
    <n v="481673"/>
    <n v="321402"/>
    <x v="1"/>
  </r>
  <r>
    <x v="1"/>
    <x v="1"/>
    <x v="0"/>
    <n v="22399"/>
    <n v="44276"/>
    <x v="1"/>
  </r>
  <r>
    <x v="1"/>
    <x v="2"/>
    <x v="0"/>
    <n v="185294"/>
    <n v="94915"/>
    <x v="1"/>
  </r>
  <r>
    <x v="1"/>
    <x v="3"/>
    <x v="0"/>
    <n v="40714"/>
    <n v="39778"/>
    <x v="1"/>
  </r>
  <r>
    <x v="1"/>
    <x v="0"/>
    <x v="1"/>
    <n v="109979"/>
    <n v="341508"/>
    <x v="1"/>
  </r>
  <r>
    <x v="1"/>
    <x v="1"/>
    <x v="0"/>
    <n v="36231"/>
    <n v="94889"/>
    <x v="1"/>
  </r>
  <r>
    <x v="1"/>
    <x v="2"/>
    <x v="0"/>
    <n v="112872"/>
    <n v="65717"/>
    <x v="1"/>
  </r>
  <r>
    <x v="1"/>
    <x v="3"/>
    <x v="0"/>
    <n v="43885"/>
    <n v="23964"/>
    <x v="1"/>
  </r>
  <r>
    <x v="1"/>
    <x v="4"/>
    <x v="0"/>
    <n v="95016"/>
    <n v="58540"/>
    <x v="1"/>
  </r>
  <r>
    <x v="1"/>
    <x v="0"/>
    <x v="0"/>
    <n v="27178"/>
    <n v="25458"/>
    <x v="1"/>
  </r>
  <r>
    <x v="1"/>
    <x v="2"/>
    <x v="1"/>
    <n v="103345"/>
    <n v="204533"/>
    <x v="1"/>
  </r>
  <r>
    <x v="1"/>
    <x v="3"/>
    <x v="0"/>
    <n v="88509"/>
    <n v="48186"/>
    <x v="1"/>
  </r>
  <r>
    <x v="1"/>
    <x v="4"/>
    <x v="0"/>
    <n v="484406"/>
    <n v="157288"/>
    <x v="1"/>
  </r>
  <r>
    <x v="1"/>
    <x v="0"/>
    <x v="0"/>
    <n v="74760"/>
    <n v="69916"/>
    <x v="1"/>
  </r>
  <r>
    <x v="1"/>
    <x v="1"/>
    <x v="0"/>
    <n v="132580"/>
    <n v="163290"/>
    <x v="1"/>
  </r>
  <r>
    <x v="1"/>
    <x v="2"/>
    <x v="0"/>
    <n v="32248"/>
    <n v="75863"/>
    <x v="1"/>
  </r>
  <r>
    <x v="1"/>
    <x v="4"/>
    <x v="1"/>
    <n v="295042"/>
    <n v="221716"/>
    <x v="1"/>
  </r>
  <r>
    <x v="2"/>
    <x v="4"/>
    <x v="0"/>
    <n v="4088"/>
    <n v="3648"/>
    <x v="1"/>
  </r>
  <r>
    <x v="2"/>
    <x v="0"/>
    <x v="0"/>
    <n v="5551"/>
    <n v="6513"/>
    <x v="1"/>
  </r>
  <r>
    <x v="2"/>
    <x v="1"/>
    <x v="0"/>
    <n v="3323"/>
    <n v="5560"/>
    <x v="1"/>
  </r>
  <r>
    <x v="2"/>
    <x v="4"/>
    <x v="0"/>
    <n v="3394"/>
    <n v="5750"/>
    <x v="0"/>
  </r>
  <r>
    <x v="2"/>
    <x v="0"/>
    <x v="0"/>
    <n v="2193"/>
    <n v="657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6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3:G36" firstHeaderRow="1" firstDataRow="3" firstDataCol="1"/>
  <pivotFields count="6">
    <pivotField axis="axisRow" showAll="0">
      <items count="9">
        <item x="0"/>
        <item m="1" x="4"/>
        <item x="1"/>
        <item m="1" x="6"/>
        <item m="1" x="7"/>
        <item m="1" x="5"/>
        <item x="2"/>
        <item m="1"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5">
        <item x="0"/>
        <item m="1" x="3"/>
        <item x="1"/>
        <item m="1" x="2"/>
        <item t="default"/>
      </items>
    </pivotField>
    <pivotField dataField="1" numFmtId="4" showAll="0"/>
    <pivotField dataField="1" numFmtId="4" showAll="0"/>
    <pivotField axis="axisCol" showAll="0">
      <items count="5">
        <item x="0"/>
        <item x="1"/>
        <item m="1" x="2"/>
        <item m="1" x="3"/>
        <item t="default"/>
      </items>
    </pivotField>
  </pivotFields>
  <rowFields count="3">
    <field x="2"/>
    <field x="0"/>
    <field x="1"/>
  </rowFields>
  <rowItems count="31">
    <i>
      <x/>
    </i>
    <i r="1">
      <x/>
    </i>
    <i r="2">
      <x/>
    </i>
    <i r="2">
      <x v="1"/>
    </i>
    <i r="2">
      <x v="2"/>
    </i>
    <i r="2">
      <x v="3"/>
    </i>
    <i r="2">
      <x v="4"/>
    </i>
    <i r="1">
      <x v="2"/>
    </i>
    <i r="2">
      <x/>
    </i>
    <i r="2">
      <x v="1"/>
    </i>
    <i r="2">
      <x v="2"/>
    </i>
    <i r="2">
      <x v="3"/>
    </i>
    <i r="2">
      <x v="4"/>
    </i>
    <i r="1">
      <x v="6"/>
    </i>
    <i r="2">
      <x/>
    </i>
    <i r="2">
      <x v="1"/>
    </i>
    <i r="2">
      <x v="4"/>
    </i>
    <i>
      <x v="2"/>
    </i>
    <i r="1">
      <x/>
    </i>
    <i r="2">
      <x/>
    </i>
    <i r="2">
      <x v="1"/>
    </i>
    <i r="2">
      <x v="2"/>
    </i>
    <i r="2">
      <x v="3"/>
    </i>
    <i r="2">
      <x v="4"/>
    </i>
    <i r="1">
      <x v="2"/>
    </i>
    <i r="2">
      <x/>
    </i>
    <i r="2">
      <x v="1"/>
    </i>
    <i r="2">
      <x v="2"/>
    </i>
    <i r="2">
      <x v="3"/>
    </i>
    <i r="2">
      <x v="4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План " fld="3" baseField="2" baseItem="0"/>
    <dataField name="Факт " fld="4" baseField="2" baseItem="0"/>
  </dataFields>
  <formats count="8">
    <format dxfId="15">
      <pivotArea outline="0" collapsedLevelsAreSubtotals="1" fieldPosition="0"/>
    </format>
    <format dxfId="14">
      <pivotArea dataOnly="0" labelOnly="1" fieldPosition="0">
        <references count="1">
          <reference field="5" count="0"/>
        </references>
      </pivotArea>
    </format>
    <format dxfId="1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1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8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H1" sqref="H1:I1048576"/>
    </sheetView>
  </sheetViews>
  <sheetFormatPr defaultRowHeight="15" x14ac:dyDescent="0.25"/>
  <cols>
    <col min="1" max="1" width="56.7109375" bestFit="1" customWidth="1"/>
    <col min="2" max="2" width="20.7109375" bestFit="1" customWidth="1"/>
    <col min="3" max="3" width="27" bestFit="1" customWidth="1"/>
    <col min="4" max="5" width="12.42578125" bestFit="1" customWidth="1"/>
    <col min="6" max="6" width="8.28515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</row>
    <row r="2" spans="1:6" x14ac:dyDescent="0.25">
      <c r="A2" s="3" t="s">
        <v>6</v>
      </c>
      <c r="B2" s="3" t="s">
        <v>7</v>
      </c>
      <c r="C2" s="3" t="s">
        <v>8</v>
      </c>
      <c r="D2" s="3">
        <v>90263</v>
      </c>
      <c r="E2" s="3">
        <v>99228</v>
      </c>
      <c r="F2" s="4">
        <v>1</v>
      </c>
    </row>
    <row r="3" spans="1:6" x14ac:dyDescent="0.25">
      <c r="A3" s="3" t="s">
        <v>6</v>
      </c>
      <c r="B3" s="3" t="s">
        <v>9</v>
      </c>
      <c r="C3" s="3" t="s">
        <v>8</v>
      </c>
      <c r="D3" s="3">
        <v>268364</v>
      </c>
      <c r="E3" s="3">
        <v>612543</v>
      </c>
      <c r="F3" s="4">
        <v>1</v>
      </c>
    </row>
    <row r="4" spans="1:6" x14ac:dyDescent="0.25">
      <c r="A4" s="3" t="s">
        <v>6</v>
      </c>
      <c r="B4" s="3" t="s">
        <v>10</v>
      </c>
      <c r="C4" s="3" t="s">
        <v>8</v>
      </c>
      <c r="D4" s="3">
        <v>183438</v>
      </c>
      <c r="E4" s="3">
        <v>80936</v>
      </c>
      <c r="F4" s="4">
        <v>1</v>
      </c>
    </row>
    <row r="5" spans="1:6" x14ac:dyDescent="0.25">
      <c r="A5" s="3" t="s">
        <v>6</v>
      </c>
      <c r="B5" s="3" t="s">
        <v>11</v>
      </c>
      <c r="C5" s="3" t="s">
        <v>8</v>
      </c>
      <c r="D5" s="3">
        <v>717337</v>
      </c>
      <c r="E5" s="3">
        <v>573664</v>
      </c>
      <c r="F5" s="4">
        <v>1</v>
      </c>
    </row>
    <row r="6" spans="1:6" x14ac:dyDescent="0.25">
      <c r="A6" s="3" t="s">
        <v>6</v>
      </c>
      <c r="B6" s="3" t="s">
        <v>12</v>
      </c>
      <c r="C6" s="3" t="s">
        <v>8</v>
      </c>
      <c r="D6" s="3">
        <v>231643</v>
      </c>
      <c r="E6" s="3">
        <v>198771</v>
      </c>
      <c r="F6" s="4">
        <v>1</v>
      </c>
    </row>
    <row r="7" spans="1:6" x14ac:dyDescent="0.25">
      <c r="A7" s="3" t="s">
        <v>6</v>
      </c>
      <c r="B7" s="3" t="s">
        <v>9</v>
      </c>
      <c r="C7" s="3" t="s">
        <v>13</v>
      </c>
      <c r="D7" s="3">
        <v>189332</v>
      </c>
      <c r="E7" s="3">
        <v>206333</v>
      </c>
      <c r="F7" s="4">
        <v>1</v>
      </c>
    </row>
    <row r="8" spans="1:6" x14ac:dyDescent="0.25">
      <c r="A8" s="3" t="s">
        <v>6</v>
      </c>
      <c r="B8" s="3" t="s">
        <v>10</v>
      </c>
      <c r="C8" s="3" t="s">
        <v>8</v>
      </c>
      <c r="D8" s="3">
        <v>132335</v>
      </c>
      <c r="E8" s="3">
        <v>143014</v>
      </c>
      <c r="F8" s="4">
        <v>1</v>
      </c>
    </row>
    <row r="9" spans="1:6" x14ac:dyDescent="0.25">
      <c r="A9" s="3" t="s">
        <v>6</v>
      </c>
      <c r="B9" s="3" t="s">
        <v>11</v>
      </c>
      <c r="C9" s="3" t="s">
        <v>8</v>
      </c>
      <c r="D9" s="3">
        <v>553734</v>
      </c>
      <c r="E9" s="3">
        <v>1122205</v>
      </c>
      <c r="F9" s="4">
        <v>1</v>
      </c>
    </row>
    <row r="10" spans="1:6" x14ac:dyDescent="0.25">
      <c r="A10" s="3" t="s">
        <v>6</v>
      </c>
      <c r="B10" s="3" t="s">
        <v>12</v>
      </c>
      <c r="C10" s="3" t="s">
        <v>8</v>
      </c>
      <c r="D10" s="3">
        <v>93511</v>
      </c>
      <c r="E10" s="3">
        <v>109409</v>
      </c>
      <c r="F10" s="4">
        <v>2</v>
      </c>
    </row>
    <row r="11" spans="1:6" x14ac:dyDescent="0.25">
      <c r="A11" s="3" t="s">
        <v>6</v>
      </c>
      <c r="B11" s="3" t="s">
        <v>7</v>
      </c>
      <c r="C11" s="3" t="s">
        <v>8</v>
      </c>
      <c r="D11" s="3">
        <v>370504</v>
      </c>
      <c r="E11" s="3">
        <v>663607</v>
      </c>
      <c r="F11" s="4">
        <v>2</v>
      </c>
    </row>
    <row r="12" spans="1:6" x14ac:dyDescent="0.25">
      <c r="A12" s="3" t="s">
        <v>6</v>
      </c>
      <c r="B12" s="3" t="s">
        <v>9</v>
      </c>
      <c r="C12" s="3" t="s">
        <v>8</v>
      </c>
      <c r="D12" s="3">
        <v>131852</v>
      </c>
      <c r="E12" s="3">
        <v>152930</v>
      </c>
      <c r="F12" s="4">
        <v>2</v>
      </c>
    </row>
    <row r="13" spans="1:6" x14ac:dyDescent="0.25">
      <c r="A13" s="3" t="s">
        <v>6</v>
      </c>
      <c r="B13" s="3" t="s">
        <v>11</v>
      </c>
      <c r="C13" s="3" t="s">
        <v>13</v>
      </c>
      <c r="D13" s="3">
        <v>424313</v>
      </c>
      <c r="E13" s="3">
        <v>414454</v>
      </c>
      <c r="F13" s="4">
        <v>2</v>
      </c>
    </row>
    <row r="14" spans="1:6" x14ac:dyDescent="0.25">
      <c r="A14" s="3" t="s">
        <v>6</v>
      </c>
      <c r="B14" s="3" t="s">
        <v>12</v>
      </c>
      <c r="C14" s="3" t="s">
        <v>8</v>
      </c>
      <c r="D14" s="3">
        <v>98647</v>
      </c>
      <c r="E14" s="3">
        <v>141228</v>
      </c>
      <c r="F14" s="4">
        <v>2</v>
      </c>
    </row>
    <row r="15" spans="1:6" x14ac:dyDescent="0.25">
      <c r="A15" s="3" t="s">
        <v>6</v>
      </c>
      <c r="B15" s="3" t="s">
        <v>7</v>
      </c>
      <c r="C15" s="3" t="s">
        <v>8</v>
      </c>
      <c r="D15" s="3">
        <v>735518</v>
      </c>
      <c r="E15" s="3">
        <v>1332191</v>
      </c>
      <c r="F15" s="4">
        <v>2</v>
      </c>
    </row>
    <row r="16" spans="1:6" x14ac:dyDescent="0.25">
      <c r="A16" s="3" t="s">
        <v>6</v>
      </c>
      <c r="B16" s="3" t="s">
        <v>9</v>
      </c>
      <c r="C16" s="3" t="s">
        <v>8</v>
      </c>
      <c r="D16" s="3">
        <v>72602</v>
      </c>
      <c r="E16" s="3">
        <v>103811</v>
      </c>
      <c r="F16" s="4">
        <v>2</v>
      </c>
    </row>
    <row r="17" spans="1:6" x14ac:dyDescent="0.25">
      <c r="A17" s="3" t="s">
        <v>6</v>
      </c>
      <c r="B17" s="3" t="s">
        <v>10</v>
      </c>
      <c r="C17" s="3" t="s">
        <v>8</v>
      </c>
      <c r="D17" s="3">
        <v>354386</v>
      </c>
      <c r="E17" s="3">
        <v>414484</v>
      </c>
      <c r="F17" s="4">
        <v>2</v>
      </c>
    </row>
    <row r="18" spans="1:6" x14ac:dyDescent="0.25">
      <c r="A18" s="3" t="s">
        <v>6</v>
      </c>
      <c r="B18" s="3" t="s">
        <v>10</v>
      </c>
      <c r="C18" s="3" t="s">
        <v>8</v>
      </c>
      <c r="D18" s="3">
        <v>171326</v>
      </c>
      <c r="E18" s="3">
        <v>152208</v>
      </c>
      <c r="F18" s="4">
        <v>1</v>
      </c>
    </row>
    <row r="19" spans="1:6" x14ac:dyDescent="0.25">
      <c r="A19" s="3" t="s">
        <v>6</v>
      </c>
      <c r="B19" s="3" t="s">
        <v>11</v>
      </c>
      <c r="C19" s="3" t="s">
        <v>8</v>
      </c>
      <c r="D19" s="3">
        <v>518957</v>
      </c>
      <c r="E19" s="3">
        <v>383502</v>
      </c>
      <c r="F19" s="4">
        <v>1</v>
      </c>
    </row>
    <row r="20" spans="1:6" x14ac:dyDescent="0.25">
      <c r="A20" s="3" t="s">
        <v>6</v>
      </c>
      <c r="B20" s="3" t="s">
        <v>12</v>
      </c>
      <c r="C20" s="3" t="s">
        <v>8</v>
      </c>
      <c r="D20" s="3">
        <v>150770</v>
      </c>
      <c r="E20" s="3">
        <v>195157</v>
      </c>
      <c r="F20" s="4">
        <v>1</v>
      </c>
    </row>
    <row r="21" spans="1:6" x14ac:dyDescent="0.25">
      <c r="A21" s="3" t="s">
        <v>6</v>
      </c>
      <c r="B21" s="3" t="s">
        <v>7</v>
      </c>
      <c r="C21" s="3" t="s">
        <v>8</v>
      </c>
      <c r="D21" s="3">
        <v>577745</v>
      </c>
      <c r="E21" s="3">
        <v>224646</v>
      </c>
      <c r="F21" s="4">
        <v>1</v>
      </c>
    </row>
    <row r="22" spans="1:6" x14ac:dyDescent="0.25">
      <c r="A22" s="3" t="s">
        <v>6</v>
      </c>
      <c r="B22" s="3" t="s">
        <v>9</v>
      </c>
      <c r="C22" s="3" t="s">
        <v>8</v>
      </c>
      <c r="D22" s="3">
        <v>69657</v>
      </c>
      <c r="E22" s="3">
        <v>120251</v>
      </c>
      <c r="F22" s="4">
        <v>1</v>
      </c>
    </row>
    <row r="23" spans="1:6" x14ac:dyDescent="0.25">
      <c r="A23" s="3" t="s">
        <v>6</v>
      </c>
      <c r="B23" s="3" t="s">
        <v>11</v>
      </c>
      <c r="C23" s="3" t="s">
        <v>13</v>
      </c>
      <c r="D23" s="3">
        <v>383139</v>
      </c>
      <c r="E23" s="3">
        <v>297696</v>
      </c>
      <c r="F23" s="4">
        <v>1</v>
      </c>
    </row>
    <row r="24" spans="1:6" x14ac:dyDescent="0.25">
      <c r="A24" s="3" t="s">
        <v>6</v>
      </c>
      <c r="B24" s="3" t="s">
        <v>12</v>
      </c>
      <c r="C24" s="3" t="s">
        <v>8</v>
      </c>
      <c r="D24" s="3">
        <v>369415</v>
      </c>
      <c r="E24" s="3">
        <v>493365</v>
      </c>
      <c r="F24" s="4">
        <v>1</v>
      </c>
    </row>
    <row r="25" spans="1:6" x14ac:dyDescent="0.25">
      <c r="A25" s="3" t="s">
        <v>6</v>
      </c>
      <c r="B25" s="3" t="s">
        <v>7</v>
      </c>
      <c r="C25" s="3" t="s">
        <v>8</v>
      </c>
      <c r="D25" s="3">
        <v>329581</v>
      </c>
      <c r="E25" s="3">
        <v>1172918</v>
      </c>
      <c r="F25" s="4">
        <v>1</v>
      </c>
    </row>
    <row r="26" spans="1:6" x14ac:dyDescent="0.25">
      <c r="A26" s="3" t="s">
        <v>6</v>
      </c>
      <c r="B26" s="3" t="s">
        <v>9</v>
      </c>
      <c r="C26" s="3" t="s">
        <v>8</v>
      </c>
      <c r="D26" s="3">
        <v>85309</v>
      </c>
      <c r="E26" s="3">
        <v>143938</v>
      </c>
      <c r="F26" s="4">
        <v>1</v>
      </c>
    </row>
    <row r="27" spans="1:6" x14ac:dyDescent="0.25">
      <c r="A27" s="3" t="s">
        <v>6</v>
      </c>
      <c r="B27" s="3" t="s">
        <v>10</v>
      </c>
      <c r="C27" s="3" t="s">
        <v>8</v>
      </c>
      <c r="D27" s="3">
        <v>312963</v>
      </c>
      <c r="E27" s="3">
        <v>649284</v>
      </c>
      <c r="F27" s="4">
        <v>1</v>
      </c>
    </row>
    <row r="28" spans="1:6" x14ac:dyDescent="0.25">
      <c r="A28" s="3" t="s">
        <v>6</v>
      </c>
      <c r="B28" s="3" t="s">
        <v>11</v>
      </c>
      <c r="C28" s="3" t="s">
        <v>8</v>
      </c>
      <c r="D28" s="3">
        <v>196697</v>
      </c>
      <c r="E28" s="3">
        <v>137722</v>
      </c>
      <c r="F28" s="4">
        <v>1</v>
      </c>
    </row>
    <row r="29" spans="1:6" x14ac:dyDescent="0.25">
      <c r="A29" s="3" t="s">
        <v>6</v>
      </c>
      <c r="B29" s="3" t="s">
        <v>7</v>
      </c>
      <c r="C29" s="3" t="s">
        <v>13</v>
      </c>
      <c r="D29" s="3">
        <v>407199</v>
      </c>
      <c r="E29" s="3">
        <v>242400</v>
      </c>
      <c r="F29" s="4">
        <v>1</v>
      </c>
    </row>
    <row r="30" spans="1:6" x14ac:dyDescent="0.25">
      <c r="A30" s="3" t="s">
        <v>6</v>
      </c>
      <c r="B30" s="3" t="s">
        <v>9</v>
      </c>
      <c r="C30" s="3" t="s">
        <v>8</v>
      </c>
      <c r="D30" s="3">
        <v>594712</v>
      </c>
      <c r="E30" s="3">
        <v>308099</v>
      </c>
      <c r="F30" s="4">
        <v>1</v>
      </c>
    </row>
    <row r="31" spans="1:6" x14ac:dyDescent="0.25">
      <c r="A31" s="3" t="s">
        <v>6</v>
      </c>
      <c r="B31" s="3" t="s">
        <v>10</v>
      </c>
      <c r="C31" s="3" t="s">
        <v>8</v>
      </c>
      <c r="D31" s="3">
        <v>1357152</v>
      </c>
      <c r="E31" s="3">
        <v>1074860</v>
      </c>
      <c r="F31" s="4">
        <v>1</v>
      </c>
    </row>
    <row r="32" spans="1:6" x14ac:dyDescent="0.25">
      <c r="A32" s="3" t="s">
        <v>6</v>
      </c>
      <c r="B32" s="3" t="s">
        <v>11</v>
      </c>
      <c r="C32" s="3" t="s">
        <v>8</v>
      </c>
      <c r="D32" s="3">
        <v>83922</v>
      </c>
      <c r="E32" s="3">
        <v>131228</v>
      </c>
      <c r="F32" s="4">
        <v>1</v>
      </c>
    </row>
    <row r="33" spans="1:6" x14ac:dyDescent="0.25">
      <c r="A33" s="3" t="s">
        <v>6</v>
      </c>
      <c r="B33" s="3" t="s">
        <v>12</v>
      </c>
      <c r="C33" s="3" t="s">
        <v>8</v>
      </c>
      <c r="D33" s="3">
        <v>337212</v>
      </c>
      <c r="E33" s="3">
        <v>520835</v>
      </c>
      <c r="F33" s="4">
        <v>1</v>
      </c>
    </row>
    <row r="34" spans="1:6" x14ac:dyDescent="0.25">
      <c r="A34" s="3" t="s">
        <v>6</v>
      </c>
      <c r="B34" s="3" t="s">
        <v>7</v>
      </c>
      <c r="C34" s="3" t="s">
        <v>8</v>
      </c>
      <c r="D34" s="3">
        <v>172630</v>
      </c>
      <c r="E34" s="3">
        <v>59046</v>
      </c>
      <c r="F34" s="4">
        <v>1</v>
      </c>
    </row>
    <row r="35" spans="1:6" x14ac:dyDescent="0.25">
      <c r="A35" s="3" t="s">
        <v>6</v>
      </c>
      <c r="B35" s="3" t="s">
        <v>10</v>
      </c>
      <c r="C35" s="3" t="s">
        <v>13</v>
      </c>
      <c r="D35" s="3">
        <v>523707</v>
      </c>
      <c r="E35" s="3">
        <v>366663</v>
      </c>
      <c r="F35" s="4">
        <v>1</v>
      </c>
    </row>
    <row r="36" spans="1:6" x14ac:dyDescent="0.25">
      <c r="A36" s="3" t="s">
        <v>6</v>
      </c>
      <c r="B36" s="3" t="s">
        <v>11</v>
      </c>
      <c r="C36" s="3" t="s">
        <v>8</v>
      </c>
      <c r="D36" s="3">
        <v>513192</v>
      </c>
      <c r="E36" s="3">
        <v>348299</v>
      </c>
      <c r="F36" s="4">
        <v>2</v>
      </c>
    </row>
    <row r="37" spans="1:6" x14ac:dyDescent="0.25">
      <c r="A37" s="3" t="s">
        <v>6</v>
      </c>
      <c r="B37" s="3" t="s">
        <v>12</v>
      </c>
      <c r="C37" s="3" t="s">
        <v>8</v>
      </c>
      <c r="D37" s="3">
        <v>399047</v>
      </c>
      <c r="E37" s="3">
        <v>1126284</v>
      </c>
      <c r="F37" s="4">
        <v>2</v>
      </c>
    </row>
    <row r="38" spans="1:6" x14ac:dyDescent="0.25">
      <c r="A38" s="3" t="s">
        <v>6</v>
      </c>
      <c r="B38" s="3" t="s">
        <v>7</v>
      </c>
      <c r="C38" s="3" t="s">
        <v>8</v>
      </c>
      <c r="D38" s="3">
        <v>368374</v>
      </c>
      <c r="E38" s="3">
        <v>155474</v>
      </c>
      <c r="F38" s="4">
        <v>2</v>
      </c>
    </row>
    <row r="39" spans="1:6" x14ac:dyDescent="0.25">
      <c r="A39" s="3" t="s">
        <v>6</v>
      </c>
      <c r="B39" s="3" t="s">
        <v>9</v>
      </c>
      <c r="C39" s="3" t="s">
        <v>8</v>
      </c>
      <c r="D39" s="3">
        <v>343411</v>
      </c>
      <c r="E39" s="3">
        <v>754970</v>
      </c>
      <c r="F39" s="4">
        <v>2</v>
      </c>
    </row>
    <row r="40" spans="1:6" x14ac:dyDescent="0.25">
      <c r="A40" s="3" t="s">
        <v>6</v>
      </c>
      <c r="B40" s="3" t="s">
        <v>10</v>
      </c>
      <c r="C40" s="3" t="s">
        <v>8</v>
      </c>
      <c r="D40" s="3">
        <v>76369</v>
      </c>
      <c r="E40" s="3">
        <v>170017</v>
      </c>
      <c r="F40" s="4">
        <v>2</v>
      </c>
    </row>
    <row r="41" spans="1:6" x14ac:dyDescent="0.25">
      <c r="A41" s="3" t="s">
        <v>6</v>
      </c>
      <c r="B41" s="3" t="s">
        <v>12</v>
      </c>
      <c r="C41" s="3" t="s">
        <v>13</v>
      </c>
      <c r="D41" s="3">
        <v>1164611</v>
      </c>
      <c r="E41" s="3">
        <v>800863</v>
      </c>
      <c r="F41" s="4">
        <v>2</v>
      </c>
    </row>
    <row r="42" spans="1:6" x14ac:dyDescent="0.25">
      <c r="A42" s="3" t="s">
        <v>6</v>
      </c>
      <c r="B42" s="3" t="s">
        <v>7</v>
      </c>
      <c r="C42" s="3" t="s">
        <v>8</v>
      </c>
      <c r="D42" s="3">
        <v>337839</v>
      </c>
      <c r="E42" s="3">
        <v>247971</v>
      </c>
      <c r="F42" s="4">
        <v>2</v>
      </c>
    </row>
    <row r="43" spans="1:6" x14ac:dyDescent="0.25">
      <c r="A43" s="3" t="s">
        <v>6</v>
      </c>
      <c r="B43" s="3" t="s">
        <v>9</v>
      </c>
      <c r="C43" s="3" t="s">
        <v>8</v>
      </c>
      <c r="D43" s="3">
        <v>759192</v>
      </c>
      <c r="E43" s="3">
        <v>606631</v>
      </c>
      <c r="F43" s="4">
        <v>2</v>
      </c>
    </row>
    <row r="44" spans="1:6" x14ac:dyDescent="0.25">
      <c r="A44" s="3" t="s">
        <v>6</v>
      </c>
      <c r="B44" s="3" t="s">
        <v>10</v>
      </c>
      <c r="C44" s="3" t="s">
        <v>8</v>
      </c>
      <c r="D44" s="3">
        <v>171976</v>
      </c>
      <c r="E44" s="3">
        <v>109914</v>
      </c>
      <c r="F44" s="4">
        <v>2</v>
      </c>
    </row>
    <row r="45" spans="1:6" x14ac:dyDescent="0.25">
      <c r="A45" s="3" t="s">
        <v>6</v>
      </c>
      <c r="B45" s="3" t="s">
        <v>11</v>
      </c>
      <c r="C45" s="3" t="s">
        <v>8</v>
      </c>
      <c r="D45" s="3">
        <v>642208</v>
      </c>
      <c r="E45" s="3">
        <v>555042</v>
      </c>
      <c r="F45" s="4">
        <v>2</v>
      </c>
    </row>
    <row r="46" spans="1:6" x14ac:dyDescent="0.25">
      <c r="A46" s="3" t="s">
        <v>6</v>
      </c>
      <c r="B46" s="3" t="s">
        <v>12</v>
      </c>
      <c r="C46" s="3" t="s">
        <v>8</v>
      </c>
      <c r="D46" s="3">
        <v>301390</v>
      </c>
      <c r="E46" s="3">
        <v>352710</v>
      </c>
      <c r="F46" s="4">
        <v>2</v>
      </c>
    </row>
    <row r="47" spans="1:6" x14ac:dyDescent="0.25">
      <c r="A47" s="3" t="s">
        <v>6</v>
      </c>
      <c r="B47" s="3" t="s">
        <v>9</v>
      </c>
      <c r="C47" s="3" t="s">
        <v>13</v>
      </c>
      <c r="D47" s="3">
        <v>336515</v>
      </c>
      <c r="E47" s="3">
        <v>343913</v>
      </c>
      <c r="F47" s="4">
        <v>2</v>
      </c>
    </row>
    <row r="48" spans="1:6" x14ac:dyDescent="0.25">
      <c r="A48" s="3" t="s">
        <v>6</v>
      </c>
      <c r="B48" s="3" t="s">
        <v>10</v>
      </c>
      <c r="C48" s="3" t="s">
        <v>8</v>
      </c>
      <c r="D48" s="3">
        <v>226324</v>
      </c>
      <c r="E48" s="3">
        <v>351792</v>
      </c>
      <c r="F48" s="4">
        <v>2</v>
      </c>
    </row>
    <row r="49" spans="1:6" x14ac:dyDescent="0.25">
      <c r="A49" s="3" t="s">
        <v>6</v>
      </c>
      <c r="B49" s="3" t="s">
        <v>11</v>
      </c>
      <c r="C49" s="3" t="s">
        <v>8</v>
      </c>
      <c r="D49" s="3">
        <v>734909</v>
      </c>
      <c r="E49" s="3">
        <v>1360471</v>
      </c>
      <c r="F49" s="4">
        <v>2</v>
      </c>
    </row>
    <row r="50" spans="1:6" x14ac:dyDescent="0.25">
      <c r="A50" s="3" t="s">
        <v>6</v>
      </c>
      <c r="B50" s="3" t="s">
        <v>12</v>
      </c>
      <c r="C50" s="3" t="s">
        <v>8</v>
      </c>
      <c r="D50" s="3">
        <v>318538</v>
      </c>
      <c r="E50" s="3">
        <v>145746</v>
      </c>
      <c r="F50" s="4">
        <v>2</v>
      </c>
    </row>
    <row r="51" spans="1:6" x14ac:dyDescent="0.25">
      <c r="A51" s="3" t="s">
        <v>6</v>
      </c>
      <c r="B51" s="3" t="s">
        <v>7</v>
      </c>
      <c r="C51" s="3" t="s">
        <v>8</v>
      </c>
      <c r="D51" s="3">
        <v>770477</v>
      </c>
      <c r="E51" s="3">
        <v>385356</v>
      </c>
      <c r="F51" s="4">
        <v>2</v>
      </c>
    </row>
    <row r="52" spans="1:6" x14ac:dyDescent="0.25">
      <c r="A52" s="3" t="s">
        <v>6</v>
      </c>
      <c r="B52" s="3" t="s">
        <v>9</v>
      </c>
      <c r="C52" s="3" t="s">
        <v>8</v>
      </c>
      <c r="D52" s="3">
        <v>89590</v>
      </c>
      <c r="E52" s="3">
        <v>109943</v>
      </c>
      <c r="F52" s="4">
        <v>2</v>
      </c>
    </row>
    <row r="53" spans="1:6" x14ac:dyDescent="0.25">
      <c r="A53" s="3" t="s">
        <v>6</v>
      </c>
      <c r="B53" s="3" t="s">
        <v>11</v>
      </c>
      <c r="C53" s="3" t="s">
        <v>13</v>
      </c>
      <c r="D53" s="3">
        <v>401374</v>
      </c>
      <c r="E53" s="3">
        <v>476258</v>
      </c>
      <c r="F53" s="4">
        <v>2</v>
      </c>
    </row>
    <row r="54" spans="1:6" x14ac:dyDescent="0.25">
      <c r="A54" s="3" t="s">
        <v>15</v>
      </c>
      <c r="B54" s="3" t="s">
        <v>10</v>
      </c>
      <c r="C54" s="3" t="s">
        <v>13</v>
      </c>
      <c r="D54" s="3">
        <v>59476</v>
      </c>
      <c r="E54" s="3">
        <v>69721</v>
      </c>
      <c r="F54" s="4">
        <v>1</v>
      </c>
    </row>
    <row r="55" spans="1:6" x14ac:dyDescent="0.25">
      <c r="A55" s="3" t="s">
        <v>15</v>
      </c>
      <c r="B55" s="3" t="s">
        <v>11</v>
      </c>
      <c r="C55" s="3" t="s">
        <v>8</v>
      </c>
      <c r="D55" s="3">
        <v>17516</v>
      </c>
      <c r="E55" s="3">
        <v>20944</v>
      </c>
      <c r="F55" s="4">
        <v>1</v>
      </c>
    </row>
    <row r="56" spans="1:6" x14ac:dyDescent="0.25">
      <c r="A56" s="3" t="s">
        <v>15</v>
      </c>
      <c r="B56" s="3" t="s">
        <v>12</v>
      </c>
      <c r="C56" s="3" t="s">
        <v>8</v>
      </c>
      <c r="D56" s="3">
        <v>190514</v>
      </c>
      <c r="E56" s="3">
        <v>212596</v>
      </c>
      <c r="F56" s="4">
        <v>1</v>
      </c>
    </row>
    <row r="57" spans="1:6" x14ac:dyDescent="0.25">
      <c r="A57" s="3" t="s">
        <v>15</v>
      </c>
      <c r="B57" s="3" t="s">
        <v>7</v>
      </c>
      <c r="C57" s="3" t="s">
        <v>8</v>
      </c>
      <c r="D57" s="3">
        <v>23857</v>
      </c>
      <c r="E57" s="3">
        <v>81114</v>
      </c>
      <c r="F57" s="4">
        <v>2</v>
      </c>
    </row>
    <row r="58" spans="1:6" x14ac:dyDescent="0.25">
      <c r="A58" s="3" t="s">
        <v>15</v>
      </c>
      <c r="B58" s="3" t="s">
        <v>9</v>
      </c>
      <c r="C58" s="3" t="s">
        <v>8</v>
      </c>
      <c r="D58" s="3">
        <v>75044</v>
      </c>
      <c r="E58" s="3">
        <v>174124</v>
      </c>
      <c r="F58" s="4">
        <v>2</v>
      </c>
    </row>
    <row r="59" spans="1:6" x14ac:dyDescent="0.25">
      <c r="A59" s="3" t="s">
        <v>15</v>
      </c>
      <c r="B59" s="3" t="s">
        <v>10</v>
      </c>
      <c r="C59" s="3" t="s">
        <v>8</v>
      </c>
      <c r="D59" s="3">
        <v>29337</v>
      </c>
      <c r="E59" s="3">
        <v>58924</v>
      </c>
      <c r="F59" s="4">
        <v>2</v>
      </c>
    </row>
    <row r="60" spans="1:6" x14ac:dyDescent="0.25">
      <c r="A60" s="3" t="s">
        <v>15</v>
      </c>
      <c r="B60" s="3" t="s">
        <v>12</v>
      </c>
      <c r="C60" s="3" t="s">
        <v>13</v>
      </c>
      <c r="D60" s="3">
        <v>71113</v>
      </c>
      <c r="E60" s="3">
        <v>62188</v>
      </c>
      <c r="F60" s="4">
        <v>2</v>
      </c>
    </row>
    <row r="61" spans="1:6" x14ac:dyDescent="0.25">
      <c r="A61" s="3" t="s">
        <v>15</v>
      </c>
      <c r="B61" s="3" t="s">
        <v>7</v>
      </c>
      <c r="C61" s="3" t="s">
        <v>8</v>
      </c>
      <c r="D61" s="3">
        <v>34350</v>
      </c>
      <c r="E61" s="3">
        <v>17891</v>
      </c>
      <c r="F61" s="4">
        <v>2</v>
      </c>
    </row>
    <row r="62" spans="1:6" x14ac:dyDescent="0.25">
      <c r="A62" s="3" t="s">
        <v>15</v>
      </c>
      <c r="B62" s="3" t="s">
        <v>9</v>
      </c>
      <c r="C62" s="3" t="s">
        <v>8</v>
      </c>
      <c r="D62" s="3">
        <v>59051</v>
      </c>
      <c r="E62" s="3">
        <v>139620</v>
      </c>
      <c r="F62" s="4">
        <v>2</v>
      </c>
    </row>
    <row r="63" spans="1:6" x14ac:dyDescent="0.25">
      <c r="A63" s="3" t="s">
        <v>15</v>
      </c>
      <c r="B63" s="3" t="s">
        <v>10</v>
      </c>
      <c r="C63" s="3" t="s">
        <v>8</v>
      </c>
      <c r="D63" s="3">
        <v>40331</v>
      </c>
      <c r="E63" s="3">
        <v>69508</v>
      </c>
      <c r="F63" s="4">
        <v>2</v>
      </c>
    </row>
    <row r="64" spans="1:6" x14ac:dyDescent="0.25">
      <c r="A64" s="3" t="s">
        <v>15</v>
      </c>
      <c r="B64" s="3" t="s">
        <v>11</v>
      </c>
      <c r="C64" s="3" t="s">
        <v>8</v>
      </c>
      <c r="D64" s="3">
        <v>73431</v>
      </c>
      <c r="E64" s="3">
        <v>60126</v>
      </c>
      <c r="F64" s="4">
        <v>2</v>
      </c>
    </row>
    <row r="65" spans="1:6" x14ac:dyDescent="0.25">
      <c r="A65" s="3" t="s">
        <v>15</v>
      </c>
      <c r="B65" s="3" t="s">
        <v>11</v>
      </c>
      <c r="C65" s="3" t="s">
        <v>8</v>
      </c>
      <c r="D65" s="3">
        <v>102343</v>
      </c>
      <c r="E65" s="3">
        <v>176435</v>
      </c>
      <c r="F65" s="4">
        <v>1</v>
      </c>
    </row>
    <row r="66" spans="1:6" x14ac:dyDescent="0.25">
      <c r="A66" s="3" t="s">
        <v>15</v>
      </c>
      <c r="B66" s="3" t="s">
        <v>12</v>
      </c>
      <c r="C66" s="3" t="s">
        <v>8</v>
      </c>
      <c r="D66" s="3">
        <v>188945</v>
      </c>
      <c r="E66" s="3">
        <v>466907</v>
      </c>
      <c r="F66" s="4">
        <v>1</v>
      </c>
    </row>
    <row r="67" spans="1:6" x14ac:dyDescent="0.25">
      <c r="A67" s="3" t="s">
        <v>15</v>
      </c>
      <c r="B67" s="3" t="s">
        <v>7</v>
      </c>
      <c r="C67" s="3" t="s">
        <v>8</v>
      </c>
      <c r="D67" s="3">
        <v>29836</v>
      </c>
      <c r="E67" s="3">
        <v>79682</v>
      </c>
      <c r="F67" s="4">
        <v>1</v>
      </c>
    </row>
    <row r="68" spans="1:6" x14ac:dyDescent="0.25">
      <c r="A68" s="3" t="s">
        <v>15</v>
      </c>
      <c r="B68" s="3" t="s">
        <v>9</v>
      </c>
      <c r="C68" s="3" t="s">
        <v>8</v>
      </c>
      <c r="D68" s="3">
        <v>139722</v>
      </c>
      <c r="E68" s="3">
        <v>188242</v>
      </c>
      <c r="F68" s="4">
        <v>1</v>
      </c>
    </row>
    <row r="69" spans="1:6" x14ac:dyDescent="0.25">
      <c r="A69" s="3" t="s">
        <v>15</v>
      </c>
      <c r="B69" s="3" t="s">
        <v>10</v>
      </c>
      <c r="C69" s="3" t="s">
        <v>8</v>
      </c>
      <c r="D69" s="3">
        <v>42990</v>
      </c>
      <c r="E69" s="3">
        <v>50022</v>
      </c>
      <c r="F69" s="4">
        <v>1</v>
      </c>
    </row>
    <row r="70" spans="1:6" x14ac:dyDescent="0.25">
      <c r="A70" s="3" t="s">
        <v>15</v>
      </c>
      <c r="B70" s="3" t="s">
        <v>12</v>
      </c>
      <c r="C70" s="3" t="s">
        <v>13</v>
      </c>
      <c r="D70" s="3">
        <v>135999</v>
      </c>
      <c r="E70" s="3">
        <v>159083</v>
      </c>
      <c r="F70" s="4">
        <v>1</v>
      </c>
    </row>
    <row r="71" spans="1:6" x14ac:dyDescent="0.25">
      <c r="A71" s="3" t="s">
        <v>15</v>
      </c>
      <c r="B71" s="3" t="s">
        <v>7</v>
      </c>
      <c r="C71" s="3" t="s">
        <v>8</v>
      </c>
      <c r="D71" s="3">
        <v>18910</v>
      </c>
      <c r="E71" s="3">
        <v>30588</v>
      </c>
      <c r="F71" s="4">
        <v>1</v>
      </c>
    </row>
    <row r="72" spans="1:6" x14ac:dyDescent="0.25">
      <c r="A72" s="3" t="s">
        <v>15</v>
      </c>
      <c r="B72" s="3" t="s">
        <v>9</v>
      </c>
      <c r="C72" s="3" t="s">
        <v>8</v>
      </c>
      <c r="D72" s="3">
        <v>89328</v>
      </c>
      <c r="E72" s="3">
        <v>286108</v>
      </c>
      <c r="F72" s="4">
        <v>1</v>
      </c>
    </row>
    <row r="73" spans="1:6" x14ac:dyDescent="0.25">
      <c r="A73" s="3" t="s">
        <v>15</v>
      </c>
      <c r="B73" s="3" t="s">
        <v>10</v>
      </c>
      <c r="C73" s="3" t="s">
        <v>8</v>
      </c>
      <c r="D73" s="3">
        <v>31618</v>
      </c>
      <c r="E73" s="3">
        <v>25132</v>
      </c>
      <c r="F73" s="4">
        <v>1</v>
      </c>
    </row>
    <row r="74" spans="1:6" x14ac:dyDescent="0.25">
      <c r="A74" s="3" t="s">
        <v>15</v>
      </c>
      <c r="B74" s="3" t="s">
        <v>11</v>
      </c>
      <c r="C74" s="3" t="s">
        <v>8</v>
      </c>
      <c r="D74" s="3">
        <v>105448</v>
      </c>
      <c r="E74" s="3">
        <v>156594</v>
      </c>
      <c r="F74" s="4">
        <v>1</v>
      </c>
    </row>
    <row r="75" spans="1:6" x14ac:dyDescent="0.25">
      <c r="A75" s="3" t="s">
        <v>15</v>
      </c>
      <c r="B75" s="3" t="s">
        <v>12</v>
      </c>
      <c r="C75" s="3" t="s">
        <v>8</v>
      </c>
      <c r="D75" s="3">
        <v>23074</v>
      </c>
      <c r="E75" s="3">
        <v>62668</v>
      </c>
      <c r="F75" s="4">
        <v>1</v>
      </c>
    </row>
    <row r="76" spans="1:6" x14ac:dyDescent="0.25">
      <c r="A76" s="3" t="s">
        <v>15</v>
      </c>
      <c r="B76" s="3" t="s">
        <v>9</v>
      </c>
      <c r="C76" s="3" t="s">
        <v>13</v>
      </c>
      <c r="D76" s="3">
        <v>44517</v>
      </c>
      <c r="E76" s="3">
        <v>44024</v>
      </c>
      <c r="F76" s="4">
        <v>1</v>
      </c>
    </row>
    <row r="77" spans="1:6" x14ac:dyDescent="0.25">
      <c r="A77" s="3" t="s">
        <v>15</v>
      </c>
      <c r="B77" s="3" t="s">
        <v>10</v>
      </c>
      <c r="C77" s="3" t="s">
        <v>8</v>
      </c>
      <c r="D77" s="3">
        <v>60658</v>
      </c>
      <c r="E77" s="3">
        <v>86828</v>
      </c>
      <c r="F77" s="4">
        <v>1</v>
      </c>
    </row>
    <row r="78" spans="1:6" x14ac:dyDescent="0.25">
      <c r="A78" s="3" t="s">
        <v>15</v>
      </c>
      <c r="B78" s="3" t="s">
        <v>11</v>
      </c>
      <c r="C78" s="3" t="s">
        <v>8</v>
      </c>
      <c r="D78" s="3">
        <v>238235</v>
      </c>
      <c r="E78" s="3">
        <v>224233</v>
      </c>
      <c r="F78" s="4">
        <v>1</v>
      </c>
    </row>
    <row r="79" spans="1:6" x14ac:dyDescent="0.25">
      <c r="A79" s="3" t="s">
        <v>15</v>
      </c>
      <c r="B79" s="3" t="s">
        <v>12</v>
      </c>
      <c r="C79" s="3" t="s">
        <v>8</v>
      </c>
      <c r="D79" s="3">
        <v>22456</v>
      </c>
      <c r="E79" s="3">
        <v>28537</v>
      </c>
      <c r="F79" s="4">
        <v>1</v>
      </c>
    </row>
    <row r="80" spans="1:6" x14ac:dyDescent="0.25">
      <c r="A80" s="3" t="s">
        <v>15</v>
      </c>
      <c r="B80" s="3" t="s">
        <v>7</v>
      </c>
      <c r="C80" s="3" t="s">
        <v>8</v>
      </c>
      <c r="D80" s="3">
        <v>124352</v>
      </c>
      <c r="E80" s="3">
        <v>150209</v>
      </c>
      <c r="F80" s="4">
        <v>1</v>
      </c>
    </row>
    <row r="81" spans="1:6" x14ac:dyDescent="0.25">
      <c r="A81" s="3" t="s">
        <v>15</v>
      </c>
      <c r="B81" s="3" t="s">
        <v>9</v>
      </c>
      <c r="C81" s="3" t="s">
        <v>8</v>
      </c>
      <c r="D81" s="3">
        <v>17283</v>
      </c>
      <c r="E81" s="3">
        <v>26010</v>
      </c>
      <c r="F81" s="4">
        <v>1</v>
      </c>
    </row>
    <row r="82" spans="1:6" x14ac:dyDescent="0.25">
      <c r="A82" s="3" t="s">
        <v>15</v>
      </c>
      <c r="B82" s="3" t="s">
        <v>11</v>
      </c>
      <c r="C82" s="3" t="s">
        <v>13</v>
      </c>
      <c r="D82" s="3">
        <v>93363</v>
      </c>
      <c r="E82" s="3">
        <v>80785</v>
      </c>
      <c r="F82" s="4">
        <v>1</v>
      </c>
    </row>
    <row r="83" spans="1:6" x14ac:dyDescent="0.25">
      <c r="A83" s="3" t="s">
        <v>15</v>
      </c>
      <c r="B83" s="3" t="s">
        <v>12</v>
      </c>
      <c r="C83" s="3" t="s">
        <v>8</v>
      </c>
      <c r="D83" s="3">
        <v>57611</v>
      </c>
      <c r="E83" s="3">
        <v>87631</v>
      </c>
      <c r="F83" s="4">
        <v>2</v>
      </c>
    </row>
    <row r="84" spans="1:6" x14ac:dyDescent="0.25">
      <c r="A84" s="3" t="s">
        <v>15</v>
      </c>
      <c r="B84" s="3" t="s">
        <v>7</v>
      </c>
      <c r="C84" s="3" t="s">
        <v>8</v>
      </c>
      <c r="D84" s="3">
        <v>481673</v>
      </c>
      <c r="E84" s="3">
        <v>321402</v>
      </c>
      <c r="F84" s="4">
        <v>2</v>
      </c>
    </row>
    <row r="85" spans="1:6" x14ac:dyDescent="0.25">
      <c r="A85" s="3" t="s">
        <v>15</v>
      </c>
      <c r="B85" s="3" t="s">
        <v>9</v>
      </c>
      <c r="C85" s="3" t="s">
        <v>8</v>
      </c>
      <c r="D85" s="3">
        <v>22399</v>
      </c>
      <c r="E85" s="3">
        <v>44276</v>
      </c>
      <c r="F85" s="4">
        <v>2</v>
      </c>
    </row>
    <row r="86" spans="1:6" x14ac:dyDescent="0.25">
      <c r="A86" s="3" t="s">
        <v>15</v>
      </c>
      <c r="B86" s="3" t="s">
        <v>10</v>
      </c>
      <c r="C86" s="3" t="s">
        <v>8</v>
      </c>
      <c r="D86" s="3">
        <v>185294</v>
      </c>
      <c r="E86" s="3">
        <v>94915</v>
      </c>
      <c r="F86" s="4">
        <v>2</v>
      </c>
    </row>
    <row r="87" spans="1:6" x14ac:dyDescent="0.25">
      <c r="A87" s="3" t="s">
        <v>15</v>
      </c>
      <c r="B87" s="3" t="s">
        <v>11</v>
      </c>
      <c r="C87" s="3" t="s">
        <v>8</v>
      </c>
      <c r="D87" s="3">
        <v>40714</v>
      </c>
      <c r="E87" s="3">
        <v>39778</v>
      </c>
      <c r="F87" s="4">
        <v>2</v>
      </c>
    </row>
    <row r="88" spans="1:6" x14ac:dyDescent="0.25">
      <c r="A88" s="3" t="s">
        <v>15</v>
      </c>
      <c r="B88" s="3" t="s">
        <v>7</v>
      </c>
      <c r="C88" s="3" t="s">
        <v>13</v>
      </c>
      <c r="D88" s="3">
        <v>109979</v>
      </c>
      <c r="E88" s="3">
        <v>341508</v>
      </c>
      <c r="F88" s="4">
        <v>2</v>
      </c>
    </row>
    <row r="89" spans="1:6" x14ac:dyDescent="0.25">
      <c r="A89" s="3" t="s">
        <v>15</v>
      </c>
      <c r="B89" s="3" t="s">
        <v>9</v>
      </c>
      <c r="C89" s="3" t="s">
        <v>8</v>
      </c>
      <c r="D89" s="3">
        <v>36231</v>
      </c>
      <c r="E89" s="3">
        <v>94889</v>
      </c>
      <c r="F89" s="4">
        <v>2</v>
      </c>
    </row>
    <row r="90" spans="1:6" x14ac:dyDescent="0.25">
      <c r="A90" s="3" t="s">
        <v>15</v>
      </c>
      <c r="B90" s="3" t="s">
        <v>10</v>
      </c>
      <c r="C90" s="3" t="s">
        <v>8</v>
      </c>
      <c r="D90" s="3">
        <v>112872</v>
      </c>
      <c r="E90" s="3">
        <v>65717</v>
      </c>
      <c r="F90" s="4">
        <v>2</v>
      </c>
    </row>
    <row r="91" spans="1:6" x14ac:dyDescent="0.25">
      <c r="A91" s="3" t="s">
        <v>15</v>
      </c>
      <c r="B91" s="3" t="s">
        <v>11</v>
      </c>
      <c r="C91" s="3" t="s">
        <v>8</v>
      </c>
      <c r="D91" s="3">
        <v>43885</v>
      </c>
      <c r="E91" s="3">
        <v>23964</v>
      </c>
      <c r="F91" s="4">
        <v>2</v>
      </c>
    </row>
    <row r="92" spans="1:6" x14ac:dyDescent="0.25">
      <c r="A92" s="3" t="s">
        <v>15</v>
      </c>
      <c r="B92" s="3" t="s">
        <v>12</v>
      </c>
      <c r="C92" s="3" t="s">
        <v>8</v>
      </c>
      <c r="D92" s="3">
        <v>95016</v>
      </c>
      <c r="E92" s="3">
        <v>58540</v>
      </c>
      <c r="F92" s="4">
        <v>2</v>
      </c>
    </row>
    <row r="93" spans="1:6" x14ac:dyDescent="0.25">
      <c r="A93" s="3" t="s">
        <v>15</v>
      </c>
      <c r="B93" s="3" t="s">
        <v>7</v>
      </c>
      <c r="C93" s="3" t="s">
        <v>8</v>
      </c>
      <c r="D93" s="3">
        <v>27178</v>
      </c>
      <c r="E93" s="3">
        <v>25458</v>
      </c>
      <c r="F93" s="4">
        <v>2</v>
      </c>
    </row>
    <row r="94" spans="1:6" x14ac:dyDescent="0.25">
      <c r="A94" s="3" t="s">
        <v>15</v>
      </c>
      <c r="B94" s="3" t="s">
        <v>10</v>
      </c>
      <c r="C94" s="3" t="s">
        <v>13</v>
      </c>
      <c r="D94" s="3">
        <v>103345</v>
      </c>
      <c r="E94" s="3">
        <v>204533</v>
      </c>
      <c r="F94" s="4">
        <v>2</v>
      </c>
    </row>
    <row r="95" spans="1:6" x14ac:dyDescent="0.25">
      <c r="A95" s="3" t="s">
        <v>15</v>
      </c>
      <c r="B95" s="3" t="s">
        <v>11</v>
      </c>
      <c r="C95" s="3" t="s">
        <v>8</v>
      </c>
      <c r="D95" s="3">
        <v>88509</v>
      </c>
      <c r="E95" s="3">
        <v>48186</v>
      </c>
      <c r="F95" s="4">
        <v>2</v>
      </c>
    </row>
    <row r="96" spans="1:6" x14ac:dyDescent="0.25">
      <c r="A96" s="3" t="s">
        <v>15</v>
      </c>
      <c r="B96" s="3" t="s">
        <v>12</v>
      </c>
      <c r="C96" s="3" t="s">
        <v>8</v>
      </c>
      <c r="D96" s="3">
        <v>484406</v>
      </c>
      <c r="E96" s="3">
        <v>157288</v>
      </c>
      <c r="F96" s="4">
        <v>2</v>
      </c>
    </row>
    <row r="97" spans="1:6" x14ac:dyDescent="0.25">
      <c r="A97" s="3" t="s">
        <v>15</v>
      </c>
      <c r="B97" s="3" t="s">
        <v>7</v>
      </c>
      <c r="C97" s="3" t="s">
        <v>8</v>
      </c>
      <c r="D97" s="3">
        <v>74760</v>
      </c>
      <c r="E97" s="3">
        <v>69916</v>
      </c>
      <c r="F97" s="4">
        <v>2</v>
      </c>
    </row>
    <row r="98" spans="1:6" x14ac:dyDescent="0.25">
      <c r="A98" s="3" t="s">
        <v>15</v>
      </c>
      <c r="B98" s="3" t="s">
        <v>9</v>
      </c>
      <c r="C98" s="3" t="s">
        <v>8</v>
      </c>
      <c r="D98" s="3">
        <v>132580</v>
      </c>
      <c r="E98" s="3">
        <v>163290</v>
      </c>
      <c r="F98" s="4">
        <v>2</v>
      </c>
    </row>
    <row r="99" spans="1:6" x14ac:dyDescent="0.25">
      <c r="A99" s="3" t="s">
        <v>15</v>
      </c>
      <c r="B99" s="3" t="s">
        <v>10</v>
      </c>
      <c r="C99" s="3" t="s">
        <v>8</v>
      </c>
      <c r="D99" s="3">
        <v>32248</v>
      </c>
      <c r="E99" s="3">
        <v>75863</v>
      </c>
      <c r="F99" s="4">
        <v>2</v>
      </c>
    </row>
    <row r="100" spans="1:6" x14ac:dyDescent="0.25">
      <c r="A100" s="3" t="s">
        <v>15</v>
      </c>
      <c r="B100" s="3" t="s">
        <v>12</v>
      </c>
      <c r="C100" s="3" t="s">
        <v>13</v>
      </c>
      <c r="D100" s="3">
        <v>295042</v>
      </c>
      <c r="E100" s="3">
        <v>221716</v>
      </c>
      <c r="F100" s="4">
        <v>2</v>
      </c>
    </row>
    <row r="101" spans="1:6" x14ac:dyDescent="0.25">
      <c r="A101" s="3" t="s">
        <v>18</v>
      </c>
      <c r="B101" s="3" t="s">
        <v>12</v>
      </c>
      <c r="C101" s="3" t="s">
        <v>8</v>
      </c>
      <c r="D101" s="3">
        <v>4088</v>
      </c>
      <c r="E101" s="3">
        <v>3648</v>
      </c>
      <c r="F101" s="4">
        <v>2</v>
      </c>
    </row>
    <row r="102" spans="1:6" x14ac:dyDescent="0.25">
      <c r="A102" s="3" t="s">
        <v>18</v>
      </c>
      <c r="B102" s="3" t="s">
        <v>7</v>
      </c>
      <c r="C102" s="3" t="s">
        <v>8</v>
      </c>
      <c r="D102" s="3">
        <v>5551</v>
      </c>
      <c r="E102" s="3">
        <v>6513</v>
      </c>
      <c r="F102" s="4">
        <v>2</v>
      </c>
    </row>
    <row r="103" spans="1:6" x14ac:dyDescent="0.25">
      <c r="A103" s="3" t="s">
        <v>18</v>
      </c>
      <c r="B103" s="3" t="s">
        <v>9</v>
      </c>
      <c r="C103" s="3" t="s">
        <v>8</v>
      </c>
      <c r="D103" s="3">
        <v>3323</v>
      </c>
      <c r="E103" s="3">
        <v>5560</v>
      </c>
      <c r="F103" s="4">
        <v>2</v>
      </c>
    </row>
    <row r="104" spans="1:6" x14ac:dyDescent="0.25">
      <c r="A104" s="3" t="s">
        <v>18</v>
      </c>
      <c r="B104" s="3" t="s">
        <v>12</v>
      </c>
      <c r="C104" s="3" t="s">
        <v>8</v>
      </c>
      <c r="D104" s="3">
        <v>3394</v>
      </c>
      <c r="E104" s="3">
        <v>5750</v>
      </c>
      <c r="F104" s="4">
        <v>1</v>
      </c>
    </row>
    <row r="105" spans="1:6" x14ac:dyDescent="0.25">
      <c r="A105" s="3" t="s">
        <v>18</v>
      </c>
      <c r="B105" s="3" t="s">
        <v>7</v>
      </c>
      <c r="C105" s="3" t="s">
        <v>8</v>
      </c>
      <c r="D105" s="3">
        <v>2193</v>
      </c>
      <c r="E105" s="3">
        <v>6576</v>
      </c>
      <c r="F105" s="4">
        <v>1</v>
      </c>
    </row>
  </sheetData>
  <autoFilter ref="A1:F10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0"/>
  <sheetViews>
    <sheetView topLeftCell="A19" workbookViewId="0">
      <selection activeCell="F26" sqref="F26"/>
    </sheetView>
  </sheetViews>
  <sheetFormatPr defaultRowHeight="15" x14ac:dyDescent="0.25"/>
  <cols>
    <col min="1" max="1" width="40.7109375" customWidth="1"/>
    <col min="2" max="7" width="13.28515625" style="14" customWidth="1"/>
    <col min="8" max="9" width="8.85546875" style="14" customWidth="1"/>
    <col min="10" max="10" width="10.5703125" style="14" customWidth="1"/>
    <col min="11" max="11" width="10.42578125" style="14" customWidth="1"/>
  </cols>
  <sheetData>
    <row r="3" spans="1:11" x14ac:dyDescent="0.25">
      <c r="B3" s="5" t="s">
        <v>21</v>
      </c>
      <c r="C3"/>
      <c r="D3"/>
      <c r="E3"/>
      <c r="F3"/>
      <c r="G3"/>
      <c r="H3"/>
      <c r="I3"/>
      <c r="J3"/>
      <c r="K3"/>
    </row>
    <row r="4" spans="1:11" x14ac:dyDescent="0.25">
      <c r="B4" s="14">
        <v>1</v>
      </c>
      <c r="D4" s="14">
        <v>2</v>
      </c>
      <c r="F4" s="14" t="s">
        <v>22</v>
      </c>
      <c r="G4" s="14" t="s">
        <v>24</v>
      </c>
      <c r="H4"/>
      <c r="I4"/>
      <c r="J4"/>
      <c r="K4"/>
    </row>
    <row r="5" spans="1:11" x14ac:dyDescent="0.25">
      <c r="A5" s="5" t="s">
        <v>19</v>
      </c>
      <c r="B5" s="14" t="s">
        <v>23</v>
      </c>
      <c r="C5" s="14" t="s">
        <v>25</v>
      </c>
      <c r="D5" s="14" t="s">
        <v>23</v>
      </c>
      <c r="E5" s="14" t="s">
        <v>25</v>
      </c>
      <c r="H5"/>
      <c r="I5"/>
      <c r="J5"/>
      <c r="K5"/>
    </row>
    <row r="6" spans="1:11" x14ac:dyDescent="0.25">
      <c r="A6" s="6" t="s">
        <v>8</v>
      </c>
      <c r="B6" s="14">
        <v>8953977</v>
      </c>
      <c r="C6" s="14">
        <v>10881481</v>
      </c>
      <c r="D6" s="14">
        <v>10173595</v>
      </c>
      <c r="E6" s="14">
        <v>11686421</v>
      </c>
      <c r="F6" s="14">
        <v>19127572</v>
      </c>
      <c r="G6" s="14">
        <v>22567902</v>
      </c>
      <c r="H6"/>
      <c r="I6"/>
      <c r="J6"/>
      <c r="K6"/>
    </row>
    <row r="7" spans="1:11" x14ac:dyDescent="0.25">
      <c r="A7" s="7" t="s">
        <v>6</v>
      </c>
      <c r="B7" s="14">
        <v>7505162</v>
      </c>
      <c r="C7" s="14">
        <v>8597420</v>
      </c>
      <c r="D7" s="14">
        <v>7909856</v>
      </c>
      <c r="E7" s="14">
        <v>9698280</v>
      </c>
      <c r="F7" s="14">
        <v>15415018</v>
      </c>
      <c r="G7" s="14">
        <v>18295700</v>
      </c>
      <c r="H7"/>
      <c r="I7"/>
      <c r="J7"/>
      <c r="K7"/>
    </row>
    <row r="8" spans="1:11" x14ac:dyDescent="0.25">
      <c r="A8" s="11" t="s">
        <v>7</v>
      </c>
      <c r="B8" s="14">
        <v>1170219</v>
      </c>
      <c r="C8" s="14">
        <v>1555838</v>
      </c>
      <c r="D8" s="14">
        <v>2582712</v>
      </c>
      <c r="E8" s="14">
        <v>2784599</v>
      </c>
      <c r="F8" s="14">
        <v>3752931</v>
      </c>
      <c r="G8" s="14">
        <v>4340437</v>
      </c>
      <c r="H8"/>
      <c r="I8"/>
      <c r="J8"/>
      <c r="K8"/>
    </row>
    <row r="9" spans="1:11" x14ac:dyDescent="0.25">
      <c r="A9" s="11" t="s">
        <v>9</v>
      </c>
      <c r="B9" s="14">
        <v>1018042</v>
      </c>
      <c r="C9" s="14">
        <v>1184831</v>
      </c>
      <c r="D9" s="14">
        <v>1396647</v>
      </c>
      <c r="E9" s="14">
        <v>1728285</v>
      </c>
      <c r="F9" s="14">
        <v>2414689</v>
      </c>
      <c r="G9" s="14">
        <v>2913116</v>
      </c>
      <c r="H9"/>
      <c r="I9"/>
      <c r="J9"/>
      <c r="K9"/>
    </row>
    <row r="10" spans="1:11" x14ac:dyDescent="0.25">
      <c r="A10" s="11" t="s">
        <v>10</v>
      </c>
      <c r="B10" s="14">
        <v>2157214</v>
      </c>
      <c r="C10" s="14">
        <v>2100302</v>
      </c>
      <c r="D10" s="14">
        <v>829055</v>
      </c>
      <c r="E10" s="14">
        <v>1046207</v>
      </c>
      <c r="F10" s="14">
        <v>2986269</v>
      </c>
      <c r="G10" s="14">
        <v>3146509</v>
      </c>
      <c r="H10"/>
      <c r="I10"/>
      <c r="J10"/>
      <c r="K10"/>
    </row>
    <row r="11" spans="1:11" x14ac:dyDescent="0.25">
      <c r="A11" s="11" t="s">
        <v>11</v>
      </c>
      <c r="B11" s="14">
        <v>2070647</v>
      </c>
      <c r="C11" s="14">
        <v>2348321</v>
      </c>
      <c r="D11" s="14">
        <v>1890309</v>
      </c>
      <c r="E11" s="14">
        <v>2263812</v>
      </c>
      <c r="F11" s="14">
        <v>3960956</v>
      </c>
      <c r="G11" s="14">
        <v>4612133</v>
      </c>
      <c r="H11"/>
      <c r="I11"/>
      <c r="J11"/>
      <c r="K11"/>
    </row>
    <row r="12" spans="1:11" x14ac:dyDescent="0.25">
      <c r="A12" s="11" t="s">
        <v>12</v>
      </c>
      <c r="B12" s="14">
        <v>1089040</v>
      </c>
      <c r="C12" s="14">
        <v>1408128</v>
      </c>
      <c r="D12" s="14">
        <v>1211133</v>
      </c>
      <c r="E12" s="14">
        <v>1875377</v>
      </c>
      <c r="F12" s="14">
        <v>2300173</v>
      </c>
      <c r="G12" s="14">
        <v>3283505</v>
      </c>
      <c r="H12"/>
      <c r="I12"/>
      <c r="J12"/>
      <c r="K12"/>
    </row>
    <row r="13" spans="1:11" x14ac:dyDescent="0.25">
      <c r="A13" s="7" t="s">
        <v>15</v>
      </c>
      <c r="B13" s="14">
        <v>1443228</v>
      </c>
      <c r="C13" s="14">
        <v>2271735</v>
      </c>
      <c r="D13" s="14">
        <v>2250777</v>
      </c>
      <c r="E13" s="14">
        <v>1972420</v>
      </c>
      <c r="F13" s="14">
        <v>3694005</v>
      </c>
      <c r="G13" s="14">
        <v>4244155</v>
      </c>
      <c r="H13"/>
      <c r="I13"/>
      <c r="J13"/>
      <c r="K13"/>
    </row>
    <row r="14" spans="1:11" x14ac:dyDescent="0.25">
      <c r="A14" s="11" t="s">
        <v>7</v>
      </c>
      <c r="B14" s="14">
        <v>173098</v>
      </c>
      <c r="C14" s="14">
        <v>260479</v>
      </c>
      <c r="D14" s="14">
        <v>641818</v>
      </c>
      <c r="E14" s="14">
        <v>515781</v>
      </c>
      <c r="F14" s="14">
        <v>814916</v>
      </c>
      <c r="G14" s="14">
        <v>776260</v>
      </c>
      <c r="H14"/>
      <c r="I14"/>
      <c r="J14"/>
      <c r="K14"/>
    </row>
    <row r="15" spans="1:11" x14ac:dyDescent="0.25">
      <c r="A15" s="11" t="s">
        <v>9</v>
      </c>
      <c r="B15" s="14">
        <v>246333</v>
      </c>
      <c r="C15" s="14">
        <v>500360</v>
      </c>
      <c r="D15" s="14">
        <v>325305</v>
      </c>
      <c r="E15" s="14">
        <v>616199</v>
      </c>
      <c r="F15" s="14">
        <v>571638</v>
      </c>
      <c r="G15" s="14">
        <v>1116559</v>
      </c>
      <c r="H15"/>
      <c r="I15"/>
      <c r="J15"/>
      <c r="K15"/>
    </row>
    <row r="16" spans="1:11" x14ac:dyDescent="0.25">
      <c r="A16" s="11" t="s">
        <v>10</v>
      </c>
      <c r="B16" s="14">
        <v>135266</v>
      </c>
      <c r="C16" s="14">
        <v>161982</v>
      </c>
      <c r="D16" s="14">
        <v>400082</v>
      </c>
      <c r="E16" s="14">
        <v>364927</v>
      </c>
      <c r="F16" s="14">
        <v>535348</v>
      </c>
      <c r="G16" s="14">
        <v>526909</v>
      </c>
      <c r="H16"/>
      <c r="I16"/>
      <c r="J16"/>
      <c r="K16"/>
    </row>
    <row r="17" spans="1:11" x14ac:dyDescent="0.25">
      <c r="A17" s="11" t="s">
        <v>11</v>
      </c>
      <c r="B17" s="14">
        <v>463542</v>
      </c>
      <c r="C17" s="14">
        <v>578206</v>
      </c>
      <c r="D17" s="14">
        <v>246539</v>
      </c>
      <c r="E17" s="14">
        <v>172054</v>
      </c>
      <c r="F17" s="14">
        <v>710081</v>
      </c>
      <c r="G17" s="14">
        <v>750260</v>
      </c>
      <c r="H17"/>
      <c r="I17"/>
      <c r="J17"/>
      <c r="K17"/>
    </row>
    <row r="18" spans="1:11" x14ac:dyDescent="0.25">
      <c r="A18" s="11" t="s">
        <v>12</v>
      </c>
      <c r="B18" s="14">
        <v>424989</v>
      </c>
      <c r="C18" s="14">
        <v>770708</v>
      </c>
      <c r="D18" s="14">
        <v>637033</v>
      </c>
      <c r="E18" s="14">
        <v>303459</v>
      </c>
      <c r="F18" s="14">
        <v>1062022</v>
      </c>
      <c r="G18" s="14">
        <v>1074167</v>
      </c>
      <c r="H18"/>
      <c r="I18"/>
      <c r="J18"/>
      <c r="K18"/>
    </row>
    <row r="19" spans="1:11" x14ac:dyDescent="0.25">
      <c r="A19" s="7" t="s">
        <v>18</v>
      </c>
      <c r="B19" s="14">
        <v>5587</v>
      </c>
      <c r="C19" s="14">
        <v>12326</v>
      </c>
      <c r="D19" s="14">
        <v>12962</v>
      </c>
      <c r="E19" s="14">
        <v>15721</v>
      </c>
      <c r="F19" s="14">
        <v>18549</v>
      </c>
      <c r="G19" s="14">
        <v>28047</v>
      </c>
      <c r="H19"/>
      <c r="I19"/>
      <c r="J19"/>
      <c r="K19"/>
    </row>
    <row r="20" spans="1:11" x14ac:dyDescent="0.25">
      <c r="A20" s="11" t="s">
        <v>7</v>
      </c>
      <c r="B20" s="14">
        <v>2193</v>
      </c>
      <c r="C20" s="14">
        <v>6576</v>
      </c>
      <c r="D20" s="14">
        <v>5551</v>
      </c>
      <c r="E20" s="14">
        <v>6513</v>
      </c>
      <c r="F20" s="14">
        <v>7744</v>
      </c>
      <c r="G20" s="14">
        <v>13089</v>
      </c>
      <c r="H20"/>
      <c r="I20"/>
      <c r="J20"/>
      <c r="K20"/>
    </row>
    <row r="21" spans="1:11" x14ac:dyDescent="0.25">
      <c r="A21" s="11" t="s">
        <v>9</v>
      </c>
      <c r="D21" s="14">
        <v>3323</v>
      </c>
      <c r="E21" s="14">
        <v>5560</v>
      </c>
      <c r="F21" s="14">
        <v>3323</v>
      </c>
      <c r="G21" s="14">
        <v>5560</v>
      </c>
      <c r="H21"/>
      <c r="I21"/>
      <c r="J21"/>
      <c r="K21"/>
    </row>
    <row r="22" spans="1:11" x14ac:dyDescent="0.25">
      <c r="A22" s="11" t="s">
        <v>12</v>
      </c>
      <c r="B22" s="14">
        <v>3394</v>
      </c>
      <c r="C22" s="14">
        <v>5750</v>
      </c>
      <c r="D22" s="14">
        <v>4088</v>
      </c>
      <c r="E22" s="14">
        <v>3648</v>
      </c>
      <c r="F22" s="14">
        <v>7482</v>
      </c>
      <c r="G22" s="14">
        <v>9398</v>
      </c>
      <c r="H22"/>
      <c r="I22"/>
      <c r="J22"/>
      <c r="K22"/>
    </row>
    <row r="23" spans="1:11" x14ac:dyDescent="0.25">
      <c r="A23" s="6" t="s">
        <v>13</v>
      </c>
      <c r="B23" s="14">
        <v>1836732</v>
      </c>
      <c r="C23" s="14">
        <v>1466705</v>
      </c>
      <c r="D23" s="14">
        <v>2906292</v>
      </c>
      <c r="E23" s="14">
        <v>2865433</v>
      </c>
      <c r="F23" s="14">
        <v>4743024</v>
      </c>
      <c r="G23" s="14">
        <v>4332138</v>
      </c>
      <c r="H23"/>
      <c r="I23"/>
      <c r="J23"/>
      <c r="K23"/>
    </row>
    <row r="24" spans="1:11" x14ac:dyDescent="0.25">
      <c r="A24" s="7" t="s">
        <v>6</v>
      </c>
      <c r="B24" s="14">
        <v>1503377</v>
      </c>
      <c r="C24" s="14">
        <v>1113092</v>
      </c>
      <c r="D24" s="14">
        <v>2326813</v>
      </c>
      <c r="E24" s="14">
        <v>2035488</v>
      </c>
      <c r="F24" s="14">
        <v>3830190</v>
      </c>
      <c r="G24" s="14">
        <v>3148580</v>
      </c>
      <c r="H24"/>
      <c r="I24"/>
      <c r="J24"/>
      <c r="K24"/>
    </row>
    <row r="25" spans="1:11" x14ac:dyDescent="0.25">
      <c r="A25" s="11" t="s">
        <v>7</v>
      </c>
      <c r="B25" s="14">
        <v>407199</v>
      </c>
      <c r="C25" s="14">
        <v>242400</v>
      </c>
      <c r="F25" s="14">
        <v>407199</v>
      </c>
      <c r="G25" s="14">
        <v>242400</v>
      </c>
      <c r="H25"/>
      <c r="I25"/>
      <c r="J25"/>
      <c r="K25"/>
    </row>
    <row r="26" spans="1:11" x14ac:dyDescent="0.25">
      <c r="A26" s="11" t="s">
        <v>9</v>
      </c>
      <c r="B26" s="14">
        <v>189332</v>
      </c>
      <c r="C26" s="14">
        <v>206333</v>
      </c>
      <c r="D26" s="14">
        <v>336515</v>
      </c>
      <c r="E26" s="14">
        <v>343913</v>
      </c>
      <c r="F26" s="14">
        <v>525847</v>
      </c>
      <c r="G26" s="14">
        <v>550246</v>
      </c>
      <c r="H26"/>
      <c r="I26"/>
      <c r="J26"/>
      <c r="K26"/>
    </row>
    <row r="27" spans="1:11" x14ac:dyDescent="0.25">
      <c r="A27" s="11" t="s">
        <v>10</v>
      </c>
      <c r="B27" s="14">
        <v>523707</v>
      </c>
      <c r="C27" s="14">
        <v>366663</v>
      </c>
      <c r="F27" s="14">
        <v>523707</v>
      </c>
      <c r="G27" s="14">
        <v>366663</v>
      </c>
      <c r="H27"/>
      <c r="I27"/>
      <c r="J27"/>
      <c r="K27"/>
    </row>
    <row r="28" spans="1:11" x14ac:dyDescent="0.25">
      <c r="A28" s="11" t="s">
        <v>11</v>
      </c>
      <c r="B28" s="14">
        <v>383139</v>
      </c>
      <c r="C28" s="14">
        <v>297696</v>
      </c>
      <c r="D28" s="14">
        <v>825687</v>
      </c>
      <c r="E28" s="14">
        <v>890712</v>
      </c>
      <c r="F28" s="14">
        <v>1208826</v>
      </c>
      <c r="G28" s="14">
        <v>1188408</v>
      </c>
      <c r="H28"/>
      <c r="I28"/>
      <c r="J28"/>
      <c r="K28"/>
    </row>
    <row r="29" spans="1:11" x14ac:dyDescent="0.25">
      <c r="A29" s="11" t="s">
        <v>12</v>
      </c>
      <c r="D29" s="14">
        <v>1164611</v>
      </c>
      <c r="E29" s="14">
        <v>800863</v>
      </c>
      <c r="F29" s="14">
        <v>1164611</v>
      </c>
      <c r="G29" s="14">
        <v>800863</v>
      </c>
      <c r="H29"/>
      <c r="I29"/>
      <c r="J29"/>
      <c r="K29"/>
    </row>
    <row r="30" spans="1:11" x14ac:dyDescent="0.25">
      <c r="A30" s="7" t="s">
        <v>15</v>
      </c>
      <c r="B30" s="14">
        <v>333355</v>
      </c>
      <c r="C30" s="14">
        <v>353613</v>
      </c>
      <c r="D30" s="14">
        <v>579479</v>
      </c>
      <c r="E30" s="14">
        <v>829945</v>
      </c>
      <c r="F30" s="14">
        <v>912834</v>
      </c>
      <c r="G30" s="14">
        <v>1183558</v>
      </c>
      <c r="H30"/>
      <c r="I30"/>
      <c r="J30"/>
      <c r="K30"/>
    </row>
    <row r="31" spans="1:11" x14ac:dyDescent="0.25">
      <c r="A31" s="11" t="s">
        <v>7</v>
      </c>
      <c r="D31" s="14">
        <v>109979</v>
      </c>
      <c r="E31" s="14">
        <v>341508</v>
      </c>
      <c r="F31" s="14">
        <v>109979</v>
      </c>
      <c r="G31" s="14">
        <v>341508</v>
      </c>
      <c r="H31"/>
      <c r="I31"/>
      <c r="J31"/>
      <c r="K31"/>
    </row>
    <row r="32" spans="1:11" x14ac:dyDescent="0.25">
      <c r="A32" s="11" t="s">
        <v>9</v>
      </c>
      <c r="B32" s="14">
        <v>44517</v>
      </c>
      <c r="C32" s="14">
        <v>44024</v>
      </c>
      <c r="F32" s="14">
        <v>44517</v>
      </c>
      <c r="G32" s="14">
        <v>44024</v>
      </c>
      <c r="H32"/>
      <c r="I32"/>
      <c r="J32"/>
      <c r="K32"/>
    </row>
    <row r="33" spans="1:11" x14ac:dyDescent="0.25">
      <c r="A33" s="11" t="s">
        <v>10</v>
      </c>
      <c r="B33" s="14">
        <v>59476</v>
      </c>
      <c r="C33" s="14">
        <v>69721</v>
      </c>
      <c r="D33" s="14">
        <v>103345</v>
      </c>
      <c r="E33" s="14">
        <v>204533</v>
      </c>
      <c r="F33" s="14">
        <v>162821</v>
      </c>
      <c r="G33" s="14">
        <v>274254</v>
      </c>
      <c r="H33"/>
      <c r="I33"/>
      <c r="J33"/>
      <c r="K33"/>
    </row>
    <row r="34" spans="1:11" x14ac:dyDescent="0.25">
      <c r="A34" s="11" t="s">
        <v>11</v>
      </c>
      <c r="B34" s="14">
        <v>93363</v>
      </c>
      <c r="C34" s="14">
        <v>80785</v>
      </c>
      <c r="F34" s="14">
        <v>93363</v>
      </c>
      <c r="G34" s="14">
        <v>80785</v>
      </c>
      <c r="H34"/>
      <c r="I34"/>
      <c r="J34"/>
      <c r="K34"/>
    </row>
    <row r="35" spans="1:11" x14ac:dyDescent="0.25">
      <c r="A35" s="11" t="s">
        <v>12</v>
      </c>
      <c r="B35" s="14">
        <v>135999</v>
      </c>
      <c r="C35" s="14">
        <v>159083</v>
      </c>
      <c r="D35" s="14">
        <v>366155</v>
      </c>
      <c r="E35" s="14">
        <v>283904</v>
      </c>
      <c r="F35" s="14">
        <v>502154</v>
      </c>
      <c r="G35" s="14">
        <v>442987</v>
      </c>
      <c r="H35"/>
      <c r="I35"/>
      <c r="J35"/>
      <c r="K35"/>
    </row>
    <row r="36" spans="1:11" x14ac:dyDescent="0.25">
      <c r="A36" s="6" t="s">
        <v>20</v>
      </c>
      <c r="B36" s="14">
        <v>10790709</v>
      </c>
      <c r="C36" s="14">
        <v>12348186</v>
      </c>
      <c r="D36" s="14">
        <v>13079887</v>
      </c>
      <c r="E36" s="14">
        <v>14551854</v>
      </c>
      <c r="F36" s="14">
        <v>23870596</v>
      </c>
      <c r="G36" s="14">
        <v>26900040</v>
      </c>
      <c r="H36"/>
      <c r="I36"/>
      <c r="J36"/>
      <c r="K36"/>
    </row>
    <row r="37" spans="1:11" x14ac:dyDescent="0.25">
      <c r="B37"/>
      <c r="C37"/>
      <c r="D37"/>
      <c r="E37"/>
      <c r="F37"/>
      <c r="G37"/>
      <c r="H37"/>
      <c r="I37"/>
      <c r="J37"/>
      <c r="K37"/>
    </row>
    <row r="38" spans="1:11" x14ac:dyDescent="0.25">
      <c r="B38"/>
      <c r="C38"/>
      <c r="D38"/>
      <c r="E38"/>
      <c r="F38"/>
      <c r="G38"/>
      <c r="H38"/>
      <c r="I38"/>
      <c r="J38"/>
      <c r="K38"/>
    </row>
    <row r="39" spans="1:11" x14ac:dyDescent="0.25">
      <c r="B39"/>
      <c r="C39"/>
      <c r="D39"/>
      <c r="E39"/>
      <c r="F39"/>
      <c r="G39"/>
      <c r="H39"/>
      <c r="I39"/>
      <c r="J39"/>
      <c r="K39"/>
    </row>
    <row r="40" spans="1:11" x14ac:dyDescent="0.25">
      <c r="B40"/>
      <c r="C40"/>
      <c r="D40"/>
      <c r="E40"/>
      <c r="F40"/>
      <c r="G40"/>
      <c r="H40"/>
      <c r="I40"/>
      <c r="J40"/>
      <c r="K40"/>
    </row>
    <row r="41" spans="1:11" x14ac:dyDescent="0.25">
      <c r="B41"/>
      <c r="C41"/>
      <c r="D41"/>
      <c r="E41"/>
      <c r="F41"/>
      <c r="G41"/>
      <c r="H41"/>
      <c r="I41"/>
      <c r="J41"/>
      <c r="K41"/>
    </row>
    <row r="42" spans="1:11" x14ac:dyDescent="0.25">
      <c r="B42"/>
      <c r="C42"/>
      <c r="D42"/>
      <c r="E42"/>
      <c r="F42"/>
      <c r="G42"/>
      <c r="H42"/>
      <c r="I42"/>
      <c r="J42"/>
      <c r="K42"/>
    </row>
    <row r="43" spans="1:11" x14ac:dyDescent="0.25">
      <c r="B43"/>
      <c r="C43"/>
      <c r="D43"/>
      <c r="E43"/>
      <c r="F43"/>
      <c r="G43"/>
      <c r="H43"/>
      <c r="I43"/>
      <c r="J43"/>
      <c r="K43"/>
    </row>
    <row r="44" spans="1:11" x14ac:dyDescent="0.25">
      <c r="B44"/>
      <c r="C44"/>
      <c r="D44"/>
      <c r="E44"/>
      <c r="F44"/>
      <c r="G44"/>
      <c r="H44"/>
      <c r="I44"/>
      <c r="J44"/>
      <c r="K44"/>
    </row>
    <row r="45" spans="1:11" x14ac:dyDescent="0.25">
      <c r="B45"/>
      <c r="C45"/>
      <c r="D45"/>
      <c r="E45"/>
      <c r="F45"/>
      <c r="G45"/>
      <c r="H45"/>
      <c r="I45"/>
      <c r="J45"/>
      <c r="K45"/>
    </row>
    <row r="46" spans="1:11" x14ac:dyDescent="0.25">
      <c r="B46"/>
      <c r="C46"/>
      <c r="D46"/>
      <c r="E46"/>
      <c r="F46"/>
      <c r="G46"/>
      <c r="H46"/>
      <c r="I46"/>
      <c r="J46"/>
      <c r="K46"/>
    </row>
    <row r="47" spans="1:11" x14ac:dyDescent="0.25">
      <c r="B47"/>
      <c r="C47"/>
      <c r="D47"/>
      <c r="E47"/>
      <c r="F47"/>
      <c r="G47"/>
      <c r="H47"/>
      <c r="I47"/>
      <c r="J47"/>
      <c r="K47"/>
    </row>
    <row r="48" spans="1:11" x14ac:dyDescent="0.25">
      <c r="B48"/>
      <c r="C48"/>
      <c r="D48"/>
      <c r="E48"/>
      <c r="F48"/>
      <c r="G48"/>
      <c r="H48"/>
      <c r="I48"/>
      <c r="J48"/>
      <c r="K48"/>
    </row>
    <row r="49" spans="2:11" x14ac:dyDescent="0.25">
      <c r="B49"/>
      <c r="C49"/>
      <c r="D49"/>
      <c r="E49"/>
      <c r="F49"/>
      <c r="G49"/>
      <c r="H49"/>
      <c r="I49"/>
      <c r="J49"/>
      <c r="K49"/>
    </row>
    <row r="50" spans="2:11" x14ac:dyDescent="0.25">
      <c r="B50"/>
      <c r="C50"/>
      <c r="D50"/>
      <c r="E50"/>
      <c r="F50"/>
      <c r="G50"/>
      <c r="H50"/>
      <c r="I50"/>
      <c r="J50"/>
      <c r="K50"/>
    </row>
    <row r="51" spans="2:11" x14ac:dyDescent="0.25">
      <c r="B51"/>
      <c r="C51"/>
      <c r="D51"/>
      <c r="E51"/>
      <c r="F51"/>
      <c r="G51"/>
      <c r="H51"/>
      <c r="I51"/>
      <c r="J51"/>
      <c r="K51"/>
    </row>
    <row r="52" spans="2:11" x14ac:dyDescent="0.25">
      <c r="B52"/>
      <c r="C52"/>
      <c r="D52"/>
      <c r="E52"/>
      <c r="F52"/>
      <c r="G52"/>
      <c r="H52"/>
      <c r="I52"/>
      <c r="J52"/>
      <c r="K52"/>
    </row>
    <row r="53" spans="2:11" x14ac:dyDescent="0.25">
      <c r="B53"/>
      <c r="C53"/>
      <c r="D53"/>
      <c r="E53"/>
      <c r="F53"/>
      <c r="G53"/>
      <c r="H53"/>
      <c r="I53"/>
      <c r="J53"/>
      <c r="K53"/>
    </row>
    <row r="54" spans="2:11" x14ac:dyDescent="0.25">
      <c r="B54"/>
      <c r="C54"/>
      <c r="D54"/>
      <c r="E54"/>
      <c r="F54"/>
      <c r="G54"/>
      <c r="H54"/>
      <c r="I54"/>
      <c r="J54"/>
      <c r="K54"/>
    </row>
    <row r="55" spans="2:11" x14ac:dyDescent="0.25">
      <c r="B55"/>
      <c r="C55"/>
      <c r="D55"/>
      <c r="E55"/>
      <c r="F55"/>
      <c r="G55"/>
      <c r="H55"/>
      <c r="I55"/>
      <c r="J55"/>
      <c r="K55"/>
    </row>
    <row r="56" spans="2:11" x14ac:dyDescent="0.25">
      <c r="B56"/>
      <c r="C56"/>
      <c r="D56"/>
      <c r="E56"/>
      <c r="F56"/>
      <c r="G56"/>
      <c r="H56"/>
      <c r="I56"/>
      <c r="J56"/>
      <c r="K56"/>
    </row>
    <row r="57" spans="2:11" x14ac:dyDescent="0.25">
      <c r="B57"/>
      <c r="C57"/>
      <c r="D57"/>
      <c r="E57"/>
      <c r="F57"/>
      <c r="G57"/>
      <c r="H57"/>
      <c r="I57"/>
      <c r="J57"/>
      <c r="K57"/>
    </row>
    <row r="58" spans="2:11" x14ac:dyDescent="0.25">
      <c r="B58"/>
      <c r="C58"/>
      <c r="D58"/>
      <c r="E58"/>
      <c r="F58"/>
      <c r="G58"/>
      <c r="H58"/>
      <c r="I58"/>
      <c r="J58"/>
      <c r="K58"/>
    </row>
    <row r="59" spans="2:11" x14ac:dyDescent="0.25">
      <c r="B59"/>
      <c r="C59"/>
      <c r="D59"/>
      <c r="E59"/>
      <c r="F59"/>
      <c r="G59"/>
      <c r="H59"/>
      <c r="I59"/>
      <c r="J59"/>
      <c r="K59"/>
    </row>
    <row r="60" spans="2:11" x14ac:dyDescent="0.25">
      <c r="B60"/>
      <c r="C60"/>
      <c r="D60"/>
      <c r="E60"/>
      <c r="F60"/>
      <c r="G60"/>
      <c r="H60"/>
      <c r="I60"/>
      <c r="J60"/>
      <c r="K60"/>
    </row>
    <row r="61" spans="2:11" x14ac:dyDescent="0.25">
      <c r="B61"/>
      <c r="C61"/>
      <c r="D61"/>
      <c r="E61"/>
      <c r="F61"/>
      <c r="G61"/>
      <c r="H61"/>
      <c r="I61"/>
      <c r="J61"/>
      <c r="K61"/>
    </row>
    <row r="62" spans="2:11" x14ac:dyDescent="0.25">
      <c r="B62"/>
      <c r="C62"/>
      <c r="D62"/>
      <c r="E62"/>
      <c r="F62"/>
      <c r="G62"/>
      <c r="H62"/>
      <c r="I62"/>
      <c r="J62"/>
      <c r="K62"/>
    </row>
    <row r="63" spans="2:11" x14ac:dyDescent="0.25">
      <c r="B63"/>
      <c r="C63"/>
      <c r="D63"/>
      <c r="E63"/>
      <c r="F63"/>
      <c r="G63"/>
      <c r="H63"/>
      <c r="I63"/>
      <c r="J63"/>
      <c r="K63"/>
    </row>
    <row r="64" spans="2:11" x14ac:dyDescent="0.25">
      <c r="B64"/>
      <c r="C64"/>
      <c r="D64"/>
      <c r="E64"/>
      <c r="F64"/>
      <c r="G64"/>
      <c r="H64"/>
      <c r="I64"/>
      <c r="J64"/>
      <c r="K64"/>
    </row>
    <row r="65" spans="2:11" x14ac:dyDescent="0.25">
      <c r="B65"/>
      <c r="C65"/>
      <c r="D65"/>
      <c r="E65"/>
      <c r="F65"/>
      <c r="G65"/>
      <c r="H65"/>
      <c r="I65"/>
      <c r="J65"/>
      <c r="K65"/>
    </row>
    <row r="66" spans="2:11" x14ac:dyDescent="0.25">
      <c r="B66"/>
      <c r="C66"/>
      <c r="D66"/>
      <c r="E66"/>
      <c r="F66"/>
      <c r="G66"/>
      <c r="H66"/>
      <c r="I66"/>
      <c r="J66"/>
      <c r="K66"/>
    </row>
    <row r="67" spans="2:11" x14ac:dyDescent="0.25">
      <c r="B67"/>
      <c r="C67"/>
      <c r="D67"/>
      <c r="E67"/>
      <c r="F67"/>
      <c r="G67"/>
      <c r="H67"/>
      <c r="I67"/>
      <c r="J67"/>
      <c r="K67"/>
    </row>
    <row r="68" spans="2:11" x14ac:dyDescent="0.25">
      <c r="B68"/>
      <c r="C68"/>
      <c r="D68"/>
      <c r="E68"/>
      <c r="F68"/>
      <c r="G68"/>
      <c r="H68"/>
      <c r="I68"/>
      <c r="J68"/>
      <c r="K68"/>
    </row>
    <row r="69" spans="2:11" x14ac:dyDescent="0.25">
      <c r="B69"/>
      <c r="C69"/>
      <c r="D69"/>
      <c r="E69"/>
      <c r="F69"/>
      <c r="G69"/>
      <c r="H69"/>
      <c r="I69"/>
      <c r="J69"/>
      <c r="K69"/>
    </row>
    <row r="70" spans="2:11" x14ac:dyDescent="0.25">
      <c r="B70"/>
      <c r="C70"/>
      <c r="D70"/>
      <c r="E70"/>
      <c r="F70"/>
      <c r="G70"/>
      <c r="H70"/>
      <c r="I70"/>
      <c r="J70"/>
      <c r="K70"/>
    </row>
    <row r="71" spans="2:11" x14ac:dyDescent="0.25">
      <c r="B71"/>
      <c r="C71"/>
      <c r="D71"/>
      <c r="E71"/>
      <c r="F71"/>
      <c r="G71"/>
      <c r="H71"/>
      <c r="I71"/>
      <c r="J71"/>
      <c r="K71"/>
    </row>
    <row r="72" spans="2:11" x14ac:dyDescent="0.25">
      <c r="B72"/>
      <c r="C72"/>
      <c r="D72"/>
      <c r="E72"/>
      <c r="F72"/>
      <c r="G72"/>
      <c r="H72"/>
      <c r="I72"/>
      <c r="J72"/>
      <c r="K72"/>
    </row>
    <row r="73" spans="2:11" x14ac:dyDescent="0.25">
      <c r="B73"/>
      <c r="C73"/>
      <c r="D73"/>
      <c r="E73"/>
      <c r="F73"/>
      <c r="G73"/>
      <c r="H73"/>
      <c r="I73"/>
      <c r="J73"/>
      <c r="K73"/>
    </row>
    <row r="74" spans="2:11" x14ac:dyDescent="0.25">
      <c r="B74"/>
      <c r="C74"/>
      <c r="D74"/>
      <c r="E74"/>
      <c r="F74"/>
      <c r="G74"/>
      <c r="H74"/>
      <c r="I74"/>
      <c r="J74"/>
      <c r="K74"/>
    </row>
    <row r="75" spans="2:11" x14ac:dyDescent="0.25">
      <c r="B75"/>
      <c r="C75"/>
      <c r="D75"/>
      <c r="E75"/>
      <c r="F75"/>
      <c r="G75"/>
      <c r="H75"/>
      <c r="I75"/>
      <c r="J75"/>
      <c r="K75"/>
    </row>
    <row r="76" spans="2:11" x14ac:dyDescent="0.25">
      <c r="B76"/>
      <c r="C76"/>
      <c r="D76"/>
      <c r="E76"/>
      <c r="F76"/>
      <c r="G76"/>
      <c r="H76"/>
      <c r="I76"/>
      <c r="J76"/>
      <c r="K76"/>
    </row>
    <row r="77" spans="2:11" x14ac:dyDescent="0.25">
      <c r="B77"/>
      <c r="C77"/>
      <c r="D77"/>
      <c r="E77"/>
      <c r="F77"/>
      <c r="G77"/>
      <c r="H77"/>
      <c r="I77"/>
      <c r="J77"/>
      <c r="K77"/>
    </row>
    <row r="78" spans="2:11" x14ac:dyDescent="0.25">
      <c r="B78"/>
      <c r="C78"/>
      <c r="D78"/>
      <c r="E78"/>
      <c r="F78"/>
      <c r="G78"/>
      <c r="H78"/>
      <c r="I78"/>
      <c r="J78"/>
      <c r="K78"/>
    </row>
    <row r="79" spans="2:11" x14ac:dyDescent="0.25">
      <c r="B79"/>
      <c r="C79"/>
      <c r="D79"/>
      <c r="E79"/>
      <c r="F79"/>
      <c r="G79"/>
      <c r="H79"/>
      <c r="I79"/>
      <c r="J79"/>
      <c r="K79"/>
    </row>
    <row r="80" spans="2:11" x14ac:dyDescent="0.25">
      <c r="B80"/>
      <c r="C80"/>
      <c r="D80"/>
      <c r="E80"/>
      <c r="F80"/>
      <c r="G80"/>
      <c r="H80"/>
      <c r="I80"/>
      <c r="J80"/>
      <c r="K8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25" workbookViewId="0">
      <selection activeCell="C55" sqref="C55"/>
    </sheetView>
  </sheetViews>
  <sheetFormatPr defaultRowHeight="15" x14ac:dyDescent="0.25"/>
  <cols>
    <col min="1" max="1" width="41.42578125" bestFit="1" customWidth="1"/>
    <col min="2" max="7" width="14.28515625" customWidth="1"/>
  </cols>
  <sheetData>
    <row r="1" spans="1:7" x14ac:dyDescent="0.25">
      <c r="A1" s="8"/>
      <c r="B1" s="17">
        <v>1</v>
      </c>
      <c r="C1" s="18"/>
      <c r="D1" s="17">
        <v>2</v>
      </c>
      <c r="E1" s="18"/>
      <c r="F1" s="17" t="s">
        <v>26</v>
      </c>
      <c r="G1" s="18"/>
    </row>
    <row r="2" spans="1:7" x14ac:dyDescent="0.25">
      <c r="A2" s="8"/>
      <c r="B2" s="10" t="s">
        <v>23</v>
      </c>
      <c r="C2" s="10" t="s">
        <v>25</v>
      </c>
      <c r="D2" s="10" t="s">
        <v>23</v>
      </c>
      <c r="E2" s="10" t="s">
        <v>25</v>
      </c>
      <c r="F2" s="10" t="s">
        <v>23</v>
      </c>
      <c r="G2" s="10" t="s">
        <v>25</v>
      </c>
    </row>
    <row r="3" spans="1:7" x14ac:dyDescent="0.25">
      <c r="A3" s="9" t="s">
        <v>8</v>
      </c>
      <c r="B3" s="15">
        <f>B4+B10+B16+B22+B24+B28</f>
        <v>8953977</v>
      </c>
      <c r="C3" s="15">
        <f t="shared" ref="C3:E3" si="0">C4+C10+C16+C22+C24+C28</f>
        <v>10881481</v>
      </c>
      <c r="D3" s="15">
        <f t="shared" si="0"/>
        <v>10173595</v>
      </c>
      <c r="E3" s="15">
        <f t="shared" si="0"/>
        <v>11686421</v>
      </c>
      <c r="F3" s="15">
        <f>B3+D3</f>
        <v>19127572</v>
      </c>
      <c r="G3" s="15">
        <f>C3+E3</f>
        <v>22567902</v>
      </c>
    </row>
    <row r="4" spans="1:7" x14ac:dyDescent="0.25">
      <c r="A4" s="12" t="s">
        <v>6</v>
      </c>
      <c r="B4" s="15">
        <f>SUM(B5:B9)</f>
        <v>7505162</v>
      </c>
      <c r="C4" s="15">
        <f t="shared" ref="C4:E4" si="1">SUM(C5:C9)</f>
        <v>8597420</v>
      </c>
      <c r="D4" s="15">
        <f t="shared" si="1"/>
        <v>7909856</v>
      </c>
      <c r="E4" s="15">
        <f t="shared" si="1"/>
        <v>9698280</v>
      </c>
      <c r="F4" s="15">
        <f t="shared" ref="F4:F47" si="2">B4+D4</f>
        <v>15415018</v>
      </c>
      <c r="G4" s="15">
        <f t="shared" ref="G4:G47" si="3">C4+E4</f>
        <v>18295700</v>
      </c>
    </row>
    <row r="5" spans="1:7" x14ac:dyDescent="0.25">
      <c r="A5" s="13" t="s">
        <v>7</v>
      </c>
      <c r="B5" s="16">
        <f>SUMIFS('Исходные данные'!$D$2:$D$105,'Исходные данные'!$C$2:$C$105,$A$3,'Исходные данные'!$A$2:$A$105,$A$4,'Исходные данные'!$B$2:$B$105,$A5,'Исходные данные'!$F$2:$F$105,1)</f>
        <v>1170219</v>
      </c>
      <c r="C5" s="16">
        <f>SUMIFS('Исходные данные'!$E$2:$E$105,'Исходные данные'!$C$2:$C$105,$A$3,'Исходные данные'!$A$2:$A$105,$A$4,'Исходные данные'!$B$2:$B$105,$A5,'Исходные данные'!$F$2:$F$105,1)</f>
        <v>1555838</v>
      </c>
      <c r="D5" s="16">
        <f>SUMIFS('Исходные данные'!$D$2:$D$105,'Исходные данные'!$C$2:$C$105,$A$3,'Исходные данные'!$A$2:$A$105,$A$4,'Исходные данные'!$B$2:$B$105,$A5,'Исходные данные'!$F$2:$F$105,2)</f>
        <v>2582712</v>
      </c>
      <c r="E5" s="16">
        <f>SUMIFS('Исходные данные'!$E$2:$E$105,'Исходные данные'!$C$2:$C$105,$A$3,'Исходные данные'!$A$2:$A$105,$A$4,'Исходные данные'!$B$2:$B$105,$A5,'Исходные данные'!$F$2:$F$105,2)</f>
        <v>2784599</v>
      </c>
      <c r="F5" s="15">
        <f t="shared" si="2"/>
        <v>3752931</v>
      </c>
      <c r="G5" s="15">
        <f t="shared" si="3"/>
        <v>4340437</v>
      </c>
    </row>
    <row r="6" spans="1:7" x14ac:dyDescent="0.25">
      <c r="A6" s="13" t="s">
        <v>9</v>
      </c>
      <c r="B6" s="16">
        <f>SUMIFS('Исходные данные'!$D$2:$D$105,'Исходные данные'!$C$2:$C$105,$A$3,'Исходные данные'!$A$2:$A$105,$A$4,'Исходные данные'!$B$2:$B$105,$A6,'Исходные данные'!$F$2:$F$105,1)</f>
        <v>1018042</v>
      </c>
      <c r="C6" s="16">
        <f>SUMIFS('Исходные данные'!$E$2:$E$105,'Исходные данные'!$C$2:$C$105,$A$3,'Исходные данные'!$A$2:$A$105,$A$4,'Исходные данные'!$B$2:$B$105,$A6,'Исходные данные'!$F$2:$F$105,1)</f>
        <v>1184831</v>
      </c>
      <c r="D6" s="16">
        <f>SUMIFS('Исходные данные'!$D$2:$D$105,'Исходные данные'!$C$2:$C$105,$A$3,'Исходные данные'!$A$2:$A$105,$A$4,'Исходные данные'!$B$2:$B$105,$A6,'Исходные данные'!$F$2:$F$105,2)</f>
        <v>1396647</v>
      </c>
      <c r="E6" s="16">
        <f>SUMIFS('Исходные данные'!$E$2:$E$105,'Исходные данные'!$C$2:$C$105,$A$3,'Исходные данные'!$A$2:$A$105,$A$4,'Исходные данные'!$B$2:$B$105,$A6,'Исходные данные'!$F$2:$F$105,2)</f>
        <v>1728285</v>
      </c>
      <c r="F6" s="15">
        <f t="shared" si="2"/>
        <v>2414689</v>
      </c>
      <c r="G6" s="15">
        <f t="shared" si="3"/>
        <v>2913116</v>
      </c>
    </row>
    <row r="7" spans="1:7" x14ac:dyDescent="0.25">
      <c r="A7" s="13" t="s">
        <v>10</v>
      </c>
      <c r="B7" s="16">
        <f>SUMIFS('Исходные данные'!$D$2:$D$105,'Исходные данные'!$C$2:$C$105,$A$3,'Исходные данные'!$A$2:$A$105,$A$4,'Исходные данные'!$B$2:$B$105,$A7,'Исходные данные'!$F$2:$F$105,1)</f>
        <v>2157214</v>
      </c>
      <c r="C7" s="16">
        <f>SUMIFS('Исходные данные'!$E$2:$E$105,'Исходные данные'!$C$2:$C$105,$A$3,'Исходные данные'!$A$2:$A$105,$A$4,'Исходные данные'!$B$2:$B$105,$A7,'Исходные данные'!$F$2:$F$105,1)</f>
        <v>2100302</v>
      </c>
      <c r="D7" s="16">
        <f>SUMIFS('Исходные данные'!$D$2:$D$105,'Исходные данные'!$C$2:$C$105,$A$3,'Исходные данные'!$A$2:$A$105,$A$4,'Исходные данные'!$B$2:$B$105,$A7,'Исходные данные'!$F$2:$F$105,2)</f>
        <v>829055</v>
      </c>
      <c r="E7" s="16">
        <f>SUMIFS('Исходные данные'!$E$2:$E$105,'Исходные данные'!$C$2:$C$105,$A$3,'Исходные данные'!$A$2:$A$105,$A$4,'Исходные данные'!$B$2:$B$105,$A7,'Исходные данные'!$F$2:$F$105,2)</f>
        <v>1046207</v>
      </c>
      <c r="F7" s="15">
        <f t="shared" si="2"/>
        <v>2986269</v>
      </c>
      <c r="G7" s="15">
        <f t="shared" si="3"/>
        <v>3146509</v>
      </c>
    </row>
    <row r="8" spans="1:7" x14ac:dyDescent="0.25">
      <c r="A8" s="13" t="s">
        <v>11</v>
      </c>
      <c r="B8" s="16">
        <f>SUMIFS('Исходные данные'!$D$2:$D$105,'Исходные данные'!$C$2:$C$105,$A$3,'Исходные данные'!$A$2:$A$105,$A$4,'Исходные данные'!$B$2:$B$105,$A8,'Исходные данные'!$F$2:$F$105,1)</f>
        <v>2070647</v>
      </c>
      <c r="C8" s="16">
        <f>SUMIFS('Исходные данные'!$E$2:$E$105,'Исходные данные'!$C$2:$C$105,$A$3,'Исходные данные'!$A$2:$A$105,$A$4,'Исходные данные'!$B$2:$B$105,$A8,'Исходные данные'!$F$2:$F$105,1)</f>
        <v>2348321</v>
      </c>
      <c r="D8" s="16">
        <f>SUMIFS('Исходные данные'!$D$2:$D$105,'Исходные данные'!$C$2:$C$105,$A$3,'Исходные данные'!$A$2:$A$105,$A$4,'Исходные данные'!$B$2:$B$105,$A8,'Исходные данные'!$F$2:$F$105,2)</f>
        <v>1890309</v>
      </c>
      <c r="E8" s="16">
        <f>SUMIFS('Исходные данные'!$E$2:$E$105,'Исходные данные'!$C$2:$C$105,$A$3,'Исходные данные'!$A$2:$A$105,$A$4,'Исходные данные'!$B$2:$B$105,$A8,'Исходные данные'!$F$2:$F$105,2)</f>
        <v>2263812</v>
      </c>
      <c r="F8" s="15">
        <f t="shared" si="2"/>
        <v>3960956</v>
      </c>
      <c r="G8" s="15">
        <f t="shared" si="3"/>
        <v>4612133</v>
      </c>
    </row>
    <row r="9" spans="1:7" x14ac:dyDescent="0.25">
      <c r="A9" s="13" t="s">
        <v>12</v>
      </c>
      <c r="B9" s="16">
        <f>SUMIFS('Исходные данные'!$D$2:$D$105,'Исходные данные'!$C$2:$C$105,$A$3,'Исходные данные'!$A$2:$A$105,$A$4,'Исходные данные'!$B$2:$B$105,$A9,'Исходные данные'!$F$2:$F$105,1)</f>
        <v>1089040</v>
      </c>
      <c r="C9" s="16">
        <f>SUMIFS('Исходные данные'!$E$2:$E$105,'Исходные данные'!$C$2:$C$105,$A$3,'Исходные данные'!$A$2:$A$105,$A$4,'Исходные данные'!$B$2:$B$105,$A9,'Исходные данные'!$F$2:$F$105,1)</f>
        <v>1408128</v>
      </c>
      <c r="D9" s="16">
        <f>SUMIFS('Исходные данные'!$D$2:$D$105,'Исходные данные'!$C$2:$C$105,$A$3,'Исходные данные'!$A$2:$A$105,$A$4,'Исходные данные'!$B$2:$B$105,$A9,'Исходные данные'!$F$2:$F$105,2)</f>
        <v>1211133</v>
      </c>
      <c r="E9" s="16">
        <f>SUMIFS('Исходные данные'!$E$2:$E$105,'Исходные данные'!$C$2:$C$105,$A$3,'Исходные данные'!$A$2:$A$105,$A$4,'Исходные данные'!$B$2:$B$105,$A9,'Исходные данные'!$F$2:$F$105,2)</f>
        <v>1875377</v>
      </c>
      <c r="F9" s="15">
        <f t="shared" si="2"/>
        <v>2300173</v>
      </c>
      <c r="G9" s="15">
        <f t="shared" si="3"/>
        <v>3283505</v>
      </c>
    </row>
    <row r="10" spans="1:7" x14ac:dyDescent="0.25">
      <c r="A10" s="12" t="s">
        <v>14</v>
      </c>
      <c r="B10" s="15">
        <f>SUM(B11:B15)</f>
        <v>0</v>
      </c>
      <c r="C10" s="15">
        <f t="shared" ref="C10:E10" si="4">SUM(C11:C15)</f>
        <v>0</v>
      </c>
      <c r="D10" s="15">
        <f t="shared" si="4"/>
        <v>0</v>
      </c>
      <c r="E10" s="15">
        <f t="shared" si="4"/>
        <v>0</v>
      </c>
      <c r="F10" s="15">
        <f t="shared" si="2"/>
        <v>0</v>
      </c>
      <c r="G10" s="15">
        <f t="shared" si="3"/>
        <v>0</v>
      </c>
    </row>
    <row r="11" spans="1:7" x14ac:dyDescent="0.25">
      <c r="A11" s="13" t="s">
        <v>7</v>
      </c>
      <c r="B11" s="16">
        <f>SUMIFS('Исходные данные'!$D$2:$D$105,'Исходные данные'!$C$2:$C$105,$A$3,'Исходные данные'!$A$2:$A$105,$A$10,'Исходные данные'!$B$2:$B$105,$A11,'Исходные данные'!$F$2:$F$105,1)</f>
        <v>0</v>
      </c>
      <c r="C11" s="16">
        <f>SUMIFS('Исходные данные'!$E$2:$E$105,'Исходные данные'!$C$2:$C$105,$A$3,'Исходные данные'!$A$2:$A$105,$A$10,'Исходные данные'!$B$2:$B$105,$A11,'Исходные данные'!$F$2:$F$105,1)</f>
        <v>0</v>
      </c>
      <c r="D11" s="16">
        <f>SUMIFS('Исходные данные'!$D$2:$D$105,'Исходные данные'!$C$2:$C$105,$A$3,'Исходные данные'!$A$2:$A$105,$A$10,'Исходные данные'!$B$2:$B$105,$A11,'Исходные данные'!$F$2:$F$105,2)</f>
        <v>0</v>
      </c>
      <c r="E11" s="16">
        <f>SUMIFS('Исходные данные'!$E$2:$E$105,'Исходные данные'!$C$2:$C$105,$A$3,'Исходные данные'!$A$2:$A$105,$A$10,'Исходные данные'!$B$2:$B$105,$A11,'Исходные данные'!$F$2:$F$105,2)</f>
        <v>0</v>
      </c>
      <c r="F11" s="15">
        <f t="shared" si="2"/>
        <v>0</v>
      </c>
      <c r="G11" s="15">
        <f t="shared" si="3"/>
        <v>0</v>
      </c>
    </row>
    <row r="12" spans="1:7" x14ac:dyDescent="0.25">
      <c r="A12" s="13" t="s">
        <v>9</v>
      </c>
      <c r="B12" s="16">
        <f>SUMIFS('Исходные данные'!$D$2:$D$105,'Исходные данные'!$C$2:$C$105,$A$3,'Исходные данные'!$A$2:$A$105,$A$10,'Исходные данные'!$B$2:$B$105,$A12,'Исходные данные'!$F$2:$F$105,1)</f>
        <v>0</v>
      </c>
      <c r="C12" s="16">
        <f>SUMIFS('Исходные данные'!$E$2:$E$105,'Исходные данные'!$C$2:$C$105,$A$3,'Исходные данные'!$A$2:$A$105,$A$10,'Исходные данные'!$B$2:$B$105,$A12,'Исходные данные'!$F$2:$F$105,1)</f>
        <v>0</v>
      </c>
      <c r="D12" s="16">
        <f>SUMIFS('Исходные данные'!$D$2:$D$105,'Исходные данные'!$C$2:$C$105,$A$3,'Исходные данные'!$A$2:$A$105,$A$10,'Исходные данные'!$B$2:$B$105,$A12,'Исходные данные'!$F$2:$F$105,2)</f>
        <v>0</v>
      </c>
      <c r="E12" s="16">
        <f>SUMIFS('Исходные данные'!$E$2:$E$105,'Исходные данные'!$C$2:$C$105,$A$3,'Исходные данные'!$A$2:$A$105,$A$10,'Исходные данные'!$B$2:$B$105,$A12,'Исходные данные'!$F$2:$F$105,2)</f>
        <v>0</v>
      </c>
      <c r="F12" s="15">
        <f t="shared" si="2"/>
        <v>0</v>
      </c>
      <c r="G12" s="15">
        <f t="shared" si="3"/>
        <v>0</v>
      </c>
    </row>
    <row r="13" spans="1:7" x14ac:dyDescent="0.25">
      <c r="A13" s="13" t="s">
        <v>10</v>
      </c>
      <c r="B13" s="16">
        <f>SUMIFS('Исходные данные'!$D$2:$D$105,'Исходные данные'!$C$2:$C$105,$A$3,'Исходные данные'!$A$2:$A$105,$A$10,'Исходные данные'!$B$2:$B$105,$A13,'Исходные данные'!$F$2:$F$105,1)</f>
        <v>0</v>
      </c>
      <c r="C13" s="16">
        <f>SUMIFS('Исходные данные'!$E$2:$E$105,'Исходные данные'!$C$2:$C$105,$A$3,'Исходные данные'!$A$2:$A$105,$A$10,'Исходные данные'!$B$2:$B$105,$A13,'Исходные данные'!$F$2:$F$105,1)</f>
        <v>0</v>
      </c>
      <c r="D13" s="16">
        <f>SUMIFS('Исходные данные'!$D$2:$D$105,'Исходные данные'!$C$2:$C$105,$A$3,'Исходные данные'!$A$2:$A$105,$A$10,'Исходные данные'!$B$2:$B$105,$A13,'Исходные данные'!$F$2:$F$105,2)</f>
        <v>0</v>
      </c>
      <c r="E13" s="16">
        <f>SUMIFS('Исходные данные'!$E$2:$E$105,'Исходные данные'!$C$2:$C$105,$A$3,'Исходные данные'!$A$2:$A$105,$A$10,'Исходные данные'!$B$2:$B$105,$A13,'Исходные данные'!$F$2:$F$105,2)</f>
        <v>0</v>
      </c>
      <c r="F13" s="15">
        <f t="shared" si="2"/>
        <v>0</v>
      </c>
      <c r="G13" s="15">
        <f t="shared" si="3"/>
        <v>0</v>
      </c>
    </row>
    <row r="14" spans="1:7" x14ac:dyDescent="0.25">
      <c r="A14" s="13" t="s">
        <v>11</v>
      </c>
      <c r="B14" s="16">
        <f>SUMIFS('Исходные данные'!$D$2:$D$105,'Исходные данные'!$C$2:$C$105,$A$3,'Исходные данные'!$A$2:$A$105,$A$10,'Исходные данные'!$B$2:$B$105,$A14,'Исходные данные'!$F$2:$F$105,1)</f>
        <v>0</v>
      </c>
      <c r="C14" s="16">
        <f>SUMIFS('Исходные данные'!$E$2:$E$105,'Исходные данные'!$C$2:$C$105,$A$3,'Исходные данные'!$A$2:$A$105,$A$10,'Исходные данные'!$B$2:$B$105,$A14,'Исходные данные'!$F$2:$F$105,1)</f>
        <v>0</v>
      </c>
      <c r="D14" s="16">
        <f>SUMIFS('Исходные данные'!$D$2:$D$105,'Исходные данные'!$C$2:$C$105,$A$3,'Исходные данные'!$A$2:$A$105,$A$10,'Исходные данные'!$B$2:$B$105,$A14,'Исходные данные'!$F$2:$F$105,2)</f>
        <v>0</v>
      </c>
      <c r="E14" s="16">
        <f>SUMIFS('Исходные данные'!$E$2:$E$105,'Исходные данные'!$C$2:$C$105,$A$3,'Исходные данные'!$A$2:$A$105,$A$10,'Исходные данные'!$B$2:$B$105,$A14,'Исходные данные'!$F$2:$F$105,2)</f>
        <v>0</v>
      </c>
      <c r="F14" s="15">
        <f t="shared" si="2"/>
        <v>0</v>
      </c>
      <c r="G14" s="15">
        <f t="shared" si="3"/>
        <v>0</v>
      </c>
    </row>
    <row r="15" spans="1:7" x14ac:dyDescent="0.25">
      <c r="A15" s="13" t="s">
        <v>12</v>
      </c>
      <c r="B15" s="16">
        <f>SUMIFS('Исходные данные'!$D$2:$D$105,'Исходные данные'!$C$2:$C$105,$A$3,'Исходные данные'!$A$2:$A$105,$A$10,'Исходные данные'!$B$2:$B$105,$A15,'Исходные данные'!$F$2:$F$105,1)</f>
        <v>0</v>
      </c>
      <c r="C15" s="16">
        <f>SUMIFS('Исходные данные'!$E$2:$E$105,'Исходные данные'!$C$2:$C$105,$A$3,'Исходные данные'!$A$2:$A$105,$A$10,'Исходные данные'!$B$2:$B$105,$A15,'Исходные данные'!$F$2:$F$105,1)</f>
        <v>0</v>
      </c>
      <c r="D15" s="16">
        <f>SUMIFS('Исходные данные'!$D$2:$D$105,'Исходные данные'!$C$2:$C$105,$A$3,'Исходные данные'!$A$2:$A$105,$A$10,'Исходные данные'!$B$2:$B$105,$A15,'Исходные данные'!$F$2:$F$105,2)</f>
        <v>0</v>
      </c>
      <c r="E15" s="16">
        <f>SUMIFS('Исходные данные'!$E$2:$E$105,'Исходные данные'!$C$2:$C$105,$A$3,'Исходные данные'!$A$2:$A$105,$A$10,'Исходные данные'!$B$2:$B$105,$A15,'Исходные данные'!$F$2:$F$105,2)</f>
        <v>0</v>
      </c>
      <c r="F15" s="15">
        <f t="shared" si="2"/>
        <v>0</v>
      </c>
      <c r="G15" s="15">
        <f t="shared" si="3"/>
        <v>0</v>
      </c>
    </row>
    <row r="16" spans="1:7" x14ac:dyDescent="0.25">
      <c r="A16" s="12" t="s">
        <v>15</v>
      </c>
      <c r="B16" s="15">
        <f>SUM(B17:B21)</f>
        <v>1443228</v>
      </c>
      <c r="C16" s="15">
        <f t="shared" ref="C16:E16" si="5">SUM(C17:C21)</f>
        <v>2271735</v>
      </c>
      <c r="D16" s="15">
        <f t="shared" si="5"/>
        <v>2250777</v>
      </c>
      <c r="E16" s="15">
        <f t="shared" si="5"/>
        <v>1972420</v>
      </c>
      <c r="F16" s="15">
        <f t="shared" si="2"/>
        <v>3694005</v>
      </c>
      <c r="G16" s="15">
        <f t="shared" si="3"/>
        <v>4244155</v>
      </c>
    </row>
    <row r="17" spans="1:7" x14ac:dyDescent="0.25">
      <c r="A17" s="13" t="s">
        <v>7</v>
      </c>
      <c r="B17" s="16">
        <f>SUMIFS('Исходные данные'!$D$2:$D$105,'Исходные данные'!$C$2:$C$105,$A$3,'Исходные данные'!$A$2:$A$105,$A$16,'Исходные данные'!$B$2:$B$105,$A17,'Исходные данные'!$F$2:$F$105,1)</f>
        <v>173098</v>
      </c>
      <c r="C17" s="16">
        <f>SUMIFS('Исходные данные'!$E$2:$E$105,'Исходные данные'!$C$2:$C$105,$A$3,'Исходные данные'!$A$2:$A$105,$A$16,'Исходные данные'!$B$2:$B$105,$A17,'Исходные данные'!$F$2:$F$105,1)</f>
        <v>260479</v>
      </c>
      <c r="D17" s="16">
        <f>SUMIFS('Исходные данные'!$D$2:$D$105,'Исходные данные'!$C$2:$C$105,$A$3,'Исходные данные'!$A$2:$A$105,$A$16,'Исходные данные'!$B$2:$B$105,$A17,'Исходные данные'!$F$2:$F$105,2)</f>
        <v>641818</v>
      </c>
      <c r="E17" s="16">
        <f>SUMIFS('Исходные данные'!$E$2:$E$105,'Исходные данные'!$C$2:$C$105,$A$3,'Исходные данные'!$A$2:$A$105,$A$16,'Исходные данные'!$B$2:$B$105,$A17,'Исходные данные'!$F$2:$F$105,2)</f>
        <v>515781</v>
      </c>
      <c r="F17" s="15">
        <f t="shared" si="2"/>
        <v>814916</v>
      </c>
      <c r="G17" s="15">
        <f t="shared" si="3"/>
        <v>776260</v>
      </c>
    </row>
    <row r="18" spans="1:7" x14ac:dyDescent="0.25">
      <c r="A18" s="13" t="s">
        <v>9</v>
      </c>
      <c r="B18" s="16">
        <f>SUMIFS('Исходные данные'!$D$2:$D$105,'Исходные данные'!$C$2:$C$105,$A$3,'Исходные данные'!$A$2:$A$105,$A$16,'Исходные данные'!$B$2:$B$105,$A18,'Исходные данные'!$F$2:$F$105,1)</f>
        <v>246333</v>
      </c>
      <c r="C18" s="16">
        <f>SUMIFS('Исходные данные'!$E$2:$E$105,'Исходные данные'!$C$2:$C$105,$A$3,'Исходные данные'!$A$2:$A$105,$A$16,'Исходные данные'!$B$2:$B$105,$A18,'Исходные данные'!$F$2:$F$105,1)</f>
        <v>500360</v>
      </c>
      <c r="D18" s="16">
        <f>SUMIFS('Исходные данные'!$D$2:$D$105,'Исходные данные'!$C$2:$C$105,$A$3,'Исходные данные'!$A$2:$A$105,$A$16,'Исходные данные'!$B$2:$B$105,$A18,'Исходные данные'!$F$2:$F$105,2)</f>
        <v>325305</v>
      </c>
      <c r="E18" s="16">
        <f>SUMIFS('Исходные данные'!$E$2:$E$105,'Исходные данные'!$C$2:$C$105,$A$3,'Исходные данные'!$A$2:$A$105,$A$16,'Исходные данные'!$B$2:$B$105,$A18,'Исходные данные'!$F$2:$F$105,2)</f>
        <v>616199</v>
      </c>
      <c r="F18" s="15">
        <f t="shared" si="2"/>
        <v>571638</v>
      </c>
      <c r="G18" s="15">
        <f t="shared" si="3"/>
        <v>1116559</v>
      </c>
    </row>
    <row r="19" spans="1:7" x14ac:dyDescent="0.25">
      <c r="A19" s="13" t="s">
        <v>10</v>
      </c>
      <c r="B19" s="16">
        <f>SUMIFS('Исходные данные'!$D$2:$D$105,'Исходные данные'!$C$2:$C$105,$A$3,'Исходные данные'!$A$2:$A$105,$A$16,'Исходные данные'!$B$2:$B$105,$A19,'Исходные данные'!$F$2:$F$105,1)</f>
        <v>135266</v>
      </c>
      <c r="C19" s="16">
        <f>SUMIFS('Исходные данные'!$E$2:$E$105,'Исходные данные'!$C$2:$C$105,$A$3,'Исходные данные'!$A$2:$A$105,$A$16,'Исходные данные'!$B$2:$B$105,$A19,'Исходные данные'!$F$2:$F$105,1)</f>
        <v>161982</v>
      </c>
      <c r="D19" s="16">
        <f>SUMIFS('Исходные данные'!$D$2:$D$105,'Исходные данные'!$C$2:$C$105,$A$3,'Исходные данные'!$A$2:$A$105,$A$16,'Исходные данные'!$B$2:$B$105,$A19,'Исходные данные'!$F$2:$F$105,2)</f>
        <v>400082</v>
      </c>
      <c r="E19" s="16">
        <f>SUMIFS('Исходные данные'!$E$2:$E$105,'Исходные данные'!$C$2:$C$105,$A$3,'Исходные данные'!$A$2:$A$105,$A$16,'Исходные данные'!$B$2:$B$105,$A19,'Исходные данные'!$F$2:$F$105,2)</f>
        <v>364927</v>
      </c>
      <c r="F19" s="15">
        <f t="shared" si="2"/>
        <v>535348</v>
      </c>
      <c r="G19" s="15">
        <f t="shared" si="3"/>
        <v>526909</v>
      </c>
    </row>
    <row r="20" spans="1:7" x14ac:dyDescent="0.25">
      <c r="A20" s="13" t="s">
        <v>11</v>
      </c>
      <c r="B20" s="16">
        <f>SUMIFS('Исходные данные'!$D$2:$D$105,'Исходные данные'!$C$2:$C$105,$A$3,'Исходные данные'!$A$2:$A$105,$A$16,'Исходные данные'!$B$2:$B$105,$A20,'Исходные данные'!$F$2:$F$105,1)</f>
        <v>463542</v>
      </c>
      <c r="C20" s="16">
        <f>SUMIFS('Исходные данные'!$E$2:$E$105,'Исходные данные'!$C$2:$C$105,$A$3,'Исходные данные'!$A$2:$A$105,$A$16,'Исходные данные'!$B$2:$B$105,$A20,'Исходные данные'!$F$2:$F$105,1)</f>
        <v>578206</v>
      </c>
      <c r="D20" s="16">
        <f>SUMIFS('Исходные данные'!$D$2:$D$105,'Исходные данные'!$C$2:$C$105,$A$3,'Исходные данные'!$A$2:$A$105,$A$16,'Исходные данные'!$B$2:$B$105,$A20,'Исходные данные'!$F$2:$F$105,2)</f>
        <v>246539</v>
      </c>
      <c r="E20" s="16">
        <f>SUMIFS('Исходные данные'!$E$2:$E$105,'Исходные данные'!$C$2:$C$105,$A$3,'Исходные данные'!$A$2:$A$105,$A$16,'Исходные данные'!$B$2:$B$105,$A20,'Исходные данные'!$F$2:$F$105,2)</f>
        <v>172054</v>
      </c>
      <c r="F20" s="15">
        <f t="shared" si="2"/>
        <v>710081</v>
      </c>
      <c r="G20" s="15">
        <f t="shared" si="3"/>
        <v>750260</v>
      </c>
    </row>
    <row r="21" spans="1:7" x14ac:dyDescent="0.25">
      <c r="A21" s="13" t="s">
        <v>12</v>
      </c>
      <c r="B21" s="16">
        <f>SUMIFS('Исходные данные'!$D$2:$D$105,'Исходные данные'!$C$2:$C$105,$A$3,'Исходные данные'!$A$2:$A$105,$A$16,'Исходные данные'!$B$2:$B$105,$A21,'Исходные данные'!$F$2:$F$105,1)</f>
        <v>424989</v>
      </c>
      <c r="C21" s="16">
        <f>SUMIFS('Исходные данные'!$E$2:$E$105,'Исходные данные'!$C$2:$C$105,$A$3,'Исходные данные'!$A$2:$A$105,$A$16,'Исходные данные'!$B$2:$B$105,$A21,'Исходные данные'!$F$2:$F$105,1)</f>
        <v>770708</v>
      </c>
      <c r="D21" s="16">
        <f>SUMIFS('Исходные данные'!$D$2:$D$105,'Исходные данные'!$C$2:$C$105,$A$3,'Исходные данные'!$A$2:$A$105,$A$16,'Исходные данные'!$B$2:$B$105,$A21,'Исходные данные'!$F$2:$F$105,2)</f>
        <v>637033</v>
      </c>
      <c r="E21" s="16">
        <f>SUMIFS('Исходные данные'!$E$2:$E$105,'Исходные данные'!$C$2:$C$105,$A$3,'Исходные данные'!$A$2:$A$105,$A$16,'Исходные данные'!$B$2:$B$105,$A21,'Исходные данные'!$F$2:$F$105,2)</f>
        <v>303459</v>
      </c>
      <c r="F21" s="15">
        <f t="shared" si="2"/>
        <v>1062022</v>
      </c>
      <c r="G21" s="15">
        <f t="shared" si="3"/>
        <v>1074167</v>
      </c>
    </row>
    <row r="22" spans="1:7" x14ac:dyDescent="0.25">
      <c r="A22" s="12" t="s">
        <v>16</v>
      </c>
      <c r="B22" s="15">
        <f>SUM(B23)</f>
        <v>0</v>
      </c>
      <c r="C22" s="15">
        <f t="shared" ref="C22:E22" si="6">SUM(C23)</f>
        <v>0</v>
      </c>
      <c r="D22" s="15">
        <f t="shared" si="6"/>
        <v>0</v>
      </c>
      <c r="E22" s="15">
        <f t="shared" si="6"/>
        <v>0</v>
      </c>
      <c r="F22" s="15">
        <f t="shared" si="2"/>
        <v>0</v>
      </c>
      <c r="G22" s="15">
        <f t="shared" si="3"/>
        <v>0</v>
      </c>
    </row>
    <row r="23" spans="1:7" x14ac:dyDescent="0.25">
      <c r="A23" s="13" t="s">
        <v>10</v>
      </c>
      <c r="B23" s="16">
        <f>SUMIFS('Исходные данные'!$D$2:$D$105,'Исходные данные'!$C$2:$C$105,$A$3,'Исходные данные'!$A$2:$A$105,$A$22,'Исходные данные'!$B$2:$B$105,$A23,'Исходные данные'!$F$2:$F$105,1)</f>
        <v>0</v>
      </c>
      <c r="C23" s="16">
        <f>SUMIFS('Исходные данные'!$E$2:$E$105,'Исходные данные'!$C$2:$C$105,$A$3,'Исходные данные'!$A$2:$A$105,$A$22,'Исходные данные'!$B$2:$B$105,$A23,'Исходные данные'!$F$2:$F$105,1)</f>
        <v>0</v>
      </c>
      <c r="D23" s="16">
        <f>SUMIFS('Исходные данные'!$D$2:$D$105,'Исходные данные'!$C$2:$C$105,$A$3,'Исходные данные'!$A$2:$A$105,$A$22,'Исходные данные'!$B$2:$B$105,$A23,'Исходные данные'!$F$2:$F$105,2)</f>
        <v>0</v>
      </c>
      <c r="E23" s="16">
        <f>SUMIFS('Исходные данные'!$E$2:$E$105,'Исходные данные'!$C$2:$C$105,$A$3,'Исходные данные'!$A$2:$A$105,$A$22,'Исходные данные'!$B$2:$B$105,$A23,'Исходные данные'!$F$2:$F$105,2)</f>
        <v>0</v>
      </c>
      <c r="F23" s="15">
        <f t="shared" si="2"/>
        <v>0</v>
      </c>
      <c r="G23" s="15">
        <f t="shared" si="3"/>
        <v>0</v>
      </c>
    </row>
    <row r="24" spans="1:7" x14ac:dyDescent="0.25">
      <c r="A24" s="12" t="s">
        <v>17</v>
      </c>
      <c r="B24" s="15">
        <f>SUM(B25:B27)</f>
        <v>0</v>
      </c>
      <c r="C24" s="15">
        <f t="shared" ref="C24:E24" si="7">SUM(C25:C27)</f>
        <v>0</v>
      </c>
      <c r="D24" s="15">
        <f t="shared" si="7"/>
        <v>0</v>
      </c>
      <c r="E24" s="15">
        <f t="shared" si="7"/>
        <v>0</v>
      </c>
      <c r="F24" s="15">
        <f t="shared" si="2"/>
        <v>0</v>
      </c>
      <c r="G24" s="15">
        <f t="shared" si="3"/>
        <v>0</v>
      </c>
    </row>
    <row r="25" spans="1:7" x14ac:dyDescent="0.25">
      <c r="A25" s="13" t="s">
        <v>7</v>
      </c>
      <c r="B25" s="16">
        <f>SUMIFS('Исходные данные'!$D$2:$D$105,'Исходные данные'!$C$2:$C$105,$A$3,'Исходные данные'!$A$2:$A$105,$A$24,'Исходные данные'!$B$2:$B$105,$A25,'Исходные данные'!$F$2:$F$105,1)</f>
        <v>0</v>
      </c>
      <c r="C25" s="16">
        <f>SUMIFS('Исходные данные'!$E$2:$E$105,'Исходные данные'!$C$2:$C$105,$A$3,'Исходные данные'!$A$2:$A$105,$A$24,'Исходные данные'!$B$2:$B$105,$A25,'Исходные данные'!$F$2:$F$105,1)</f>
        <v>0</v>
      </c>
      <c r="D25" s="16">
        <f>SUMIFS('Исходные данные'!$D$2:$D$105,'Исходные данные'!$C$2:$C$105,$A$3,'Исходные данные'!$A$2:$A$105,$A$24,'Исходные данные'!$B$2:$B$105,$A25,'Исходные данные'!$F$2:$F$105,2)</f>
        <v>0</v>
      </c>
      <c r="E25" s="16">
        <f>SUMIFS('Исходные данные'!$E$2:$E$105,'Исходные данные'!$C$2:$C$105,$A$3,'Исходные данные'!$A$2:$A$105,$A$24,'Исходные данные'!$B$2:$B$105,$A25,'Исходные данные'!$F$2:$F$105,2)</f>
        <v>0</v>
      </c>
      <c r="F25" s="15">
        <f t="shared" si="2"/>
        <v>0</v>
      </c>
      <c r="G25" s="15">
        <f t="shared" si="3"/>
        <v>0</v>
      </c>
    </row>
    <row r="26" spans="1:7" x14ac:dyDescent="0.25">
      <c r="A26" s="13" t="s">
        <v>11</v>
      </c>
      <c r="B26" s="16">
        <f>SUMIFS('Исходные данные'!$D$2:$D$105,'Исходные данные'!$C$2:$C$105,$A$3,'Исходные данные'!$A$2:$A$105,$A$24,'Исходные данные'!$B$2:$B$105,$A26,'Исходные данные'!$F$2:$F$105,1)</f>
        <v>0</v>
      </c>
      <c r="C26" s="16">
        <f>SUMIFS('Исходные данные'!$E$2:$E$105,'Исходные данные'!$C$2:$C$105,$A$3,'Исходные данные'!$A$2:$A$105,$A$24,'Исходные данные'!$B$2:$B$105,$A26,'Исходные данные'!$F$2:$F$105,1)</f>
        <v>0</v>
      </c>
      <c r="D26" s="16">
        <f>SUMIFS('Исходные данные'!$D$2:$D$105,'Исходные данные'!$C$2:$C$105,$A$3,'Исходные данные'!$A$2:$A$105,$A$24,'Исходные данные'!$B$2:$B$105,$A26,'Исходные данные'!$F$2:$F$105,2)</f>
        <v>0</v>
      </c>
      <c r="E26" s="16">
        <f>SUMIFS('Исходные данные'!$E$2:$E$105,'Исходные данные'!$C$2:$C$105,$A$3,'Исходные данные'!$A$2:$A$105,$A$24,'Исходные данные'!$B$2:$B$105,$A26,'Исходные данные'!$F$2:$F$105,2)</f>
        <v>0</v>
      </c>
      <c r="F26" s="15">
        <f t="shared" si="2"/>
        <v>0</v>
      </c>
      <c r="G26" s="15">
        <f t="shared" si="3"/>
        <v>0</v>
      </c>
    </row>
    <row r="27" spans="1:7" x14ac:dyDescent="0.25">
      <c r="A27" s="13" t="s">
        <v>12</v>
      </c>
      <c r="B27" s="16">
        <f>SUMIFS('Исходные данные'!$D$2:$D$105,'Исходные данные'!$C$2:$C$105,$A$3,'Исходные данные'!$A$2:$A$105,$A$24,'Исходные данные'!$B$2:$B$105,$A27,'Исходные данные'!$F$2:$F$105,1)</f>
        <v>0</v>
      </c>
      <c r="C27" s="16">
        <f>SUMIFS('Исходные данные'!$E$2:$E$105,'Исходные данные'!$C$2:$C$105,$A$3,'Исходные данные'!$A$2:$A$105,$A$24,'Исходные данные'!$B$2:$B$105,$A27,'Исходные данные'!$F$2:$F$105,1)</f>
        <v>0</v>
      </c>
      <c r="D27" s="16">
        <f>SUMIFS('Исходные данные'!$D$2:$D$105,'Исходные данные'!$C$2:$C$105,$A$3,'Исходные данные'!$A$2:$A$105,$A$24,'Исходные данные'!$B$2:$B$105,$A27,'Исходные данные'!$F$2:$F$105,2)</f>
        <v>0</v>
      </c>
      <c r="E27" s="16">
        <f>SUMIFS('Исходные данные'!$E$2:$E$105,'Исходные данные'!$C$2:$C$105,$A$3,'Исходные данные'!$A$2:$A$105,$A$24,'Исходные данные'!$B$2:$B$105,$A27,'Исходные данные'!$F$2:$F$105,2)</f>
        <v>0</v>
      </c>
      <c r="F27" s="15">
        <f t="shared" si="2"/>
        <v>0</v>
      </c>
      <c r="G27" s="15">
        <f t="shared" si="3"/>
        <v>0</v>
      </c>
    </row>
    <row r="28" spans="1:7" x14ac:dyDescent="0.25">
      <c r="A28" s="12" t="s">
        <v>18</v>
      </c>
      <c r="B28" s="15">
        <f>SUM(B29:B33)</f>
        <v>5587</v>
      </c>
      <c r="C28" s="15">
        <f t="shared" ref="C28:E28" si="8">SUM(C29:C33)</f>
        <v>12326</v>
      </c>
      <c r="D28" s="15">
        <f t="shared" si="8"/>
        <v>12962</v>
      </c>
      <c r="E28" s="15">
        <f t="shared" si="8"/>
        <v>15721</v>
      </c>
      <c r="F28" s="15">
        <f t="shared" si="2"/>
        <v>18549</v>
      </c>
      <c r="G28" s="15">
        <f t="shared" si="3"/>
        <v>28047</v>
      </c>
    </row>
    <row r="29" spans="1:7" x14ac:dyDescent="0.25">
      <c r="A29" s="13" t="s">
        <v>7</v>
      </c>
      <c r="B29" s="16">
        <f>SUMIFS('Исходные данные'!$D$2:$D$105,'Исходные данные'!$C$2:$C$105,$A$3,'Исходные данные'!$A$2:$A$105,$A$28,'Исходные данные'!$B$2:$B$105,$A29,'Исходные данные'!$F$2:$F$105,1)</f>
        <v>2193</v>
      </c>
      <c r="C29" s="16">
        <f>SUMIFS('Исходные данные'!$E$2:$E$105,'Исходные данные'!$C$2:$C$105,$A$3,'Исходные данные'!$A$2:$A$105,$A$28,'Исходные данные'!$B$2:$B$105,$A29,'Исходные данные'!$F$2:$F$105,1)</f>
        <v>6576</v>
      </c>
      <c r="D29" s="16">
        <f>SUMIFS('Исходные данные'!$D$2:$D$105,'Исходные данные'!$C$2:$C$105,$A$3,'Исходные данные'!$A$2:$A$105,$A$28,'Исходные данные'!$B$2:$B$105,$A29,'Исходные данные'!$F$2:$F$105,2)</f>
        <v>5551</v>
      </c>
      <c r="E29" s="16">
        <f>SUMIFS('Исходные данные'!$E$2:$E$105,'Исходные данные'!$C$2:$C$105,$A$3,'Исходные данные'!$A$2:$A$105,$A$28,'Исходные данные'!$B$2:$B$105,$A29,'Исходные данные'!$F$2:$F$105,2)</f>
        <v>6513</v>
      </c>
      <c r="F29" s="15">
        <f t="shared" si="2"/>
        <v>7744</v>
      </c>
      <c r="G29" s="15">
        <f t="shared" si="3"/>
        <v>13089</v>
      </c>
    </row>
    <row r="30" spans="1:7" x14ac:dyDescent="0.25">
      <c r="A30" s="13" t="s">
        <v>9</v>
      </c>
      <c r="B30" s="16">
        <f>SUMIFS('Исходные данные'!$D$2:$D$105,'Исходные данные'!$C$2:$C$105,$A$3,'Исходные данные'!$A$2:$A$105,$A$28,'Исходные данные'!$B$2:$B$105,$A30,'Исходные данные'!$F$2:$F$105,1)</f>
        <v>0</v>
      </c>
      <c r="C30" s="16">
        <f>SUMIFS('Исходные данные'!$E$2:$E$105,'Исходные данные'!$C$2:$C$105,$A$3,'Исходные данные'!$A$2:$A$105,$A$28,'Исходные данные'!$B$2:$B$105,$A30,'Исходные данные'!$F$2:$F$105,1)</f>
        <v>0</v>
      </c>
      <c r="D30" s="16">
        <f>SUMIFS('Исходные данные'!$D$2:$D$105,'Исходные данные'!$C$2:$C$105,$A$3,'Исходные данные'!$A$2:$A$105,$A$28,'Исходные данные'!$B$2:$B$105,$A30,'Исходные данные'!$F$2:$F$105,2)</f>
        <v>3323</v>
      </c>
      <c r="E30" s="16">
        <f>SUMIFS('Исходные данные'!$E$2:$E$105,'Исходные данные'!$C$2:$C$105,$A$3,'Исходные данные'!$A$2:$A$105,$A$28,'Исходные данные'!$B$2:$B$105,$A30,'Исходные данные'!$F$2:$F$105,2)</f>
        <v>5560</v>
      </c>
      <c r="F30" s="15">
        <f t="shared" si="2"/>
        <v>3323</v>
      </c>
      <c r="G30" s="15">
        <f t="shared" si="3"/>
        <v>5560</v>
      </c>
    </row>
    <row r="31" spans="1:7" x14ac:dyDescent="0.25">
      <c r="A31" s="13" t="s">
        <v>10</v>
      </c>
      <c r="B31" s="16">
        <f>SUMIFS('Исходные данные'!$D$2:$D$105,'Исходные данные'!$C$2:$C$105,$A$3,'Исходные данные'!$A$2:$A$105,$A$28,'Исходные данные'!$B$2:$B$105,$A31,'Исходные данные'!$F$2:$F$105,1)</f>
        <v>0</v>
      </c>
      <c r="C31" s="16">
        <f>SUMIFS('Исходные данные'!$E$2:$E$105,'Исходные данные'!$C$2:$C$105,$A$3,'Исходные данные'!$A$2:$A$105,$A$28,'Исходные данные'!$B$2:$B$105,$A31,'Исходные данные'!$F$2:$F$105,1)</f>
        <v>0</v>
      </c>
      <c r="D31" s="16">
        <f>SUMIFS('Исходные данные'!$D$2:$D$105,'Исходные данные'!$C$2:$C$105,$A$3,'Исходные данные'!$A$2:$A$105,$A$28,'Исходные данные'!$B$2:$B$105,$A31,'Исходные данные'!$F$2:$F$105,2)</f>
        <v>0</v>
      </c>
      <c r="E31" s="16">
        <f>SUMIFS('Исходные данные'!$E$2:$E$105,'Исходные данные'!$C$2:$C$105,$A$3,'Исходные данные'!$A$2:$A$105,$A$28,'Исходные данные'!$B$2:$B$105,$A31,'Исходные данные'!$F$2:$F$105,2)</f>
        <v>0</v>
      </c>
      <c r="F31" s="15">
        <f t="shared" si="2"/>
        <v>0</v>
      </c>
      <c r="G31" s="15">
        <f t="shared" si="3"/>
        <v>0</v>
      </c>
    </row>
    <row r="32" spans="1:7" x14ac:dyDescent="0.25">
      <c r="A32" s="13" t="s">
        <v>11</v>
      </c>
      <c r="B32" s="16">
        <f>SUMIFS('Исходные данные'!$D$2:$D$105,'Исходные данные'!$C$2:$C$105,$A$3,'Исходные данные'!$A$2:$A$105,$A$28,'Исходные данные'!$B$2:$B$105,$A32,'Исходные данные'!$F$2:$F$105,1)</f>
        <v>0</v>
      </c>
      <c r="C32" s="16">
        <f>SUMIFS('Исходные данные'!$E$2:$E$105,'Исходные данные'!$C$2:$C$105,$A$3,'Исходные данные'!$A$2:$A$105,$A$28,'Исходные данные'!$B$2:$B$105,$A32,'Исходные данные'!$F$2:$F$105,1)</f>
        <v>0</v>
      </c>
      <c r="D32" s="16">
        <f>SUMIFS('Исходные данные'!$D$2:$D$105,'Исходные данные'!$C$2:$C$105,$A$3,'Исходные данные'!$A$2:$A$105,$A$28,'Исходные данные'!$B$2:$B$105,$A32,'Исходные данные'!$F$2:$F$105,2)</f>
        <v>0</v>
      </c>
      <c r="E32" s="16">
        <f>SUMIFS('Исходные данные'!$E$2:$E$105,'Исходные данные'!$C$2:$C$105,$A$3,'Исходные данные'!$A$2:$A$105,$A$28,'Исходные данные'!$B$2:$B$105,$A32,'Исходные данные'!$F$2:$F$105,2)</f>
        <v>0</v>
      </c>
      <c r="F32" s="15">
        <f t="shared" si="2"/>
        <v>0</v>
      </c>
      <c r="G32" s="15">
        <f t="shared" si="3"/>
        <v>0</v>
      </c>
    </row>
    <row r="33" spans="1:7" x14ac:dyDescent="0.25">
      <c r="A33" s="13" t="s">
        <v>12</v>
      </c>
      <c r="B33" s="16">
        <f>SUMIFS('Исходные данные'!$D$2:$D$105,'Исходные данные'!$C$2:$C$105,$A$3,'Исходные данные'!$A$2:$A$105,$A$28,'Исходные данные'!$B$2:$B$105,$A33,'Исходные данные'!$F$2:$F$105,1)</f>
        <v>3394</v>
      </c>
      <c r="C33" s="16">
        <f>SUMIFS('Исходные данные'!$E$2:$E$105,'Исходные данные'!$C$2:$C$105,$A$3,'Исходные данные'!$A$2:$A$105,$A$28,'Исходные данные'!$B$2:$B$105,$A33,'Исходные данные'!$F$2:$F$105,1)</f>
        <v>5750</v>
      </c>
      <c r="D33" s="16">
        <f>SUMIFS('Исходные данные'!$D$2:$D$105,'Исходные данные'!$C$2:$C$105,$A$3,'Исходные данные'!$A$2:$A$105,$A$28,'Исходные данные'!$B$2:$B$105,$A33,'Исходные данные'!$F$2:$F$105,2)</f>
        <v>4088</v>
      </c>
      <c r="E33" s="16">
        <f>SUMIFS('Исходные данные'!$E$2:$E$105,'Исходные данные'!$C$2:$C$105,$A$3,'Исходные данные'!$A$2:$A$105,$A$28,'Исходные данные'!$B$2:$B$105,$A33,'Исходные данные'!$F$2:$F$105,2)</f>
        <v>3648</v>
      </c>
      <c r="F33" s="15">
        <f t="shared" si="2"/>
        <v>7482</v>
      </c>
      <c r="G33" s="15">
        <f t="shared" si="3"/>
        <v>9398</v>
      </c>
    </row>
    <row r="34" spans="1:7" x14ac:dyDescent="0.25">
      <c r="A34" s="9" t="s">
        <v>13</v>
      </c>
      <c r="B34" s="15">
        <f>B35+B41</f>
        <v>1836732</v>
      </c>
      <c r="C34" s="15">
        <f t="shared" ref="C34:E34" si="9">C35+C41</f>
        <v>1466705</v>
      </c>
      <c r="D34" s="15">
        <f t="shared" si="9"/>
        <v>2906292</v>
      </c>
      <c r="E34" s="15">
        <f t="shared" si="9"/>
        <v>2865433</v>
      </c>
      <c r="F34" s="15">
        <f t="shared" si="2"/>
        <v>4743024</v>
      </c>
      <c r="G34" s="15">
        <f t="shared" si="3"/>
        <v>4332138</v>
      </c>
    </row>
    <row r="35" spans="1:7" x14ac:dyDescent="0.25">
      <c r="A35" s="12" t="s">
        <v>6</v>
      </c>
      <c r="B35" s="15">
        <f>SUM(B36:B40)</f>
        <v>1503377</v>
      </c>
      <c r="C35" s="15">
        <f t="shared" ref="C35:E35" si="10">SUM(C36:C40)</f>
        <v>1113092</v>
      </c>
      <c r="D35" s="15">
        <f t="shared" si="10"/>
        <v>2326813</v>
      </c>
      <c r="E35" s="15">
        <f t="shared" si="10"/>
        <v>2035488</v>
      </c>
      <c r="F35" s="15">
        <f t="shared" si="2"/>
        <v>3830190</v>
      </c>
      <c r="G35" s="15">
        <f t="shared" si="3"/>
        <v>3148580</v>
      </c>
    </row>
    <row r="36" spans="1:7" x14ac:dyDescent="0.25">
      <c r="A36" s="13" t="s">
        <v>7</v>
      </c>
      <c r="B36" s="16">
        <f>SUMIFS('Исходные данные'!$D$2:$D$105,'Исходные данные'!$C$2:$C$105,$A$34,'Исходные данные'!$A$2:$A$105,$A$35,'Исходные данные'!$B$2:$B$105,$A36,'Исходные данные'!$F$2:$F$105,1)</f>
        <v>407199</v>
      </c>
      <c r="C36" s="16">
        <f>SUMIFS('Исходные данные'!$E$2:$E$105,'Исходные данные'!$C$2:$C$105,$A$34,'Исходные данные'!$A$2:$A$105,$A$35,'Исходные данные'!$B$2:$B$105,$A36,'Исходные данные'!$F$2:$F$105,1)</f>
        <v>242400</v>
      </c>
      <c r="D36" s="16">
        <f>SUMIFS('Исходные данные'!$D$2:$D$105,'Исходные данные'!$C$2:$C$105,$A$34,'Исходные данные'!$A$2:$A$105,$A$35,'Исходные данные'!$B$2:$B$105,$A36,'Исходные данные'!$F$2:$F$105,2)</f>
        <v>0</v>
      </c>
      <c r="E36" s="16">
        <f>SUMIFS('Исходные данные'!$E$2:$E$105,'Исходные данные'!$C$2:$C$105,$A$34,'Исходные данные'!$A$2:$A$105,$A$35,'Исходные данные'!$B$2:$B$105,$A36,'Исходные данные'!$F$2:$F$105,2)</f>
        <v>0</v>
      </c>
      <c r="F36" s="15">
        <f t="shared" si="2"/>
        <v>407199</v>
      </c>
      <c r="G36" s="15">
        <f t="shared" si="3"/>
        <v>242400</v>
      </c>
    </row>
    <row r="37" spans="1:7" x14ac:dyDescent="0.25">
      <c r="A37" s="13" t="s">
        <v>9</v>
      </c>
      <c r="B37" s="16">
        <f>SUMIFS('Исходные данные'!$D$2:$D$105,'Исходные данные'!$C$2:$C$105,$A$34,'Исходные данные'!$A$2:$A$105,$A$35,'Исходные данные'!$B$2:$B$105,$A37,'Исходные данные'!$F$2:$F$105,1)</f>
        <v>189332</v>
      </c>
      <c r="C37" s="16">
        <f>SUMIFS('Исходные данные'!$E$2:$E$105,'Исходные данные'!$C$2:$C$105,$A$34,'Исходные данные'!$A$2:$A$105,$A$35,'Исходные данные'!$B$2:$B$105,$A37,'Исходные данные'!$F$2:$F$105,1)</f>
        <v>206333</v>
      </c>
      <c r="D37" s="16">
        <f>SUMIFS('Исходные данные'!$D$2:$D$105,'Исходные данные'!$C$2:$C$105,$A$34,'Исходные данные'!$A$2:$A$105,$A$35,'Исходные данные'!$B$2:$B$105,$A37,'Исходные данные'!$F$2:$F$105,2)</f>
        <v>336515</v>
      </c>
      <c r="E37" s="16">
        <f>SUMIFS('Исходные данные'!$E$2:$E$105,'Исходные данные'!$C$2:$C$105,$A$34,'Исходные данные'!$A$2:$A$105,$A$35,'Исходные данные'!$B$2:$B$105,$A37,'Исходные данные'!$F$2:$F$105,2)</f>
        <v>343913</v>
      </c>
      <c r="F37" s="15">
        <f t="shared" si="2"/>
        <v>525847</v>
      </c>
      <c r="G37" s="15">
        <f t="shared" si="3"/>
        <v>550246</v>
      </c>
    </row>
    <row r="38" spans="1:7" x14ac:dyDescent="0.25">
      <c r="A38" s="13" t="s">
        <v>10</v>
      </c>
      <c r="B38" s="16">
        <f>SUMIFS('Исходные данные'!$D$2:$D$105,'Исходные данные'!$C$2:$C$105,$A$34,'Исходные данные'!$A$2:$A$105,$A$35,'Исходные данные'!$B$2:$B$105,$A38,'Исходные данные'!$F$2:$F$105,1)</f>
        <v>523707</v>
      </c>
      <c r="C38" s="16">
        <f>SUMIFS('Исходные данные'!$E$2:$E$105,'Исходные данные'!$C$2:$C$105,$A$34,'Исходные данные'!$A$2:$A$105,$A$35,'Исходные данные'!$B$2:$B$105,$A38,'Исходные данные'!$F$2:$F$105,1)</f>
        <v>366663</v>
      </c>
      <c r="D38" s="16">
        <f>SUMIFS('Исходные данные'!$D$2:$D$105,'Исходные данные'!$C$2:$C$105,$A$34,'Исходные данные'!$A$2:$A$105,$A$35,'Исходные данные'!$B$2:$B$105,$A38,'Исходные данные'!$F$2:$F$105,2)</f>
        <v>0</v>
      </c>
      <c r="E38" s="16">
        <f>SUMIFS('Исходные данные'!$E$2:$E$105,'Исходные данные'!$C$2:$C$105,$A$34,'Исходные данные'!$A$2:$A$105,$A$35,'Исходные данные'!$B$2:$B$105,$A38,'Исходные данные'!$F$2:$F$105,2)</f>
        <v>0</v>
      </c>
      <c r="F38" s="15">
        <f t="shared" si="2"/>
        <v>523707</v>
      </c>
      <c r="G38" s="15">
        <f t="shared" si="3"/>
        <v>366663</v>
      </c>
    </row>
    <row r="39" spans="1:7" x14ac:dyDescent="0.25">
      <c r="A39" s="13" t="s">
        <v>11</v>
      </c>
      <c r="B39" s="16">
        <f>SUMIFS('Исходные данные'!$D$2:$D$105,'Исходные данные'!$C$2:$C$105,$A$34,'Исходные данные'!$A$2:$A$105,$A$35,'Исходные данные'!$B$2:$B$105,$A39,'Исходные данные'!$F$2:$F$105,1)</f>
        <v>383139</v>
      </c>
      <c r="C39" s="16">
        <f>SUMIFS('Исходные данные'!$E$2:$E$105,'Исходные данные'!$C$2:$C$105,$A$34,'Исходные данные'!$A$2:$A$105,$A$35,'Исходные данные'!$B$2:$B$105,$A39,'Исходные данные'!$F$2:$F$105,1)</f>
        <v>297696</v>
      </c>
      <c r="D39" s="16">
        <f>SUMIFS('Исходные данные'!$D$2:$D$105,'Исходные данные'!$C$2:$C$105,$A$34,'Исходные данные'!$A$2:$A$105,$A$35,'Исходные данные'!$B$2:$B$105,$A39,'Исходные данные'!$F$2:$F$105,2)</f>
        <v>825687</v>
      </c>
      <c r="E39" s="16">
        <f>SUMIFS('Исходные данные'!$E$2:$E$105,'Исходные данные'!$C$2:$C$105,$A$34,'Исходные данные'!$A$2:$A$105,$A$35,'Исходные данные'!$B$2:$B$105,$A39,'Исходные данные'!$F$2:$F$105,2)</f>
        <v>890712</v>
      </c>
      <c r="F39" s="15">
        <f t="shared" si="2"/>
        <v>1208826</v>
      </c>
      <c r="G39" s="15">
        <f t="shared" si="3"/>
        <v>1188408</v>
      </c>
    </row>
    <row r="40" spans="1:7" x14ac:dyDescent="0.25">
      <c r="A40" s="13" t="s">
        <v>12</v>
      </c>
      <c r="B40" s="16">
        <f>SUMIFS('Исходные данные'!$D$2:$D$105,'Исходные данные'!$C$2:$C$105,$A$34,'Исходные данные'!$A$2:$A$105,$A$35,'Исходные данные'!$B$2:$B$105,$A40,'Исходные данные'!$F$2:$F$105,1)</f>
        <v>0</v>
      </c>
      <c r="C40" s="16">
        <f>SUMIFS('Исходные данные'!$E$2:$E$105,'Исходные данные'!$C$2:$C$105,$A$34,'Исходные данные'!$A$2:$A$105,$A$35,'Исходные данные'!$B$2:$B$105,$A40,'Исходные данные'!$F$2:$F$105,1)</f>
        <v>0</v>
      </c>
      <c r="D40" s="16">
        <f>SUMIFS('Исходные данные'!$D$2:$D$105,'Исходные данные'!$C$2:$C$105,$A$34,'Исходные данные'!$A$2:$A$105,$A$35,'Исходные данные'!$B$2:$B$105,$A40,'Исходные данные'!$F$2:$F$105,2)</f>
        <v>1164611</v>
      </c>
      <c r="E40" s="16">
        <f>SUMIFS('Исходные данные'!$E$2:$E$105,'Исходные данные'!$C$2:$C$105,$A$34,'Исходные данные'!$A$2:$A$105,$A$35,'Исходные данные'!$B$2:$B$105,$A40,'Исходные данные'!$F$2:$F$105,2)</f>
        <v>800863</v>
      </c>
      <c r="F40" s="15">
        <f t="shared" si="2"/>
        <v>1164611</v>
      </c>
      <c r="G40" s="15">
        <f t="shared" si="3"/>
        <v>800863</v>
      </c>
    </row>
    <row r="41" spans="1:7" x14ac:dyDescent="0.25">
      <c r="A41" s="12" t="s">
        <v>15</v>
      </c>
      <c r="B41" s="15">
        <f>SUM(B42:B46)</f>
        <v>333355</v>
      </c>
      <c r="C41" s="15">
        <f t="shared" ref="C41:E41" si="11">SUM(C42:C46)</f>
        <v>353613</v>
      </c>
      <c r="D41" s="15">
        <f t="shared" si="11"/>
        <v>579479</v>
      </c>
      <c r="E41" s="15">
        <f t="shared" si="11"/>
        <v>829945</v>
      </c>
      <c r="F41" s="15">
        <f t="shared" si="2"/>
        <v>912834</v>
      </c>
      <c r="G41" s="15">
        <f t="shared" si="3"/>
        <v>1183558</v>
      </c>
    </row>
    <row r="42" spans="1:7" x14ac:dyDescent="0.25">
      <c r="A42" s="13" t="s">
        <v>7</v>
      </c>
      <c r="B42" s="16">
        <f>SUMIFS('Исходные данные'!$D$2:$D$105,'Исходные данные'!$C$2:$C$105,$A$34,'Исходные данные'!$A$2:$A$105,$A$41,'Исходные данные'!$B$2:$B$105,$A42,'Исходные данные'!$F$2:$F$105,1)</f>
        <v>0</v>
      </c>
      <c r="C42" s="16">
        <f>SUMIFS('Исходные данные'!$E$2:$E$105,'Исходные данные'!$C$2:$C$105,$A$34,'Исходные данные'!$A$2:$A$105,$A$41,'Исходные данные'!$B$2:$B$105,$A42,'Исходные данные'!$F$2:$F$105,1)</f>
        <v>0</v>
      </c>
      <c r="D42" s="16">
        <f>SUMIFS('Исходные данные'!$D$2:$D$105,'Исходные данные'!$C$2:$C$105,$A$34,'Исходные данные'!$A$2:$A$105,$A$41,'Исходные данные'!$B$2:$B$105,$A42,'Исходные данные'!$F$2:$F$105,2)</f>
        <v>109979</v>
      </c>
      <c r="E42" s="16">
        <f>SUMIFS('Исходные данные'!$E$2:$E$105,'Исходные данные'!$C$2:$C$105,$A$34,'Исходные данные'!$A$2:$A$105,$A$41,'Исходные данные'!$B$2:$B$105,$A42,'Исходные данные'!$F$2:$F$105,2)</f>
        <v>341508</v>
      </c>
      <c r="F42" s="15">
        <f t="shared" si="2"/>
        <v>109979</v>
      </c>
      <c r="G42" s="15">
        <f t="shared" si="3"/>
        <v>341508</v>
      </c>
    </row>
    <row r="43" spans="1:7" x14ac:dyDescent="0.25">
      <c r="A43" s="13" t="s">
        <v>9</v>
      </c>
      <c r="B43" s="16">
        <f>SUMIFS('Исходные данные'!$D$2:$D$105,'Исходные данные'!$C$2:$C$105,$A$34,'Исходные данные'!$A$2:$A$105,$A$41,'Исходные данные'!$B$2:$B$105,$A43,'Исходные данные'!$F$2:$F$105,1)</f>
        <v>44517</v>
      </c>
      <c r="C43" s="16">
        <f>SUMIFS('Исходные данные'!$E$2:$E$105,'Исходные данные'!$C$2:$C$105,$A$34,'Исходные данные'!$A$2:$A$105,$A$41,'Исходные данные'!$B$2:$B$105,$A43,'Исходные данные'!$F$2:$F$105,1)</f>
        <v>44024</v>
      </c>
      <c r="D43" s="16">
        <f>SUMIFS('Исходные данные'!$D$2:$D$105,'Исходные данные'!$C$2:$C$105,$A$34,'Исходные данные'!$A$2:$A$105,$A$41,'Исходные данные'!$B$2:$B$105,$A43,'Исходные данные'!$F$2:$F$105,2)</f>
        <v>0</v>
      </c>
      <c r="E43" s="16">
        <f>SUMIFS('Исходные данные'!$E$2:$E$105,'Исходные данные'!$C$2:$C$105,$A$34,'Исходные данные'!$A$2:$A$105,$A$41,'Исходные данные'!$B$2:$B$105,$A43,'Исходные данные'!$F$2:$F$105,2)</f>
        <v>0</v>
      </c>
      <c r="F43" s="15">
        <f t="shared" si="2"/>
        <v>44517</v>
      </c>
      <c r="G43" s="15">
        <f t="shared" si="3"/>
        <v>44024</v>
      </c>
    </row>
    <row r="44" spans="1:7" x14ac:dyDescent="0.25">
      <c r="A44" s="13" t="s">
        <v>10</v>
      </c>
      <c r="B44" s="16">
        <f>SUMIFS('Исходные данные'!$D$2:$D$105,'Исходные данные'!$C$2:$C$105,$A$34,'Исходные данные'!$A$2:$A$105,$A$41,'Исходные данные'!$B$2:$B$105,$A44,'Исходные данные'!$F$2:$F$105,1)</f>
        <v>59476</v>
      </c>
      <c r="C44" s="16">
        <f>SUMIFS('Исходные данные'!$E$2:$E$105,'Исходные данные'!$C$2:$C$105,$A$34,'Исходные данные'!$A$2:$A$105,$A$41,'Исходные данные'!$B$2:$B$105,$A44,'Исходные данные'!$F$2:$F$105,1)</f>
        <v>69721</v>
      </c>
      <c r="D44" s="16">
        <f>SUMIFS('Исходные данные'!$D$2:$D$105,'Исходные данные'!$C$2:$C$105,$A$34,'Исходные данные'!$A$2:$A$105,$A$41,'Исходные данные'!$B$2:$B$105,$A44,'Исходные данные'!$F$2:$F$105,2)</f>
        <v>103345</v>
      </c>
      <c r="E44" s="16">
        <f>SUMIFS('Исходные данные'!$E$2:$E$105,'Исходные данные'!$C$2:$C$105,$A$34,'Исходные данные'!$A$2:$A$105,$A$41,'Исходные данные'!$B$2:$B$105,$A44,'Исходные данные'!$F$2:$F$105,2)</f>
        <v>204533</v>
      </c>
      <c r="F44" s="15">
        <f t="shared" si="2"/>
        <v>162821</v>
      </c>
      <c r="G44" s="15">
        <f t="shared" si="3"/>
        <v>274254</v>
      </c>
    </row>
    <row r="45" spans="1:7" x14ac:dyDescent="0.25">
      <c r="A45" s="13" t="s">
        <v>11</v>
      </c>
      <c r="B45" s="16">
        <f>SUMIFS('Исходные данные'!$D$2:$D$105,'Исходные данные'!$C$2:$C$105,$A$34,'Исходные данные'!$A$2:$A$105,$A$41,'Исходные данные'!$B$2:$B$105,$A45,'Исходные данные'!$F$2:$F$105,1)</f>
        <v>93363</v>
      </c>
      <c r="C45" s="16">
        <f>SUMIFS('Исходные данные'!$E$2:$E$105,'Исходные данные'!$C$2:$C$105,$A$34,'Исходные данные'!$A$2:$A$105,$A$41,'Исходные данные'!$B$2:$B$105,$A45,'Исходные данные'!$F$2:$F$105,1)</f>
        <v>80785</v>
      </c>
      <c r="D45" s="16">
        <f>SUMIFS('Исходные данные'!$D$2:$D$105,'Исходные данные'!$C$2:$C$105,$A$34,'Исходные данные'!$A$2:$A$105,$A$41,'Исходные данные'!$B$2:$B$105,$A45,'Исходные данные'!$F$2:$F$105,2)</f>
        <v>0</v>
      </c>
      <c r="E45" s="16">
        <f>SUMIFS('Исходные данные'!$E$2:$E$105,'Исходные данные'!$C$2:$C$105,$A$34,'Исходные данные'!$A$2:$A$105,$A$41,'Исходные данные'!$B$2:$B$105,$A45,'Исходные данные'!$F$2:$F$105,2)</f>
        <v>0</v>
      </c>
      <c r="F45" s="15">
        <f t="shared" si="2"/>
        <v>93363</v>
      </c>
      <c r="G45" s="15">
        <f t="shared" si="3"/>
        <v>80785</v>
      </c>
    </row>
    <row r="46" spans="1:7" x14ac:dyDescent="0.25">
      <c r="A46" s="13" t="s">
        <v>12</v>
      </c>
      <c r="B46" s="16">
        <f>SUMIFS('Исходные данные'!$D$2:$D$105,'Исходные данные'!$C$2:$C$105,$A$34,'Исходные данные'!$A$2:$A$105,$A$41,'Исходные данные'!$B$2:$B$105,$A46,'Исходные данные'!$F$2:$F$105,1)</f>
        <v>135999</v>
      </c>
      <c r="C46" s="16">
        <f>SUMIFS('Исходные данные'!$E$2:$E$105,'Исходные данные'!$C$2:$C$105,$A$34,'Исходные данные'!$A$2:$A$105,$A$41,'Исходные данные'!$B$2:$B$105,$A46,'Исходные данные'!$F$2:$F$105,1)</f>
        <v>159083</v>
      </c>
      <c r="D46" s="16">
        <f>SUMIFS('Исходные данные'!$D$2:$D$105,'Исходные данные'!$C$2:$C$105,$A$34,'Исходные данные'!$A$2:$A$105,$A$41,'Исходные данные'!$B$2:$B$105,$A46,'Исходные данные'!$F$2:$F$105,2)</f>
        <v>366155</v>
      </c>
      <c r="E46" s="16">
        <f>SUMIFS('Исходные данные'!$E$2:$E$105,'Исходные данные'!$C$2:$C$105,$A$34,'Исходные данные'!$A$2:$A$105,$A$41,'Исходные данные'!$B$2:$B$105,$A46,'Исходные данные'!$F$2:$F$105,2)</f>
        <v>283904</v>
      </c>
      <c r="F46" s="15">
        <f t="shared" si="2"/>
        <v>502154</v>
      </c>
      <c r="G46" s="15">
        <f t="shared" si="3"/>
        <v>442987</v>
      </c>
    </row>
    <row r="47" spans="1:7" x14ac:dyDescent="0.25">
      <c r="A47" s="15" t="s">
        <v>20</v>
      </c>
      <c r="B47" s="15">
        <f>B34+B3</f>
        <v>10790709</v>
      </c>
      <c r="C47" s="15">
        <f>C34+C3</f>
        <v>12348186</v>
      </c>
      <c r="D47" s="15">
        <f>D34+D3</f>
        <v>13079887</v>
      </c>
      <c r="E47" s="15">
        <f>E34+E3</f>
        <v>14551854</v>
      </c>
      <c r="F47" s="15">
        <f t="shared" si="2"/>
        <v>23870596</v>
      </c>
      <c r="G47" s="15">
        <f t="shared" si="3"/>
        <v>26900040</v>
      </c>
    </row>
  </sheetData>
  <mergeCells count="3">
    <mergeCell ref="F1:G1"/>
    <mergeCell ref="D1:E1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Исходные данные</vt:lpstr>
      <vt:lpstr>Сводная таблица</vt:lpstr>
      <vt:lpstr>желаемый результат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2018-04-04T17:27:48Z</dcterms:created>
  <dcterms:modified xsi:type="dcterms:W3CDTF">2018-04-04T18:15:39Z</dcterms:modified>
</cp:coreProperties>
</file>