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155" windowHeight="8265"/>
  </bookViews>
  <sheets>
    <sheet name="даты" sheetId="1" r:id="rId1"/>
  </sheets>
  <externalReferences>
    <externalReference r:id="rId2"/>
  </externalReferences>
  <definedNames>
    <definedName name="_xlnm._FilterDatabase" localSheetId="0" hidden="1">даты!$A$8:$B$15</definedName>
    <definedName name="anscount" hidden="1">2</definedName>
    <definedName name="limcount" hidden="1">2</definedName>
    <definedName name="sencount" hidden="1">4</definedName>
    <definedName name="Товары">OFFSET('[1]2.Диапазон Чисел'!$A$12,,,COUNTA('[1]2.Диапазон Чисел'!$A$12:$A$20))</definedName>
    <definedName name="Цены">OFFSET('[1]2.Диапазон Чисел'!$B$12,,,COUNTA('[1]2.Диапазон Чисел'!$A$12:$A$20))</definedName>
  </definedNames>
  <calcPr calcId="145621"/>
</workbook>
</file>

<file path=xl/calcChain.xml><?xml version="1.0" encoding="utf-8"?>
<calcChain xmlns="http://schemas.openxmlformats.org/spreadsheetml/2006/main">
  <c r="Y9" i="1" l="1" a="1"/>
  <c r="Y9" i="1"/>
  <c r="Z9" i="1" a="1"/>
  <c r="Z9" i="1"/>
  <c r="AA9" i="1" a="1"/>
  <c r="AA9" i="1"/>
  <c r="AB9" i="1" a="1"/>
  <c r="AB9" i="1"/>
  <c r="AC9" i="1" a="1"/>
  <c r="AC9" i="1"/>
  <c r="AD9" i="1" a="1"/>
  <c r="AD9" i="1"/>
  <c r="AE9" i="1" a="1"/>
  <c r="AE9" i="1"/>
  <c r="AF9" i="1" a="1"/>
  <c r="AF9" i="1"/>
  <c r="AG9" i="1" a="1"/>
  <c r="AG9" i="1"/>
  <c r="AH9" i="1" a="1"/>
  <c r="AH9" i="1"/>
  <c r="Y10" i="1" a="1"/>
  <c r="Y10" i="1"/>
  <c r="Z10" i="1" a="1"/>
  <c r="Z10" i="1"/>
  <c r="AA10" i="1" a="1"/>
  <c r="AA10" i="1"/>
  <c r="AB10" i="1" a="1"/>
  <c r="AB10" i="1"/>
  <c r="AC10" i="1" a="1"/>
  <c r="AC10" i="1"/>
  <c r="AD10" i="1" a="1"/>
  <c r="AD10" i="1"/>
  <c r="AE10" i="1" a="1"/>
  <c r="AE10" i="1"/>
  <c r="AF10" i="1" a="1"/>
  <c r="AF10" i="1"/>
  <c r="AG10" i="1" a="1"/>
  <c r="AG10" i="1"/>
  <c r="AH10" i="1" a="1"/>
  <c r="AH10" i="1"/>
  <c r="Y11" i="1" a="1"/>
  <c r="Y11" i="1"/>
  <c r="Z11" i="1" a="1"/>
  <c r="Z11" i="1"/>
  <c r="AA11" i="1" a="1"/>
  <c r="AA11" i="1"/>
  <c r="AB11" i="1" a="1"/>
  <c r="AB11" i="1"/>
  <c r="AC11" i="1" a="1"/>
  <c r="AC11" i="1"/>
  <c r="AD11" i="1" a="1"/>
  <c r="AD11" i="1"/>
  <c r="AE11" i="1" a="1"/>
  <c r="AE11" i="1"/>
  <c r="AF11" i="1" a="1"/>
  <c r="AF11" i="1"/>
  <c r="AG11" i="1" a="1"/>
  <c r="AG11" i="1"/>
  <c r="AH11" i="1" a="1"/>
  <c r="AH11" i="1"/>
  <c r="Y12" i="1" a="1"/>
  <c r="Y12" i="1"/>
  <c r="Z12" i="1" a="1"/>
  <c r="Z12" i="1"/>
  <c r="AA12" i="1" a="1"/>
  <c r="AA12" i="1"/>
  <c r="AB12" i="1" a="1"/>
  <c r="AB12" i="1"/>
  <c r="AC12" i="1" a="1"/>
  <c r="AC12" i="1"/>
  <c r="AD12" i="1" a="1"/>
  <c r="AD12" i="1"/>
  <c r="AE12" i="1" a="1"/>
  <c r="AE12" i="1"/>
  <c r="AF12" i="1" a="1"/>
  <c r="AF12" i="1"/>
  <c r="AG12" i="1" a="1"/>
  <c r="AG12" i="1"/>
  <c r="AH12" i="1" a="1"/>
  <c r="AH12" i="1"/>
  <c r="Y13" i="1" a="1"/>
  <c r="Y13" i="1"/>
  <c r="Z13" i="1" a="1"/>
  <c r="Z13" i="1"/>
  <c r="AA13" i="1" a="1"/>
  <c r="AA13" i="1"/>
  <c r="AB13" i="1" a="1"/>
  <c r="AB13" i="1"/>
  <c r="AC13" i="1" a="1"/>
  <c r="AC13" i="1"/>
  <c r="AD13" i="1" a="1"/>
  <c r="AD13" i="1"/>
  <c r="AE13" i="1" a="1"/>
  <c r="AE13" i="1"/>
  <c r="AF13" i="1" a="1"/>
  <c r="AF13" i="1"/>
  <c r="AG13" i="1" a="1"/>
  <c r="AG13" i="1"/>
  <c r="AH13" i="1" a="1"/>
  <c r="AH13" i="1"/>
  <c r="Y14" i="1" a="1"/>
  <c r="Y14" i="1"/>
  <c r="Z14" i="1" a="1"/>
  <c r="Z14" i="1"/>
  <c r="AA14" i="1" a="1"/>
  <c r="AA14" i="1"/>
  <c r="AB14" i="1" a="1"/>
  <c r="AB14" i="1"/>
  <c r="AC14" i="1" a="1"/>
  <c r="AC14" i="1"/>
  <c r="AD14" i="1" a="1"/>
  <c r="AD14" i="1"/>
  <c r="AE14" i="1" a="1"/>
  <c r="AE14" i="1"/>
  <c r="AF14" i="1" a="1"/>
  <c r="AF14" i="1"/>
  <c r="AG14" i="1" a="1"/>
  <c r="AG14" i="1"/>
  <c r="AH14" i="1" a="1"/>
  <c r="AH14" i="1"/>
  <c r="Y15" i="1" a="1"/>
  <c r="Y15" i="1"/>
  <c r="Z15" i="1" a="1"/>
  <c r="Z15" i="1"/>
  <c r="AA15" i="1" a="1"/>
  <c r="AA15" i="1"/>
  <c r="AB15" i="1" a="1"/>
  <c r="AB15" i="1"/>
  <c r="AC15" i="1" a="1"/>
  <c r="AC15" i="1"/>
  <c r="AD15" i="1" a="1"/>
  <c r="AD15" i="1"/>
  <c r="AE15" i="1" a="1"/>
  <c r="AE15" i="1"/>
  <c r="AF15" i="1" a="1"/>
  <c r="AF15" i="1"/>
  <c r="AG15" i="1" a="1"/>
  <c r="AG15" i="1"/>
  <c r="AH15" i="1" a="1"/>
  <c r="AH15" i="1"/>
  <c r="Y16" i="1" a="1"/>
  <c r="Y16" i="1"/>
  <c r="Z16" i="1" a="1"/>
  <c r="Z16" i="1"/>
  <c r="AA16" i="1" a="1"/>
  <c r="AA16" i="1"/>
  <c r="AB16" i="1" a="1"/>
  <c r="AB16" i="1"/>
  <c r="AC16" i="1" a="1"/>
  <c r="AC16" i="1"/>
  <c r="AD16" i="1" a="1"/>
  <c r="AD16" i="1"/>
  <c r="AE16" i="1" a="1"/>
  <c r="AE16" i="1"/>
  <c r="AF16" i="1" a="1"/>
  <c r="AF16" i="1"/>
  <c r="AG16" i="1" a="1"/>
  <c r="AG16" i="1"/>
  <c r="AH16" i="1" a="1"/>
  <c r="AH16" i="1"/>
  <c r="Y17" i="1" a="1"/>
  <c r="Y17" i="1"/>
  <c r="Z17" i="1" a="1"/>
  <c r="Z17" i="1"/>
  <c r="AA17" i="1" a="1"/>
  <c r="AA17" i="1"/>
  <c r="AB17" i="1" a="1"/>
  <c r="AB17" i="1"/>
  <c r="AC17" i="1" a="1"/>
  <c r="AC17" i="1"/>
  <c r="AD17" i="1" a="1"/>
  <c r="AD17" i="1"/>
  <c r="AE17" i="1" a="1"/>
  <c r="AE17" i="1"/>
  <c r="AF17" i="1" a="1"/>
  <c r="AF17" i="1"/>
  <c r="AG17" i="1" a="1"/>
  <c r="AG17" i="1"/>
  <c r="AH17" i="1" a="1"/>
  <c r="AH17" i="1"/>
  <c r="Y18" i="1" a="1"/>
  <c r="Y18" i="1"/>
  <c r="Z18" i="1" a="1"/>
  <c r="Z18" i="1"/>
  <c r="AA18" i="1" a="1"/>
  <c r="AA18" i="1"/>
  <c r="AB18" i="1" a="1"/>
  <c r="AB18" i="1"/>
  <c r="AC18" i="1" a="1"/>
  <c r="AC18" i="1"/>
  <c r="AD18" i="1" a="1"/>
  <c r="AD18" i="1"/>
  <c r="AE18" i="1" a="1"/>
  <c r="AE18" i="1"/>
  <c r="AF18" i="1" a="1"/>
  <c r="AF18" i="1"/>
  <c r="AG18" i="1" a="1"/>
  <c r="AG18" i="1"/>
  <c r="AH18" i="1" a="1"/>
  <c r="AH18" i="1"/>
  <c r="Y19" i="1" a="1"/>
  <c r="Y19" i="1"/>
  <c r="Z19" i="1" a="1"/>
  <c r="Z19" i="1"/>
  <c r="AA19" i="1" a="1"/>
  <c r="AA19" i="1"/>
  <c r="AB19" i="1" a="1"/>
  <c r="AB19" i="1"/>
  <c r="AC19" i="1" a="1"/>
  <c r="AC19" i="1"/>
  <c r="AD19" i="1" a="1"/>
  <c r="AD19" i="1"/>
  <c r="AE19" i="1" a="1"/>
  <c r="AE19" i="1"/>
  <c r="AF19" i="1" a="1"/>
  <c r="AF19" i="1"/>
  <c r="AG19" i="1" a="1"/>
  <c r="AG19" i="1"/>
  <c r="AH19" i="1" a="1"/>
  <c r="AH19" i="1"/>
  <c r="Y20" i="1" a="1"/>
  <c r="Y20" i="1"/>
  <c r="Z20" i="1" a="1"/>
  <c r="Z20" i="1"/>
  <c r="AA20" i="1" a="1"/>
  <c r="AA20" i="1"/>
  <c r="AB20" i="1" a="1"/>
  <c r="AB20" i="1"/>
  <c r="AC20" i="1" a="1"/>
  <c r="AC20" i="1"/>
  <c r="AD20" i="1" a="1"/>
  <c r="AD20" i="1"/>
  <c r="AE20" i="1" a="1"/>
  <c r="AE20" i="1"/>
  <c r="AF20" i="1" a="1"/>
  <c r="AF20" i="1"/>
  <c r="AG20" i="1" a="1"/>
  <c r="AG20" i="1"/>
  <c r="AH20" i="1" a="1"/>
  <c r="AH20" i="1"/>
  <c r="X10" i="1" a="1"/>
  <c r="X10" i="1"/>
  <c r="X11" i="1" a="1"/>
  <c r="X11" i="1"/>
  <c r="X12" i="1" a="1"/>
  <c r="X12" i="1"/>
  <c r="X13" i="1" a="1"/>
  <c r="X13" i="1"/>
  <c r="X14" i="1" a="1"/>
  <c r="X14" i="1"/>
  <c r="X15" i="1" a="1"/>
  <c r="X15" i="1"/>
  <c r="X16" i="1" a="1"/>
  <c r="X16" i="1"/>
  <c r="X17" i="1" a="1"/>
  <c r="X17" i="1"/>
  <c r="X18" i="1" a="1"/>
  <c r="X18" i="1"/>
  <c r="X19" i="1" a="1"/>
  <c r="X19" i="1"/>
  <c r="X20" i="1" a="1"/>
  <c r="X20" i="1"/>
  <c r="X9" i="1" a="1"/>
  <c r="X9" i="1"/>
  <c r="T9" i="1" l="1"/>
  <c r="T20" i="1"/>
  <c r="T19" i="1"/>
  <c r="T18" i="1"/>
  <c r="T17" i="1"/>
  <c r="T16" i="1"/>
  <c r="T15" i="1"/>
  <c r="T14" i="1"/>
  <c r="T13" i="1"/>
  <c r="T12" i="1"/>
  <c r="T11" i="1"/>
  <c r="T10" i="1"/>
  <c r="F9" i="1" a="1"/>
  <c r="F17" i="1" s="1"/>
  <c r="E9" i="1" a="1"/>
  <c r="E15" i="1" s="1"/>
  <c r="E12" i="1" l="1"/>
  <c r="E16" i="1"/>
  <c r="F10" i="1"/>
  <c r="F14" i="1"/>
  <c r="E10" i="1"/>
  <c r="E9" i="1"/>
  <c r="E13" i="1"/>
  <c r="E17" i="1"/>
  <c r="F11" i="1"/>
  <c r="F15" i="1"/>
  <c r="E14" i="1"/>
  <c r="F12" i="1"/>
  <c r="F16" i="1"/>
  <c r="E11" i="1"/>
  <c r="F9" i="1"/>
  <c r="F13" i="1"/>
</calcChain>
</file>

<file path=xl/sharedStrings.xml><?xml version="1.0" encoding="utf-8"?>
<sst xmlns="http://schemas.openxmlformats.org/spreadsheetml/2006/main" count="115" uniqueCount="53">
  <si>
    <t>Укажите диапазон дат (включительно)</t>
  </si>
  <si>
    <t>От</t>
  </si>
  <si>
    <t>До</t>
  </si>
  <si>
    <t>Исходная таблица (несортированные даты)</t>
  </si>
  <si>
    <t>Товар</t>
  </si>
  <si>
    <t>Дата</t>
  </si>
  <si>
    <t>Товар1</t>
  </si>
  <si>
    <t>Товар5</t>
  </si>
  <si>
    <t>Товар3</t>
  </si>
  <si>
    <t>Товар4</t>
  </si>
  <si>
    <t>Товар2</t>
  </si>
  <si>
    <t>Товар6</t>
  </si>
  <si>
    <t>Товар7</t>
  </si>
  <si>
    <t>Товар8</t>
  </si>
  <si>
    <t>Отфильтрованные данные (формула массива, возвращает несколько значений)</t>
  </si>
  <si>
    <t>Пример фильтрации: меняем диапазоны, меняются отфильтрованные массивы.</t>
  </si>
  <si>
    <t>Вид товара</t>
  </si>
  <si>
    <t>Форма документа</t>
  </si>
  <si>
    <t xml:space="preserve">Номер документа </t>
  </si>
  <si>
    <t xml:space="preserve">Дата составления </t>
  </si>
  <si>
    <t>Наименование товара</t>
  </si>
  <si>
    <t>Ед.изм.</t>
  </si>
  <si>
    <t>Кол-во</t>
  </si>
  <si>
    <t>Цена за ед.изм. С учетом НДС</t>
  </si>
  <si>
    <t>Сумма с учетом НДС</t>
  </si>
  <si>
    <t>Поставщик</t>
  </si>
  <si>
    <t>Примечание</t>
  </si>
  <si>
    <t xml:space="preserve">Товарный чек </t>
  </si>
  <si>
    <t>ТСЭ00007182</t>
  </si>
  <si>
    <t>Порог разноуровневый 40х1800мм  перепад до 8мм Акация</t>
  </si>
  <si>
    <t>шт</t>
  </si>
  <si>
    <t>тд петрович гст</t>
  </si>
  <si>
    <t>Порог разноуровневый 40х1800мм  перепад до 8мм Дуб</t>
  </si>
  <si>
    <t>Мешок полипропиленовый зеленый 50х90 см</t>
  </si>
  <si>
    <t xml:space="preserve">Ведро пластиковое с делениями 20л </t>
  </si>
  <si>
    <t xml:space="preserve">Шпатель малярный 150мм с эргономичной ручкой </t>
  </si>
  <si>
    <t>Шпатель фасадный Wenzo 200мм с оксидированным полотном</t>
  </si>
  <si>
    <t xml:space="preserve">Валик велюровый Wenzo 180мм с рукояткой </t>
  </si>
  <si>
    <t xml:space="preserve">Валик велюровый Wenzo 250мм с рукояткой </t>
  </si>
  <si>
    <t>Профиль углозащитный Стандарт 25х25мм 3м 0,45мм оцинк.</t>
  </si>
  <si>
    <t>ТСЭ000071231</t>
  </si>
  <si>
    <t>Материал</t>
  </si>
  <si>
    <t>Расходник</t>
  </si>
  <si>
    <t>Шуруповерт</t>
  </si>
  <si>
    <t>Инструмент</t>
  </si>
  <si>
    <t>Дрель</t>
  </si>
  <si>
    <t>Краута</t>
  </si>
  <si>
    <t>Сатурн</t>
  </si>
  <si>
    <t>Счёт факрутра</t>
  </si>
  <si>
    <t>ТСЭ00321</t>
  </si>
  <si>
    <t>ТСЭ00443</t>
  </si>
  <si>
    <t>Счёт</t>
  </si>
  <si>
    <t>В моей таблицы столбцов больше, и хочу добавить к диапазонам вид товара, как это можно реализовать?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</si>
</sst>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CFC8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14" fontId="3" fillId="3" borderId="1" xfId="0" applyNumberFormat="1" applyFont="1" applyFill="1" applyBorder="1"/>
    <xf numFmtId="0" fontId="1" fillId="0" borderId="0" xfId="0" applyFont="1" applyFill="1" applyBorder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1" fillId="0" borderId="0" xfId="0" applyFont="1" applyFill="1" applyBorder="1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4" xfId="0" applyNumberFormat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Fill="1" applyBorder="1"/>
    <xf numFmtId="0" fontId="0" fillId="6" borderId="0" xfId="0" applyFill="1"/>
    <xf numFmtId="0" fontId="0" fillId="0" borderId="0" xfId="0" applyFill="1" applyBorder="1" applyAlignme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0" fillId="7" borderId="1" xfId="0" applyNumberFormat="1" applyFill="1" applyBorder="1" applyAlignment="1"/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/>
  </cellXfs>
  <cellStyles count="7">
    <cellStyle name="Currency_TapePivot" xfId="2"/>
    <cellStyle name="Normal_ALLOC1" xfId="3"/>
    <cellStyle name="Гиперссылка 2" xfId="4"/>
    <cellStyle name="Гиперссылка 3" xfId="1"/>
    <cellStyle name="Обычный" xfId="0" builtinId="0"/>
    <cellStyle name="Обычный 2" xfId="5"/>
    <cellStyle name="Обычный 3" xfId="6"/>
  </cellStyles>
  <dxfs count="4"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15_zapros_formul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дин критерий - число"/>
      <sheetName val="2.Диапазон Чисел"/>
      <sheetName val="3.один критерий - Дата"/>
      <sheetName val="4.Диапазон Дат"/>
      <sheetName val="EXCEL2.RU"/>
      <sheetName val="5.один критерий-Дата (не позже)"/>
      <sheetName val="5а.один критерий-Дата(диапазон)"/>
      <sheetName val="6. 2 критерия - Дата-Текст"/>
      <sheetName val="7.один критерий - текст"/>
      <sheetName val="8. 2 критерия - текст (И)"/>
      <sheetName val="9. 2 критерия - текст (ИЛИ)"/>
      <sheetName val="EXCEL2.RU (2)"/>
      <sheetName val="10.Критерий - колич-во повторов"/>
      <sheetName val="11. Критерий Любой или (Все)"/>
      <sheetName val="обработка ошибок"/>
    </sheetNames>
    <sheetDataSet>
      <sheetData sheetId="0"/>
      <sheetData sheetId="1">
        <row r="12">
          <cell r="A12" t="str">
            <v>Товар1</v>
          </cell>
          <cell r="B12">
            <v>10</v>
          </cell>
        </row>
        <row r="13">
          <cell r="A13" t="str">
            <v>Товар2</v>
          </cell>
        </row>
        <row r="14">
          <cell r="A14" t="str">
            <v>Товар3</v>
          </cell>
        </row>
        <row r="15">
          <cell r="A15" t="str">
            <v>Товар4</v>
          </cell>
        </row>
        <row r="16">
          <cell r="A16" t="str">
            <v>Товар5</v>
          </cell>
        </row>
        <row r="17">
          <cell r="A17" t="str">
            <v>Товар6</v>
          </cell>
        </row>
        <row r="18">
          <cell r="A18" t="str">
            <v>Товар7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J1" workbookViewId="0">
      <selection activeCell="X9" sqref="X9"/>
    </sheetView>
  </sheetViews>
  <sheetFormatPr defaultRowHeight="15" x14ac:dyDescent="0.25"/>
  <cols>
    <col min="1" max="1" width="7.28515625" bestFit="1" customWidth="1"/>
    <col min="2" max="2" width="13.7109375" customWidth="1"/>
    <col min="3" max="3" width="2.7109375" customWidth="1"/>
    <col min="4" max="4" width="4.42578125" customWidth="1"/>
    <col min="5" max="5" width="11.7109375" customWidth="1"/>
    <col min="6" max="6" width="16.42578125" customWidth="1"/>
    <col min="7" max="7" width="4.140625" customWidth="1"/>
    <col min="11" max="11" width="10.140625" bestFit="1" customWidth="1"/>
    <col min="12" max="12" width="11" bestFit="1" customWidth="1"/>
    <col min="13" max="13" width="17.7109375" bestFit="1" customWidth="1"/>
    <col min="14" max="14" width="18.140625" bestFit="1" customWidth="1"/>
    <col min="15" max="15" width="10.140625" bestFit="1" customWidth="1"/>
    <col min="16" max="16" width="38" customWidth="1"/>
    <col min="17" max="17" width="11.42578125" customWidth="1"/>
    <col min="18" max="18" width="10.140625" bestFit="1" customWidth="1"/>
    <col min="19" max="19" width="9.5703125" bestFit="1" customWidth="1"/>
    <col min="20" max="20" width="10.5703125" bestFit="1" customWidth="1"/>
    <col min="21" max="21" width="15" bestFit="1" customWidth="1"/>
    <col min="22" max="22" width="12.5703125" bestFit="1" customWidth="1"/>
    <col min="24" max="24" width="11" bestFit="1" customWidth="1"/>
    <col min="25" max="25" width="17.7109375" bestFit="1" customWidth="1"/>
    <col min="26" max="26" width="18.140625" bestFit="1" customWidth="1"/>
    <col min="27" max="27" width="10.140625" bestFit="1" customWidth="1"/>
    <col min="28" max="28" width="38" customWidth="1"/>
    <col min="29" max="29" width="11.42578125" customWidth="1"/>
    <col min="30" max="30" width="10.140625" bestFit="1" customWidth="1"/>
    <col min="31" max="31" width="9.5703125" bestFit="1" customWidth="1"/>
    <col min="32" max="32" width="10.5703125" bestFit="1" customWidth="1"/>
    <col min="33" max="33" width="15" bestFit="1" customWidth="1"/>
    <col min="34" max="34" width="12.5703125" bestFit="1" customWidth="1"/>
    <col min="276" max="276" width="10" customWidth="1"/>
    <col min="278" max="278" width="10" customWidth="1"/>
    <col min="357" max="357" width="8.5703125" customWidth="1"/>
    <col min="359" max="359" width="8.5703125" customWidth="1"/>
  </cols>
  <sheetData>
    <row r="1" spans="1:35" x14ac:dyDescent="0.25">
      <c r="K1" s="20"/>
      <c r="AB1" s="18"/>
      <c r="AC1" s="18"/>
      <c r="AD1" s="18"/>
      <c r="AE1" s="18"/>
    </row>
    <row r="2" spans="1:35" x14ac:dyDescent="0.25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20"/>
      <c r="M2" s="40" t="s">
        <v>52</v>
      </c>
      <c r="N2" s="40"/>
      <c r="O2" s="40"/>
      <c r="P2" s="40"/>
      <c r="Q2" s="40"/>
      <c r="R2" s="40"/>
      <c r="S2" s="40"/>
      <c r="T2" s="40"/>
      <c r="U2" s="40"/>
      <c r="V2" s="40"/>
      <c r="W2" s="36"/>
      <c r="X2" s="36"/>
      <c r="Y2" s="36"/>
      <c r="Z2" s="36"/>
      <c r="AA2" s="36"/>
      <c r="AB2" s="21"/>
      <c r="AC2" s="21"/>
      <c r="AD2" s="21"/>
      <c r="AE2" s="21"/>
      <c r="AF2" s="36"/>
      <c r="AG2" s="36"/>
      <c r="AH2" s="36"/>
      <c r="AI2" s="36"/>
    </row>
    <row r="3" spans="1:35" x14ac:dyDescent="0.25">
      <c r="E3" s="1" t="s">
        <v>0</v>
      </c>
      <c r="K3" s="20"/>
      <c r="Q3" s="2" t="s">
        <v>1</v>
      </c>
      <c r="R3" s="42">
        <v>42738</v>
      </c>
      <c r="AB3" s="18"/>
      <c r="AC3" s="6"/>
      <c r="AD3" s="19"/>
      <c r="AE3" s="18"/>
    </row>
    <row r="4" spans="1:35" x14ac:dyDescent="0.25">
      <c r="E4" s="2" t="s">
        <v>1</v>
      </c>
      <c r="F4" s="3">
        <v>41822</v>
      </c>
      <c r="K4" s="20"/>
      <c r="Q4" s="2" t="s">
        <v>2</v>
      </c>
      <c r="R4" s="43">
        <v>42763</v>
      </c>
      <c r="AB4" s="18"/>
      <c r="AC4" s="6"/>
      <c r="AD4" s="19"/>
      <c r="AE4" s="18"/>
    </row>
    <row r="5" spans="1:35" x14ac:dyDescent="0.25">
      <c r="E5" s="2" t="s">
        <v>2</v>
      </c>
      <c r="F5" s="3">
        <v>41854</v>
      </c>
      <c r="K5" s="20"/>
      <c r="Q5" s="2" t="s">
        <v>16</v>
      </c>
      <c r="R5" s="44" t="s">
        <v>42</v>
      </c>
      <c r="AB5" s="18"/>
      <c r="AC5" s="18"/>
      <c r="AD5" s="18"/>
      <c r="AE5" s="18"/>
    </row>
    <row r="6" spans="1:35" ht="45" x14ac:dyDescent="0.25">
      <c r="A6" s="4" t="s">
        <v>3</v>
      </c>
      <c r="B6" s="5"/>
      <c r="E6" s="38" t="s">
        <v>14</v>
      </c>
      <c r="F6" s="38"/>
      <c r="K6" s="20"/>
      <c r="L6" s="37" t="s">
        <v>3</v>
      </c>
      <c r="M6" s="37"/>
      <c r="N6" s="37"/>
      <c r="O6" s="37"/>
      <c r="P6" s="37"/>
      <c r="Q6" s="37"/>
      <c r="R6" s="37"/>
      <c r="S6" s="37"/>
      <c r="T6" s="37"/>
      <c r="U6" s="37"/>
      <c r="V6" s="37"/>
      <c r="X6" s="39" t="s">
        <v>14</v>
      </c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5" ht="6" customHeight="1" thickBot="1" x14ac:dyDescent="0.3">
      <c r="A7" s="6"/>
      <c r="K7" s="20"/>
    </row>
    <row r="8" spans="1:35" ht="60" x14ac:dyDescent="0.25">
      <c r="A8" s="2" t="s">
        <v>4</v>
      </c>
      <c r="B8" s="2" t="s">
        <v>5</v>
      </c>
      <c r="E8" s="7" t="s">
        <v>4</v>
      </c>
      <c r="F8" s="7" t="s">
        <v>5</v>
      </c>
      <c r="K8" s="20"/>
      <c r="L8" s="24" t="s">
        <v>16</v>
      </c>
      <c r="M8" s="25" t="s">
        <v>17</v>
      </c>
      <c r="N8" s="26" t="s">
        <v>18</v>
      </c>
      <c r="O8" s="27" t="s">
        <v>19</v>
      </c>
      <c r="P8" s="26" t="s">
        <v>20</v>
      </c>
      <c r="Q8" s="26" t="s">
        <v>21</v>
      </c>
      <c r="R8" s="26" t="s">
        <v>22</v>
      </c>
      <c r="S8" s="28" t="s">
        <v>23</v>
      </c>
      <c r="T8" s="28" t="s">
        <v>24</v>
      </c>
      <c r="U8" s="26" t="s">
        <v>25</v>
      </c>
      <c r="V8" s="29" t="s">
        <v>26</v>
      </c>
      <c r="X8" s="24" t="s">
        <v>16</v>
      </c>
      <c r="Y8" s="25" t="s">
        <v>17</v>
      </c>
      <c r="Z8" s="26" t="s">
        <v>18</v>
      </c>
      <c r="AA8" s="27" t="s">
        <v>19</v>
      </c>
      <c r="AB8" s="26" t="s">
        <v>20</v>
      </c>
      <c r="AC8" s="26" t="s">
        <v>21</v>
      </c>
      <c r="AD8" s="26" t="s">
        <v>22</v>
      </c>
      <c r="AE8" s="28" t="s">
        <v>23</v>
      </c>
      <c r="AF8" s="28" t="s">
        <v>24</v>
      </c>
      <c r="AG8" s="26" t="s">
        <v>25</v>
      </c>
      <c r="AH8" s="29" t="s">
        <v>26</v>
      </c>
    </row>
    <row r="9" spans="1:35" x14ac:dyDescent="0.25">
      <c r="A9" s="8" t="s">
        <v>6</v>
      </c>
      <c r="B9" s="9">
        <v>41849</v>
      </c>
      <c r="E9" s="8" t="str">
        <f t="array" ref="E9:E17">INDEX(A9:A17,SMALL(IF(($F$4&lt;=B9:B17)*($F$5&gt;=B9:B17),ROW(B9:B17),""),ROW(B9:B17)-ROW($B$8))-ROW($B$8))</f>
        <v>Товар1</v>
      </c>
      <c r="F9" s="9">
        <f t="array" ref="F9:F17">INDEX(B9:B17,SMALL(IF(($F$4&lt;=B9:B17)*($F$5&gt;=B9:B17),ROW(B9:B17),""),ROW(B9:B17)-ROW($B$8))-ROW($B$8))</f>
        <v>41849</v>
      </c>
      <c r="K9" s="20"/>
      <c r="L9" s="8" t="s">
        <v>41</v>
      </c>
      <c r="M9" s="10" t="s">
        <v>48</v>
      </c>
      <c r="N9" s="11">
        <v>412</v>
      </c>
      <c r="O9" s="35">
        <v>42738</v>
      </c>
      <c r="P9" s="17" t="s">
        <v>39</v>
      </c>
      <c r="Q9" s="14" t="s">
        <v>30</v>
      </c>
      <c r="R9" s="14">
        <v>150</v>
      </c>
      <c r="S9" s="15">
        <v>48</v>
      </c>
      <c r="T9" s="16">
        <f t="shared" ref="T9" si="0">SUM(R9*S9)</f>
        <v>7200</v>
      </c>
      <c r="U9" s="34" t="s">
        <v>46</v>
      </c>
      <c r="V9" s="34"/>
      <c r="X9" s="8" t="str">
        <f t="array" ref="X9">IFERROR(INDEX(L$9:L$20,SMALL(IF(($O$9:$O$20&gt;=$R$3)*($O$9:$O$20&lt;=$R$4)*($L$9:$L$20=$R$5),ROW($L$9:$L$20)-8),ROW(A1))),"")</f>
        <v>Расходник</v>
      </c>
      <c r="Y9" s="8" t="str">
        <f t="array" ref="Y9">IFERROR(INDEX(M$9:M$20,SMALL(IF(($O$9:$O$20&gt;=$R$3)*($O$9:$O$20&lt;=$R$4)*($L$9:$L$20=$R$5),ROW($L$9:$L$20)-8),ROW(B1))),"")</f>
        <v xml:space="preserve">Товарный чек </v>
      </c>
      <c r="Z9" s="8" t="str">
        <f t="array" ref="Z9">IFERROR(INDEX(N$9:N$20,SMALL(IF(($O$9:$O$20&gt;=$R$3)*($O$9:$O$20&lt;=$R$4)*($L$9:$L$20=$R$5),ROW($L$9:$L$20)-8),ROW(C1))),"")</f>
        <v>ТСЭ00007182</v>
      </c>
      <c r="AA9" s="9">
        <f t="array" ref="AA9">IFERROR(INDEX(O$9:O$20,SMALL(IF(($O$9:$O$20&gt;=$R$3)*($O$9:$O$20&lt;=$R$4)*($L$9:$L$20=$R$5),ROW($L$9:$L$20)-8),ROW(D1))),"")</f>
        <v>42747</v>
      </c>
      <c r="AB9" s="8" t="str">
        <f t="array" ref="AB9">IFERROR(INDEX(P$9:P$20,SMALL(IF(($O$9:$O$20&gt;=$R$3)*($O$9:$O$20&lt;=$R$4)*($L$9:$L$20=$R$5),ROW($L$9:$L$20)-8),ROW(E1))),"")</f>
        <v>Мешок полипропиленовый зеленый 50х90 см</v>
      </c>
      <c r="AC9" s="8" t="str">
        <f t="array" ref="AC9">IFERROR(INDEX(Q$9:Q$20,SMALL(IF(($O$9:$O$20&gt;=$R$3)*($O$9:$O$20&lt;=$R$4)*($L$9:$L$20=$R$5),ROW($L$9:$L$20)-8),ROW(F1))),"")</f>
        <v>шт</v>
      </c>
      <c r="AD9" s="8">
        <f t="array" ref="AD9">IFERROR(INDEX(R$9:R$20,SMALL(IF(($O$9:$O$20&gt;=$R$3)*($O$9:$O$20&lt;=$R$4)*($L$9:$L$20=$R$5),ROW($L$9:$L$20)-8),ROW(G1))),"")</f>
        <v>500</v>
      </c>
      <c r="AE9" s="8">
        <f t="array" ref="AE9">IFERROR(INDEX(S$9:S$20,SMALL(IF(($O$9:$O$20&gt;=$R$3)*($O$9:$O$20&lt;=$R$4)*($L$9:$L$20=$R$5),ROW($L$9:$L$20)-8),ROW(H1))),"")</f>
        <v>5.7</v>
      </c>
      <c r="AF9" s="8">
        <f t="array" ref="AF9">IFERROR(INDEX(T$9:T$20,SMALL(IF(($O$9:$O$20&gt;=$R$3)*($O$9:$O$20&lt;=$R$4)*($L$9:$L$20=$R$5),ROW($L$9:$L$20)-8),ROW(I1))),"")</f>
        <v>2850</v>
      </c>
      <c r="AG9" s="8" t="str">
        <f t="array" ref="AG9">IFERROR(INDEX(U$9:U$20,SMALL(IF(($O$9:$O$20&gt;=$R$3)*($O$9:$O$20&lt;=$R$4)*($L$9:$L$20=$R$5),ROW($L$9:$L$20)-8),ROW(J1))),"")</f>
        <v>тд петрович гст</v>
      </c>
      <c r="AH9" s="8">
        <f t="array" ref="AH9">IFERROR(INDEX(V$9:V$20,SMALL(IF(($O$9:$O$20&gt;=$R$3)*($O$9:$O$20&lt;=$R$4)*($L$9:$L$20=$R$5),ROW($L$9:$L$20)-8),ROW(K1))),"")</f>
        <v>0</v>
      </c>
    </row>
    <row r="10" spans="1:35" ht="30" x14ac:dyDescent="0.25">
      <c r="A10" s="8" t="s">
        <v>7</v>
      </c>
      <c r="B10" s="9">
        <v>41853</v>
      </c>
      <c r="E10" s="8" t="str">
        <v>Товар5</v>
      </c>
      <c r="F10" s="9">
        <v>41853</v>
      </c>
      <c r="K10" s="20"/>
      <c r="L10" s="22" t="s">
        <v>41</v>
      </c>
      <c r="M10" s="30" t="s">
        <v>27</v>
      </c>
      <c r="N10" s="31" t="s">
        <v>28</v>
      </c>
      <c r="O10" s="32">
        <v>42747</v>
      </c>
      <c r="P10" s="33" t="s">
        <v>29</v>
      </c>
      <c r="Q10" s="23" t="s">
        <v>30</v>
      </c>
      <c r="R10" s="23">
        <v>1</v>
      </c>
      <c r="S10" s="16">
        <v>139</v>
      </c>
      <c r="T10" s="16">
        <f t="shared" ref="T10:T20" si="1">SUM(R10*S10)</f>
        <v>139</v>
      </c>
      <c r="U10" s="23" t="s">
        <v>31</v>
      </c>
      <c r="V10" s="22"/>
      <c r="X10" s="8" t="str">
        <f t="array" ref="X10">IFERROR(INDEX(L$9:L$20,SMALL(IF(($O$9:$O$20&gt;=$R$3)*($O$9:$O$20&lt;=$R$4)*($L$9:$L$20=$R$5),ROW($L$9:$L$20)-8),ROW(A2))),"")</f>
        <v>Расходник</v>
      </c>
      <c r="Y10" s="8" t="str">
        <f t="array" ref="Y10">IFERROR(INDEX(M$9:M$20,SMALL(IF(($O$9:$O$20&gt;=$R$3)*($O$9:$O$20&lt;=$R$4)*($L$9:$L$20=$R$5),ROW($L$9:$L$20)-8),ROW(B2))),"")</f>
        <v xml:space="preserve">Товарный чек </v>
      </c>
      <c r="Z10" s="8" t="str">
        <f t="array" ref="Z10">IFERROR(INDEX(N$9:N$20,SMALL(IF(($O$9:$O$20&gt;=$R$3)*($O$9:$O$20&lt;=$R$4)*($L$9:$L$20=$R$5),ROW($L$9:$L$20)-8),ROW(C2))),"")</f>
        <v>ТСЭ000071231</v>
      </c>
      <c r="AA10" s="9">
        <f t="array" ref="AA10">IFERROR(INDEX(O$9:O$20,SMALL(IF(($O$9:$O$20&gt;=$R$3)*($O$9:$O$20&lt;=$R$4)*($L$9:$L$20=$R$5),ROW($L$9:$L$20)-8),ROW(D2))),"")</f>
        <v>42754</v>
      </c>
      <c r="AB10" s="8" t="str">
        <f t="array" ref="AB10">IFERROR(INDEX(P$9:P$20,SMALL(IF(($O$9:$O$20&gt;=$R$3)*($O$9:$O$20&lt;=$R$4)*($L$9:$L$20=$R$5),ROW($L$9:$L$20)-8),ROW(E2))),"")</f>
        <v xml:space="preserve">Ведро пластиковое с делениями 20л </v>
      </c>
      <c r="AC10" s="8" t="str">
        <f t="array" ref="AC10">IFERROR(INDEX(Q$9:Q$20,SMALL(IF(($O$9:$O$20&gt;=$R$3)*($O$9:$O$20&lt;=$R$4)*($L$9:$L$20=$R$5),ROW($L$9:$L$20)-8),ROW(F2))),"")</f>
        <v>шт</v>
      </c>
      <c r="AD10" s="8">
        <f t="array" ref="AD10">IFERROR(INDEX(R$9:R$20,SMALL(IF(($O$9:$O$20&gt;=$R$3)*($O$9:$O$20&lt;=$R$4)*($L$9:$L$20=$R$5),ROW($L$9:$L$20)-8),ROW(G2))),"")</f>
        <v>10</v>
      </c>
      <c r="AE10" s="8">
        <f t="array" ref="AE10">IFERROR(INDEX(S$9:S$20,SMALL(IF(($O$9:$O$20&gt;=$R$3)*($O$9:$O$20&lt;=$R$4)*($L$9:$L$20=$R$5),ROW($L$9:$L$20)-8),ROW(H2))),"")</f>
        <v>83</v>
      </c>
      <c r="AF10" s="8">
        <f t="array" ref="AF10">IFERROR(INDEX(T$9:T$20,SMALL(IF(($O$9:$O$20&gt;=$R$3)*($O$9:$O$20&lt;=$R$4)*($L$9:$L$20=$R$5),ROW($L$9:$L$20)-8),ROW(I2))),"")</f>
        <v>830</v>
      </c>
      <c r="AG10" s="8" t="str">
        <f t="array" ref="AG10">IFERROR(INDEX(U$9:U$20,SMALL(IF(($O$9:$O$20&gt;=$R$3)*($O$9:$O$20&lt;=$R$4)*($L$9:$L$20=$R$5),ROW($L$9:$L$20)-8),ROW(J2))),"")</f>
        <v>Сатурн</v>
      </c>
      <c r="AH10" s="8">
        <f t="array" ref="AH10">IFERROR(INDEX(V$9:V$20,SMALL(IF(($O$9:$O$20&gt;=$R$3)*($O$9:$O$20&lt;=$R$4)*($L$9:$L$20=$R$5),ROW($L$9:$L$20)-8),ROW(K2))),"")</f>
        <v>0</v>
      </c>
    </row>
    <row r="11" spans="1:35" ht="30" x14ac:dyDescent="0.25">
      <c r="A11" s="8" t="s">
        <v>8</v>
      </c>
      <c r="B11" s="9">
        <v>41852</v>
      </c>
      <c r="E11" s="8" t="str">
        <v>Товар3</v>
      </c>
      <c r="F11" s="9">
        <v>41852</v>
      </c>
      <c r="K11" s="20"/>
      <c r="L11" s="22" t="s">
        <v>41</v>
      </c>
      <c r="M11" s="30" t="s">
        <v>27</v>
      </c>
      <c r="N11" s="31" t="s">
        <v>28</v>
      </c>
      <c r="O11" s="32">
        <v>42747</v>
      </c>
      <c r="P11" s="13" t="s">
        <v>32</v>
      </c>
      <c r="Q11" s="14" t="s">
        <v>30</v>
      </c>
      <c r="R11" s="14">
        <v>1</v>
      </c>
      <c r="S11" s="15">
        <v>139</v>
      </c>
      <c r="T11" s="16">
        <f t="shared" si="1"/>
        <v>139</v>
      </c>
      <c r="U11" s="23" t="s">
        <v>31</v>
      </c>
      <c r="V11" s="8"/>
      <c r="X11" s="8" t="str">
        <f t="array" ref="X11">IFERROR(INDEX(L$9:L$20,SMALL(IF(($O$9:$O$20&gt;=$R$3)*($O$9:$O$20&lt;=$R$4)*($L$9:$L$20=$R$5),ROW($L$9:$L$20)-8),ROW(A3))),"")</f>
        <v>Расходник</v>
      </c>
      <c r="Y11" s="8" t="str">
        <f t="array" ref="Y11">IFERROR(INDEX(M$9:M$20,SMALL(IF(($O$9:$O$20&gt;=$R$3)*($O$9:$O$20&lt;=$R$4)*($L$9:$L$20=$R$5),ROW($L$9:$L$20)-8),ROW(B3))),"")</f>
        <v xml:space="preserve">Товарный чек </v>
      </c>
      <c r="Z11" s="8" t="str">
        <f t="array" ref="Z11">IFERROR(INDEX(N$9:N$20,SMALL(IF(($O$9:$O$20&gt;=$R$3)*($O$9:$O$20&lt;=$R$4)*($L$9:$L$20=$R$5),ROW($L$9:$L$20)-8),ROW(C3))),"")</f>
        <v>ТСЭ000071231</v>
      </c>
      <c r="AA11" s="9">
        <f t="array" ref="AA11">IFERROR(INDEX(O$9:O$20,SMALL(IF(($O$9:$O$20&gt;=$R$3)*($O$9:$O$20&lt;=$R$4)*($L$9:$L$20=$R$5),ROW($L$9:$L$20)-8),ROW(D3))),"")</f>
        <v>42754</v>
      </c>
      <c r="AB11" s="8" t="str">
        <f t="array" ref="AB11">IFERROR(INDEX(P$9:P$20,SMALL(IF(($O$9:$O$20&gt;=$R$3)*($O$9:$O$20&lt;=$R$4)*($L$9:$L$20=$R$5),ROW($L$9:$L$20)-8),ROW(E3))),"")</f>
        <v xml:space="preserve">Шпатель малярный 150мм с эргономичной ручкой </v>
      </c>
      <c r="AC11" s="8" t="str">
        <f t="array" ref="AC11">IFERROR(INDEX(Q$9:Q$20,SMALL(IF(($O$9:$O$20&gt;=$R$3)*($O$9:$O$20&lt;=$R$4)*($L$9:$L$20=$R$5),ROW($L$9:$L$20)-8),ROW(F3))),"")</f>
        <v>шт</v>
      </c>
      <c r="AD11" s="8">
        <f t="array" ref="AD11">IFERROR(INDEX(R$9:R$20,SMALL(IF(($O$9:$O$20&gt;=$R$3)*($O$9:$O$20&lt;=$R$4)*($L$9:$L$20=$R$5),ROW($L$9:$L$20)-8),ROW(G3))),"")</f>
        <v>10</v>
      </c>
      <c r="AE11" s="8">
        <f t="array" ref="AE11">IFERROR(INDEX(S$9:S$20,SMALL(IF(($O$9:$O$20&gt;=$R$3)*($O$9:$O$20&lt;=$R$4)*($L$9:$L$20=$R$5),ROW($L$9:$L$20)-8),ROW(H3))),"")</f>
        <v>148</v>
      </c>
      <c r="AF11" s="8">
        <f t="array" ref="AF11">IFERROR(INDEX(T$9:T$20,SMALL(IF(($O$9:$O$20&gt;=$R$3)*($O$9:$O$20&lt;=$R$4)*($L$9:$L$20=$R$5),ROW($L$9:$L$20)-8),ROW(I3))),"")</f>
        <v>1480</v>
      </c>
      <c r="AG11" s="8" t="str">
        <f t="array" ref="AG11">IFERROR(INDEX(U$9:U$20,SMALL(IF(($O$9:$O$20&gt;=$R$3)*($O$9:$O$20&lt;=$R$4)*($L$9:$L$20=$R$5),ROW($L$9:$L$20)-8),ROW(J3))),"")</f>
        <v>Сатурн</v>
      </c>
      <c r="AH11" s="8">
        <f t="array" ref="AH11">IFERROR(INDEX(V$9:V$20,SMALL(IF(($O$9:$O$20&gt;=$R$3)*($O$9:$O$20&lt;=$R$4)*($L$9:$L$20=$R$5),ROW($L$9:$L$20)-8),ROW(K3))),"")</f>
        <v>0</v>
      </c>
    </row>
    <row r="12" spans="1:35" ht="30" x14ac:dyDescent="0.25">
      <c r="A12" s="8" t="s">
        <v>9</v>
      </c>
      <c r="B12" s="9">
        <v>41853</v>
      </c>
      <c r="E12" s="8" t="str">
        <v>Товар4</v>
      </c>
      <c r="F12" s="9">
        <v>41853</v>
      </c>
      <c r="K12" s="20"/>
      <c r="L12" s="8" t="s">
        <v>42</v>
      </c>
      <c r="M12" s="30" t="s">
        <v>27</v>
      </c>
      <c r="N12" s="31" t="s">
        <v>28</v>
      </c>
      <c r="O12" s="32">
        <v>42747</v>
      </c>
      <c r="P12" s="13" t="s">
        <v>33</v>
      </c>
      <c r="Q12" s="14" t="s">
        <v>30</v>
      </c>
      <c r="R12" s="14">
        <v>500</v>
      </c>
      <c r="S12" s="15">
        <v>5.7</v>
      </c>
      <c r="T12" s="16">
        <f t="shared" si="1"/>
        <v>2850</v>
      </c>
      <c r="U12" s="23" t="s">
        <v>31</v>
      </c>
      <c r="V12" s="8"/>
      <c r="X12" s="8" t="str">
        <f t="array" ref="X12">IFERROR(INDEX(L$9:L$20,SMALL(IF(($O$9:$O$20&gt;=$R$3)*($O$9:$O$20&lt;=$R$4)*($L$9:$L$20=$R$5),ROW($L$9:$L$20)-8),ROW(A4))),"")</f>
        <v>Расходник</v>
      </c>
      <c r="Y12" s="8" t="str">
        <f t="array" ref="Y12">IFERROR(INDEX(M$9:M$20,SMALL(IF(($O$9:$O$20&gt;=$R$3)*($O$9:$O$20&lt;=$R$4)*($L$9:$L$20=$R$5),ROW($L$9:$L$20)-8),ROW(B4))),"")</f>
        <v xml:space="preserve">Товарный чек </v>
      </c>
      <c r="Z12" s="8" t="str">
        <f t="array" ref="Z12">IFERROR(INDEX(N$9:N$20,SMALL(IF(($O$9:$O$20&gt;=$R$3)*($O$9:$O$20&lt;=$R$4)*($L$9:$L$20=$R$5),ROW($L$9:$L$20)-8),ROW(C4))),"")</f>
        <v>ТСЭ000071231</v>
      </c>
      <c r="AA12" s="9">
        <f t="array" ref="AA12">IFERROR(INDEX(O$9:O$20,SMALL(IF(($O$9:$O$20&gt;=$R$3)*($O$9:$O$20&lt;=$R$4)*($L$9:$L$20=$R$5),ROW($L$9:$L$20)-8),ROW(D4))),"")</f>
        <v>42754</v>
      </c>
      <c r="AB12" s="8" t="str">
        <f t="array" ref="AB12">IFERROR(INDEX(P$9:P$20,SMALL(IF(($O$9:$O$20&gt;=$R$3)*($O$9:$O$20&lt;=$R$4)*($L$9:$L$20=$R$5),ROW($L$9:$L$20)-8),ROW(E4))),"")</f>
        <v>Шпатель фасадный Wenzo 200мм с оксидированным полотном</v>
      </c>
      <c r="AC12" s="8" t="str">
        <f t="array" ref="AC12">IFERROR(INDEX(Q$9:Q$20,SMALL(IF(($O$9:$O$20&gt;=$R$3)*($O$9:$O$20&lt;=$R$4)*($L$9:$L$20=$R$5),ROW($L$9:$L$20)-8),ROW(F4))),"")</f>
        <v>шт</v>
      </c>
      <c r="AD12" s="8">
        <f t="array" ref="AD12">IFERROR(INDEX(R$9:R$20,SMALL(IF(($O$9:$O$20&gt;=$R$3)*($O$9:$O$20&lt;=$R$4)*($L$9:$L$20=$R$5),ROW($L$9:$L$20)-8),ROW(G4))),"")</f>
        <v>5</v>
      </c>
      <c r="AE12" s="8">
        <f t="array" ref="AE12">IFERROR(INDEX(S$9:S$20,SMALL(IF(($O$9:$O$20&gt;=$R$3)*($O$9:$O$20&lt;=$R$4)*($L$9:$L$20=$R$5),ROW($L$9:$L$20)-8),ROW(H4))),"")</f>
        <v>161.1</v>
      </c>
      <c r="AF12" s="8">
        <f t="array" ref="AF12">IFERROR(INDEX(T$9:T$20,SMALL(IF(($O$9:$O$20&gt;=$R$3)*($O$9:$O$20&lt;=$R$4)*($L$9:$L$20=$R$5),ROW($L$9:$L$20)-8),ROW(I4))),"")</f>
        <v>805.5</v>
      </c>
      <c r="AG12" s="8" t="str">
        <f t="array" ref="AG12">IFERROR(INDEX(U$9:U$20,SMALL(IF(($O$9:$O$20&gt;=$R$3)*($O$9:$O$20&lt;=$R$4)*($L$9:$L$20=$R$5),ROW($L$9:$L$20)-8),ROW(J4))),"")</f>
        <v>Сатурн</v>
      </c>
      <c r="AH12" s="8">
        <f t="array" ref="AH12">IFERROR(INDEX(V$9:V$20,SMALL(IF(($O$9:$O$20&gt;=$R$3)*($O$9:$O$20&lt;=$R$4)*($L$9:$L$20=$R$5),ROW($L$9:$L$20)-8),ROW(K4))),"")</f>
        <v>0</v>
      </c>
    </row>
    <row r="13" spans="1:35" x14ac:dyDescent="0.25">
      <c r="A13" s="8" t="s">
        <v>10</v>
      </c>
      <c r="B13" s="9">
        <v>41850</v>
      </c>
      <c r="E13" s="8" t="str">
        <v>Товар2</v>
      </c>
      <c r="F13" s="9">
        <v>41850</v>
      </c>
      <c r="K13" s="20"/>
      <c r="L13" s="8" t="s">
        <v>42</v>
      </c>
      <c r="M13" s="30" t="s">
        <v>27</v>
      </c>
      <c r="N13" s="31" t="s">
        <v>40</v>
      </c>
      <c r="O13" s="32">
        <v>42754</v>
      </c>
      <c r="P13" s="17" t="s">
        <v>34</v>
      </c>
      <c r="Q13" s="14" t="s">
        <v>30</v>
      </c>
      <c r="R13" s="14">
        <v>10</v>
      </c>
      <c r="S13" s="15">
        <v>83</v>
      </c>
      <c r="T13" s="16">
        <f t="shared" si="1"/>
        <v>830</v>
      </c>
      <c r="U13" s="14" t="s">
        <v>47</v>
      </c>
      <c r="V13" s="8"/>
      <c r="X13" s="8" t="str">
        <f t="array" ref="X13">IFERROR(INDEX(L$9:L$20,SMALL(IF(($O$9:$O$20&gt;=$R$3)*($O$9:$O$20&lt;=$R$4)*($L$9:$L$20=$R$5),ROW($L$9:$L$20)-8),ROW(A5))),"")</f>
        <v>Расходник</v>
      </c>
      <c r="Y13" s="8" t="str">
        <f t="array" ref="Y13">IFERROR(INDEX(M$9:M$20,SMALL(IF(($O$9:$O$20&gt;=$R$3)*($O$9:$O$20&lt;=$R$4)*($L$9:$L$20=$R$5),ROW($L$9:$L$20)-8),ROW(B5))),"")</f>
        <v xml:space="preserve">Товарный чек </v>
      </c>
      <c r="Z13" s="8" t="str">
        <f t="array" ref="Z13">IFERROR(INDEX(N$9:N$20,SMALL(IF(($O$9:$O$20&gt;=$R$3)*($O$9:$O$20&lt;=$R$4)*($L$9:$L$20=$R$5),ROW($L$9:$L$20)-8),ROW(C5))),"")</f>
        <v>ТСЭ00321</v>
      </c>
      <c r="AA13" s="9">
        <f t="array" ref="AA13">IFERROR(INDEX(O$9:O$20,SMALL(IF(($O$9:$O$20&gt;=$R$3)*($O$9:$O$20&lt;=$R$4)*($L$9:$L$20=$R$5),ROW($L$9:$L$20)-8),ROW(D5))),"")</f>
        <v>42750</v>
      </c>
      <c r="AB13" s="8" t="str">
        <f t="array" ref="AB13">IFERROR(INDEX(P$9:P$20,SMALL(IF(($O$9:$O$20&gt;=$R$3)*($O$9:$O$20&lt;=$R$4)*($L$9:$L$20=$R$5),ROW($L$9:$L$20)-8),ROW(E5))),"")</f>
        <v xml:space="preserve">Валик велюровый Wenzo 180мм с рукояткой </v>
      </c>
      <c r="AC13" s="8" t="str">
        <f t="array" ref="AC13">IFERROR(INDEX(Q$9:Q$20,SMALL(IF(($O$9:$O$20&gt;=$R$3)*($O$9:$O$20&lt;=$R$4)*($L$9:$L$20=$R$5),ROW($L$9:$L$20)-8),ROW(F5))),"")</f>
        <v>шт</v>
      </c>
      <c r="AD13" s="8">
        <f t="array" ref="AD13">IFERROR(INDEX(R$9:R$20,SMALL(IF(($O$9:$O$20&gt;=$R$3)*($O$9:$O$20&lt;=$R$4)*($L$9:$L$20=$R$5),ROW($L$9:$L$20)-8),ROW(G5))),"")</f>
        <v>10</v>
      </c>
      <c r="AE13" s="8">
        <f t="array" ref="AE13">IFERROR(INDEX(S$9:S$20,SMALL(IF(($O$9:$O$20&gt;=$R$3)*($O$9:$O$20&lt;=$R$4)*($L$9:$L$20=$R$5),ROW($L$9:$L$20)-8),ROW(H5))),"")</f>
        <v>151.19999999999999</v>
      </c>
      <c r="AF13" s="8">
        <f t="array" ref="AF13">IFERROR(INDEX(T$9:T$20,SMALL(IF(($O$9:$O$20&gt;=$R$3)*($O$9:$O$20&lt;=$R$4)*($L$9:$L$20=$R$5),ROW($L$9:$L$20)-8),ROW(I5))),"")</f>
        <v>1512</v>
      </c>
      <c r="AG13" s="8" t="str">
        <f t="array" ref="AG13">IFERROR(INDEX(U$9:U$20,SMALL(IF(($O$9:$O$20&gt;=$R$3)*($O$9:$O$20&lt;=$R$4)*($L$9:$L$20=$R$5),ROW($L$9:$L$20)-8),ROW(J5))),"")</f>
        <v>Сатурн</v>
      </c>
      <c r="AH13" s="8">
        <f t="array" ref="AH13">IFERROR(INDEX(V$9:V$20,SMALL(IF(($O$9:$O$20&gt;=$R$3)*($O$9:$O$20&lt;=$R$4)*($L$9:$L$20=$R$5),ROW($L$9:$L$20)-8),ROW(K5))),"")</f>
        <v>0</v>
      </c>
    </row>
    <row r="14" spans="1:35" ht="30" x14ac:dyDescent="0.25">
      <c r="A14" s="8" t="s">
        <v>11</v>
      </c>
      <c r="B14" s="9">
        <v>41853</v>
      </c>
      <c r="E14" s="8" t="str">
        <v>Товар6</v>
      </c>
      <c r="F14" s="9">
        <v>41853</v>
      </c>
      <c r="K14" s="20"/>
      <c r="L14" s="8" t="s">
        <v>42</v>
      </c>
      <c r="M14" s="30" t="s">
        <v>27</v>
      </c>
      <c r="N14" s="31" t="s">
        <v>40</v>
      </c>
      <c r="O14" s="32">
        <v>42754</v>
      </c>
      <c r="P14" s="13" t="s">
        <v>35</v>
      </c>
      <c r="Q14" s="14" t="s">
        <v>30</v>
      </c>
      <c r="R14" s="14">
        <v>10</v>
      </c>
      <c r="S14" s="15">
        <v>148</v>
      </c>
      <c r="T14" s="16">
        <f t="shared" si="1"/>
        <v>1480</v>
      </c>
      <c r="U14" s="14" t="s">
        <v>47</v>
      </c>
      <c r="V14" s="8"/>
      <c r="X14" s="8" t="str">
        <f t="array" ref="X14">IFERROR(INDEX(L$9:L$20,SMALL(IF(($O$9:$O$20&gt;=$R$3)*($O$9:$O$20&lt;=$R$4)*($L$9:$L$20=$R$5),ROW($L$9:$L$20)-8),ROW(A6))),"")</f>
        <v>Расходник</v>
      </c>
      <c r="Y14" s="8" t="str">
        <f t="array" ref="Y14">IFERROR(INDEX(M$9:M$20,SMALL(IF(($O$9:$O$20&gt;=$R$3)*($O$9:$O$20&lt;=$R$4)*($L$9:$L$20=$R$5),ROW($L$9:$L$20)-8),ROW(B6))),"")</f>
        <v>Счёт</v>
      </c>
      <c r="Z14" s="8" t="str">
        <f t="array" ref="Z14">IFERROR(INDEX(N$9:N$20,SMALL(IF(($O$9:$O$20&gt;=$R$3)*($O$9:$O$20&lt;=$R$4)*($L$9:$L$20=$R$5),ROW($L$9:$L$20)-8),ROW(C6))),"")</f>
        <v>ТСЭ00443</v>
      </c>
      <c r="AA14" s="9">
        <f t="array" ref="AA14">IFERROR(INDEX(O$9:O$20,SMALL(IF(($O$9:$O$20&gt;=$R$3)*($O$9:$O$20&lt;=$R$4)*($L$9:$L$20=$R$5),ROW($L$9:$L$20)-8),ROW(D6))),"")</f>
        <v>42750</v>
      </c>
      <c r="AB14" s="8" t="str">
        <f t="array" ref="AB14">IFERROR(INDEX(P$9:P$20,SMALL(IF(($O$9:$O$20&gt;=$R$3)*($O$9:$O$20&lt;=$R$4)*($L$9:$L$20=$R$5),ROW($L$9:$L$20)-8),ROW(E6))),"")</f>
        <v xml:space="preserve">Валик велюровый Wenzo 250мм с рукояткой </v>
      </c>
      <c r="AC14" s="8" t="str">
        <f t="array" ref="AC14">IFERROR(INDEX(Q$9:Q$20,SMALL(IF(($O$9:$O$20&gt;=$R$3)*($O$9:$O$20&lt;=$R$4)*($L$9:$L$20=$R$5),ROW($L$9:$L$20)-8),ROW(F6))),"")</f>
        <v>шт</v>
      </c>
      <c r="AD14" s="8">
        <f t="array" ref="AD14">IFERROR(INDEX(R$9:R$20,SMALL(IF(($O$9:$O$20&gt;=$R$3)*($O$9:$O$20&lt;=$R$4)*($L$9:$L$20=$R$5),ROW($L$9:$L$20)-8),ROW(G6))),"")</f>
        <v>10</v>
      </c>
      <c r="AE14" s="8">
        <f t="array" ref="AE14">IFERROR(INDEX(S$9:S$20,SMALL(IF(($O$9:$O$20&gt;=$R$3)*($O$9:$O$20&lt;=$R$4)*($L$9:$L$20=$R$5),ROW($L$9:$L$20)-8),ROW(H6))),"")</f>
        <v>183.2</v>
      </c>
      <c r="AF14" s="8">
        <f t="array" ref="AF14">IFERROR(INDEX(T$9:T$20,SMALL(IF(($O$9:$O$20&gt;=$R$3)*($O$9:$O$20&lt;=$R$4)*($L$9:$L$20=$R$5),ROW($L$9:$L$20)-8),ROW(I6))),"")</f>
        <v>1832</v>
      </c>
      <c r="AG14" s="8" t="str">
        <f t="array" ref="AG14">IFERROR(INDEX(U$9:U$20,SMALL(IF(($O$9:$O$20&gt;=$R$3)*($O$9:$O$20&lt;=$R$4)*($L$9:$L$20=$R$5),ROW($L$9:$L$20)-8),ROW(J6))),"")</f>
        <v>тд петрович гст</v>
      </c>
      <c r="AH14" s="8">
        <f t="array" ref="AH14">IFERROR(INDEX(V$9:V$20,SMALL(IF(($O$9:$O$20&gt;=$R$3)*($O$9:$O$20&lt;=$R$4)*($L$9:$L$20=$R$5),ROW($L$9:$L$20)-8),ROW(K6))),"")</f>
        <v>0</v>
      </c>
    </row>
    <row r="15" spans="1:35" x14ac:dyDescent="0.25">
      <c r="A15" s="8" t="s">
        <v>12</v>
      </c>
      <c r="B15" s="9">
        <v>41855</v>
      </c>
      <c r="E15" s="8" t="e">
        <v>#NUM!</v>
      </c>
      <c r="F15" s="9" t="e">
        <v>#NUM!</v>
      </c>
      <c r="K15" s="20"/>
      <c r="L15" s="8" t="s">
        <v>42</v>
      </c>
      <c r="M15" s="30" t="s">
        <v>27</v>
      </c>
      <c r="N15" s="31" t="s">
        <v>40</v>
      </c>
      <c r="O15" s="32">
        <v>42754</v>
      </c>
      <c r="P15" s="17" t="s">
        <v>36</v>
      </c>
      <c r="Q15" s="14" t="s">
        <v>30</v>
      </c>
      <c r="R15" s="14">
        <v>5</v>
      </c>
      <c r="S15" s="15">
        <v>161.1</v>
      </c>
      <c r="T15" s="16">
        <f t="shared" si="1"/>
        <v>805.5</v>
      </c>
      <c r="U15" s="14" t="s">
        <v>47</v>
      </c>
      <c r="V15" s="8"/>
      <c r="X15" s="8" t="str">
        <f t="array" ref="X15">IFERROR(INDEX(L$9:L$20,SMALL(IF(($O$9:$O$20&gt;=$R$3)*($O$9:$O$20&lt;=$R$4)*($L$9:$L$20=$R$5),ROW($L$9:$L$20)-8),ROW(A7))),"")</f>
        <v/>
      </c>
      <c r="Y15" s="8" t="str">
        <f t="array" ref="Y15">IFERROR(INDEX(M$9:M$20,SMALL(IF(($O$9:$O$20&gt;=$R$3)*($O$9:$O$20&lt;=$R$4)*($L$9:$L$20=$R$5),ROW($L$9:$L$20)-8),ROW(B7))),"")</f>
        <v/>
      </c>
      <c r="Z15" s="8" t="str">
        <f t="array" ref="Z15">IFERROR(INDEX(N$9:N$20,SMALL(IF(($O$9:$O$20&gt;=$R$3)*($O$9:$O$20&lt;=$R$4)*($L$9:$L$20=$R$5),ROW($L$9:$L$20)-8),ROW(C7))),"")</f>
        <v/>
      </c>
      <c r="AA15" s="9" t="str">
        <f t="array" ref="AA15">IFERROR(INDEX(O$9:O$20,SMALL(IF(($O$9:$O$20&gt;=$R$3)*($O$9:$O$20&lt;=$R$4)*($L$9:$L$20=$R$5),ROW($L$9:$L$20)-8),ROW(D7))),"")</f>
        <v/>
      </c>
      <c r="AB15" s="8" t="str">
        <f t="array" ref="AB15">IFERROR(INDEX(P$9:P$20,SMALL(IF(($O$9:$O$20&gt;=$R$3)*($O$9:$O$20&lt;=$R$4)*($L$9:$L$20=$R$5),ROW($L$9:$L$20)-8),ROW(E7))),"")</f>
        <v/>
      </c>
      <c r="AC15" s="8" t="str">
        <f t="array" ref="AC15">IFERROR(INDEX(Q$9:Q$20,SMALL(IF(($O$9:$O$20&gt;=$R$3)*($O$9:$O$20&lt;=$R$4)*($L$9:$L$20=$R$5),ROW($L$9:$L$20)-8),ROW(F7))),"")</f>
        <v/>
      </c>
      <c r="AD15" s="8" t="str">
        <f t="array" ref="AD15">IFERROR(INDEX(R$9:R$20,SMALL(IF(($O$9:$O$20&gt;=$R$3)*($O$9:$O$20&lt;=$R$4)*($L$9:$L$20=$R$5),ROW($L$9:$L$20)-8),ROW(G7))),"")</f>
        <v/>
      </c>
      <c r="AE15" s="8" t="str">
        <f t="array" ref="AE15">IFERROR(INDEX(S$9:S$20,SMALL(IF(($O$9:$O$20&gt;=$R$3)*($O$9:$O$20&lt;=$R$4)*($L$9:$L$20=$R$5),ROW($L$9:$L$20)-8),ROW(H7))),"")</f>
        <v/>
      </c>
      <c r="AF15" s="8" t="str">
        <f t="array" ref="AF15">IFERROR(INDEX(T$9:T$20,SMALL(IF(($O$9:$O$20&gt;=$R$3)*($O$9:$O$20&lt;=$R$4)*($L$9:$L$20=$R$5),ROW($L$9:$L$20)-8),ROW(I7))),"")</f>
        <v/>
      </c>
      <c r="AG15" s="8" t="str">
        <f t="array" ref="AG15">IFERROR(INDEX(U$9:U$20,SMALL(IF(($O$9:$O$20&gt;=$R$3)*($O$9:$O$20&lt;=$R$4)*($L$9:$L$20=$R$5),ROW($L$9:$L$20)-8),ROW(J7))),"")</f>
        <v/>
      </c>
      <c r="AH15" s="8" t="str">
        <f t="array" ref="AH15">IFERROR(INDEX(V$9:V$20,SMALL(IF(($O$9:$O$20&gt;=$R$3)*($O$9:$O$20&lt;=$R$4)*($L$9:$L$20=$R$5),ROW($L$9:$L$20)-8),ROW(K7))),"")</f>
        <v/>
      </c>
    </row>
    <row r="16" spans="1:35" x14ac:dyDescent="0.25">
      <c r="A16" s="8" t="s">
        <v>13</v>
      </c>
      <c r="B16" s="9">
        <v>41855</v>
      </c>
      <c r="E16" s="8" t="e">
        <v>#NUM!</v>
      </c>
      <c r="F16" s="9" t="e">
        <v>#NUM!</v>
      </c>
      <c r="K16" s="20"/>
      <c r="L16" s="8" t="s">
        <v>44</v>
      </c>
      <c r="M16" s="10" t="s">
        <v>48</v>
      </c>
      <c r="N16" s="11">
        <v>11</v>
      </c>
      <c r="O16" s="12">
        <v>42763</v>
      </c>
      <c r="P16" s="13" t="s">
        <v>43</v>
      </c>
      <c r="Q16" s="14" t="s">
        <v>30</v>
      </c>
      <c r="R16" s="14">
        <v>10</v>
      </c>
      <c r="S16" s="15">
        <v>3000</v>
      </c>
      <c r="T16" s="16">
        <f t="shared" si="1"/>
        <v>30000</v>
      </c>
      <c r="U16" s="34" t="s">
        <v>46</v>
      </c>
      <c r="V16" s="8"/>
      <c r="X16" s="8" t="str">
        <f t="array" ref="X16">IFERROR(INDEX(L$9:L$20,SMALL(IF(($O$9:$O$20&gt;=$R$3)*($O$9:$O$20&lt;=$R$4)*($L$9:$L$20=$R$5),ROW($L$9:$L$20)-8),ROW(A8))),"")</f>
        <v/>
      </c>
      <c r="Y16" s="8" t="str">
        <f t="array" ref="Y16">IFERROR(INDEX(M$9:M$20,SMALL(IF(($O$9:$O$20&gt;=$R$3)*($O$9:$O$20&lt;=$R$4)*($L$9:$L$20=$R$5),ROW($L$9:$L$20)-8),ROW(B8))),"")</f>
        <v/>
      </c>
      <c r="Z16" s="8" t="str">
        <f t="array" ref="Z16">IFERROR(INDEX(N$9:N$20,SMALL(IF(($O$9:$O$20&gt;=$R$3)*($O$9:$O$20&lt;=$R$4)*($L$9:$L$20=$R$5),ROW($L$9:$L$20)-8),ROW(C8))),"")</f>
        <v/>
      </c>
      <c r="AA16" s="9" t="str">
        <f t="array" ref="AA16">IFERROR(INDEX(O$9:O$20,SMALL(IF(($O$9:$O$20&gt;=$R$3)*($O$9:$O$20&lt;=$R$4)*($L$9:$L$20=$R$5),ROW($L$9:$L$20)-8),ROW(D8))),"")</f>
        <v/>
      </c>
      <c r="AB16" s="8" t="str">
        <f t="array" ref="AB16">IFERROR(INDEX(P$9:P$20,SMALL(IF(($O$9:$O$20&gt;=$R$3)*($O$9:$O$20&lt;=$R$4)*($L$9:$L$20=$R$5),ROW($L$9:$L$20)-8),ROW(E8))),"")</f>
        <v/>
      </c>
      <c r="AC16" s="8" t="str">
        <f t="array" ref="AC16">IFERROR(INDEX(Q$9:Q$20,SMALL(IF(($O$9:$O$20&gt;=$R$3)*($O$9:$O$20&lt;=$R$4)*($L$9:$L$20=$R$5),ROW($L$9:$L$20)-8),ROW(F8))),"")</f>
        <v/>
      </c>
      <c r="AD16" s="8" t="str">
        <f t="array" ref="AD16">IFERROR(INDEX(R$9:R$20,SMALL(IF(($O$9:$O$20&gt;=$R$3)*($O$9:$O$20&lt;=$R$4)*($L$9:$L$20=$R$5),ROW($L$9:$L$20)-8),ROW(G8))),"")</f>
        <v/>
      </c>
      <c r="AE16" s="8" t="str">
        <f t="array" ref="AE16">IFERROR(INDEX(S$9:S$20,SMALL(IF(($O$9:$O$20&gt;=$R$3)*($O$9:$O$20&lt;=$R$4)*($L$9:$L$20=$R$5),ROW($L$9:$L$20)-8),ROW(H8))),"")</f>
        <v/>
      </c>
      <c r="AF16" s="8" t="str">
        <f t="array" ref="AF16">IFERROR(INDEX(T$9:T$20,SMALL(IF(($O$9:$O$20&gt;=$R$3)*($O$9:$O$20&lt;=$R$4)*($L$9:$L$20=$R$5),ROW($L$9:$L$20)-8),ROW(I8))),"")</f>
        <v/>
      </c>
      <c r="AG16" s="8" t="str">
        <f t="array" ref="AG16">IFERROR(INDEX(U$9:U$20,SMALL(IF(($O$9:$O$20&gt;=$R$3)*($O$9:$O$20&lt;=$R$4)*($L$9:$L$20=$R$5),ROW($L$9:$L$20)-8),ROW(J8))),"")</f>
        <v/>
      </c>
      <c r="AH16" s="8" t="str">
        <f t="array" ref="AH16">IFERROR(INDEX(V$9:V$20,SMALL(IF(($O$9:$O$20&gt;=$R$3)*($O$9:$O$20&lt;=$R$4)*($L$9:$L$20=$R$5),ROW($L$9:$L$20)-8),ROW(K8))),"")</f>
        <v/>
      </c>
    </row>
    <row r="17" spans="1:34" ht="30" x14ac:dyDescent="0.25">
      <c r="A17" s="8"/>
      <c r="B17" s="9"/>
      <c r="E17" s="8" t="e">
        <v>#NUM!</v>
      </c>
      <c r="F17" s="9" t="e">
        <v>#NUM!</v>
      </c>
      <c r="K17" s="20"/>
      <c r="L17" s="8" t="s">
        <v>42</v>
      </c>
      <c r="M17" s="30" t="s">
        <v>27</v>
      </c>
      <c r="N17" s="31" t="s">
        <v>49</v>
      </c>
      <c r="O17" s="32">
        <v>42750</v>
      </c>
      <c r="P17" s="13" t="s">
        <v>37</v>
      </c>
      <c r="Q17" s="14" t="s">
        <v>30</v>
      </c>
      <c r="R17" s="14">
        <v>10</v>
      </c>
      <c r="S17" s="15">
        <v>151.19999999999999</v>
      </c>
      <c r="T17" s="16">
        <f t="shared" si="1"/>
        <v>1512</v>
      </c>
      <c r="U17" s="14" t="s">
        <v>47</v>
      </c>
      <c r="V17" s="8"/>
      <c r="X17" s="8" t="str">
        <f t="array" ref="X17">IFERROR(INDEX(L$9:L$20,SMALL(IF(($O$9:$O$20&gt;=$R$3)*($O$9:$O$20&lt;=$R$4)*($L$9:$L$20=$R$5),ROW($L$9:$L$20)-8),ROW(A9))),"")</f>
        <v/>
      </c>
      <c r="Y17" s="8" t="str">
        <f t="array" ref="Y17">IFERROR(INDEX(M$9:M$20,SMALL(IF(($O$9:$O$20&gt;=$R$3)*($O$9:$O$20&lt;=$R$4)*($L$9:$L$20=$R$5),ROW($L$9:$L$20)-8),ROW(B9))),"")</f>
        <v/>
      </c>
      <c r="Z17" s="8" t="str">
        <f t="array" ref="Z17">IFERROR(INDEX(N$9:N$20,SMALL(IF(($O$9:$O$20&gt;=$R$3)*($O$9:$O$20&lt;=$R$4)*($L$9:$L$20=$R$5),ROW($L$9:$L$20)-8),ROW(C9))),"")</f>
        <v/>
      </c>
      <c r="AA17" s="9" t="str">
        <f t="array" ref="AA17">IFERROR(INDEX(O$9:O$20,SMALL(IF(($O$9:$O$20&gt;=$R$3)*($O$9:$O$20&lt;=$R$4)*($L$9:$L$20=$R$5),ROW($L$9:$L$20)-8),ROW(D9))),"")</f>
        <v/>
      </c>
      <c r="AB17" s="8" t="str">
        <f t="array" ref="AB17">IFERROR(INDEX(P$9:P$20,SMALL(IF(($O$9:$O$20&gt;=$R$3)*($O$9:$O$20&lt;=$R$4)*($L$9:$L$20=$R$5),ROW($L$9:$L$20)-8),ROW(E9))),"")</f>
        <v/>
      </c>
      <c r="AC17" s="8" t="str">
        <f t="array" ref="AC17">IFERROR(INDEX(Q$9:Q$20,SMALL(IF(($O$9:$O$20&gt;=$R$3)*($O$9:$O$20&lt;=$R$4)*($L$9:$L$20=$R$5),ROW($L$9:$L$20)-8),ROW(F9))),"")</f>
        <v/>
      </c>
      <c r="AD17" s="8" t="str">
        <f t="array" ref="AD17">IFERROR(INDEX(R$9:R$20,SMALL(IF(($O$9:$O$20&gt;=$R$3)*($O$9:$O$20&lt;=$R$4)*($L$9:$L$20=$R$5),ROW($L$9:$L$20)-8),ROW(G9))),"")</f>
        <v/>
      </c>
      <c r="AE17" s="8" t="str">
        <f t="array" ref="AE17">IFERROR(INDEX(S$9:S$20,SMALL(IF(($O$9:$O$20&gt;=$R$3)*($O$9:$O$20&lt;=$R$4)*($L$9:$L$20=$R$5),ROW($L$9:$L$20)-8),ROW(H9))),"")</f>
        <v/>
      </c>
      <c r="AF17" s="8" t="str">
        <f t="array" ref="AF17">IFERROR(INDEX(T$9:T$20,SMALL(IF(($O$9:$O$20&gt;=$R$3)*($O$9:$O$20&lt;=$R$4)*($L$9:$L$20=$R$5),ROW($L$9:$L$20)-8),ROW(I9))),"")</f>
        <v/>
      </c>
      <c r="AG17" s="8" t="str">
        <f t="array" ref="AG17">IFERROR(INDEX(U$9:U$20,SMALL(IF(($O$9:$O$20&gt;=$R$3)*($O$9:$O$20&lt;=$R$4)*($L$9:$L$20=$R$5),ROW($L$9:$L$20)-8),ROW(J9))),"")</f>
        <v/>
      </c>
      <c r="AH17" s="8" t="str">
        <f t="array" ref="AH17">IFERROR(INDEX(V$9:V$20,SMALL(IF(($O$9:$O$20&gt;=$R$3)*($O$9:$O$20&lt;=$R$4)*($L$9:$L$20=$R$5),ROW($L$9:$L$20)-8),ROW(K9))),"")</f>
        <v/>
      </c>
    </row>
    <row r="18" spans="1:34" ht="30" x14ac:dyDescent="0.25">
      <c r="L18" s="8" t="s">
        <v>42</v>
      </c>
      <c r="M18" s="30" t="s">
        <v>51</v>
      </c>
      <c r="N18" s="31" t="s">
        <v>50</v>
      </c>
      <c r="O18" s="32">
        <v>42750</v>
      </c>
      <c r="P18" s="13" t="s">
        <v>38</v>
      </c>
      <c r="Q18" s="14" t="s">
        <v>30</v>
      </c>
      <c r="R18" s="14">
        <v>10</v>
      </c>
      <c r="S18" s="15">
        <v>183.2</v>
      </c>
      <c r="T18" s="16">
        <f t="shared" si="1"/>
        <v>1832</v>
      </c>
      <c r="U18" s="23" t="s">
        <v>31</v>
      </c>
      <c r="V18" s="8"/>
      <c r="X18" s="8" t="str">
        <f t="array" ref="X18">IFERROR(INDEX(L$9:L$20,SMALL(IF(($O$9:$O$20&gt;=$R$3)*($O$9:$O$20&lt;=$R$4)*($L$9:$L$20=$R$5),ROW($L$9:$L$20)-8),ROW(A10))),"")</f>
        <v/>
      </c>
      <c r="Y18" s="8" t="str">
        <f t="array" ref="Y18">IFERROR(INDEX(M$9:M$20,SMALL(IF(($O$9:$O$20&gt;=$R$3)*($O$9:$O$20&lt;=$R$4)*($L$9:$L$20=$R$5),ROW($L$9:$L$20)-8),ROW(B10))),"")</f>
        <v/>
      </c>
      <c r="Z18" s="8" t="str">
        <f t="array" ref="Z18">IFERROR(INDEX(N$9:N$20,SMALL(IF(($O$9:$O$20&gt;=$R$3)*($O$9:$O$20&lt;=$R$4)*($L$9:$L$20=$R$5),ROW($L$9:$L$20)-8),ROW(C10))),"")</f>
        <v/>
      </c>
      <c r="AA18" s="9" t="str">
        <f t="array" ref="AA18">IFERROR(INDEX(O$9:O$20,SMALL(IF(($O$9:$O$20&gt;=$R$3)*($O$9:$O$20&lt;=$R$4)*($L$9:$L$20=$R$5),ROW($L$9:$L$20)-8),ROW(D10))),"")</f>
        <v/>
      </c>
      <c r="AB18" s="8" t="str">
        <f t="array" ref="AB18">IFERROR(INDEX(P$9:P$20,SMALL(IF(($O$9:$O$20&gt;=$R$3)*($O$9:$O$20&lt;=$R$4)*($L$9:$L$20=$R$5),ROW($L$9:$L$20)-8),ROW(E10))),"")</f>
        <v/>
      </c>
      <c r="AC18" s="8" t="str">
        <f t="array" ref="AC18">IFERROR(INDEX(Q$9:Q$20,SMALL(IF(($O$9:$O$20&gt;=$R$3)*($O$9:$O$20&lt;=$R$4)*($L$9:$L$20=$R$5),ROW($L$9:$L$20)-8),ROW(F10))),"")</f>
        <v/>
      </c>
      <c r="AD18" s="8" t="str">
        <f t="array" ref="AD18">IFERROR(INDEX(R$9:R$20,SMALL(IF(($O$9:$O$20&gt;=$R$3)*($O$9:$O$20&lt;=$R$4)*($L$9:$L$20=$R$5),ROW($L$9:$L$20)-8),ROW(G10))),"")</f>
        <v/>
      </c>
      <c r="AE18" s="8" t="str">
        <f t="array" ref="AE18">IFERROR(INDEX(S$9:S$20,SMALL(IF(($O$9:$O$20&gt;=$R$3)*($O$9:$O$20&lt;=$R$4)*($L$9:$L$20=$R$5),ROW($L$9:$L$20)-8),ROW(H10))),"")</f>
        <v/>
      </c>
      <c r="AF18" s="8" t="str">
        <f t="array" ref="AF18">IFERROR(INDEX(T$9:T$20,SMALL(IF(($O$9:$O$20&gt;=$R$3)*($O$9:$O$20&lt;=$R$4)*($L$9:$L$20=$R$5),ROW($L$9:$L$20)-8),ROW(I10))),"")</f>
        <v/>
      </c>
      <c r="AG18" s="8" t="str">
        <f t="array" ref="AG18">IFERROR(INDEX(U$9:U$20,SMALL(IF(($O$9:$O$20&gt;=$R$3)*($O$9:$O$20&lt;=$R$4)*($L$9:$L$20=$R$5),ROW($L$9:$L$20)-8),ROW(J10))),"")</f>
        <v/>
      </c>
      <c r="AH18" s="8" t="str">
        <f t="array" ref="AH18">IFERROR(INDEX(V$9:V$20,SMALL(IF(($O$9:$O$20&gt;=$R$3)*($O$9:$O$20&lt;=$R$4)*($L$9:$L$20=$R$5),ROW($L$9:$L$20)-8),ROW(K10))),"")</f>
        <v/>
      </c>
    </row>
    <row r="19" spans="1:3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8" t="s">
        <v>44</v>
      </c>
      <c r="M19" s="10" t="s">
        <v>48</v>
      </c>
      <c r="N19" s="11">
        <v>11</v>
      </c>
      <c r="O19" s="12">
        <v>42768</v>
      </c>
      <c r="P19" s="17" t="s">
        <v>45</v>
      </c>
      <c r="Q19" s="14" t="s">
        <v>30</v>
      </c>
      <c r="R19" s="14">
        <v>10</v>
      </c>
      <c r="S19" s="15">
        <v>5000</v>
      </c>
      <c r="T19" s="16">
        <f t="shared" si="1"/>
        <v>50000</v>
      </c>
      <c r="U19" s="34" t="s">
        <v>46</v>
      </c>
      <c r="V19" s="8"/>
      <c r="X19" s="8" t="str">
        <f t="array" ref="X19">IFERROR(INDEX(L$9:L$20,SMALL(IF(($O$9:$O$20&gt;=$R$3)*($O$9:$O$20&lt;=$R$4)*($L$9:$L$20=$R$5),ROW($L$9:$L$20)-8),ROW(A11))),"")</f>
        <v/>
      </c>
      <c r="Y19" s="8" t="str">
        <f t="array" ref="Y19">IFERROR(INDEX(M$9:M$20,SMALL(IF(($O$9:$O$20&gt;=$R$3)*($O$9:$O$20&lt;=$R$4)*($L$9:$L$20=$R$5),ROW($L$9:$L$20)-8),ROW(B11))),"")</f>
        <v/>
      </c>
      <c r="Z19" s="8" t="str">
        <f t="array" ref="Z19">IFERROR(INDEX(N$9:N$20,SMALL(IF(($O$9:$O$20&gt;=$R$3)*($O$9:$O$20&lt;=$R$4)*($L$9:$L$20=$R$5),ROW($L$9:$L$20)-8),ROW(C11))),"")</f>
        <v/>
      </c>
      <c r="AA19" s="9" t="str">
        <f t="array" ref="AA19">IFERROR(INDEX(O$9:O$20,SMALL(IF(($O$9:$O$20&gt;=$R$3)*($O$9:$O$20&lt;=$R$4)*($L$9:$L$20=$R$5),ROW($L$9:$L$20)-8),ROW(D11))),"")</f>
        <v/>
      </c>
      <c r="AB19" s="8" t="str">
        <f t="array" ref="AB19">IFERROR(INDEX(P$9:P$20,SMALL(IF(($O$9:$O$20&gt;=$R$3)*($O$9:$O$20&lt;=$R$4)*($L$9:$L$20=$R$5),ROW($L$9:$L$20)-8),ROW(E11))),"")</f>
        <v/>
      </c>
      <c r="AC19" s="8" t="str">
        <f t="array" ref="AC19">IFERROR(INDEX(Q$9:Q$20,SMALL(IF(($O$9:$O$20&gt;=$R$3)*($O$9:$O$20&lt;=$R$4)*($L$9:$L$20=$R$5),ROW($L$9:$L$20)-8),ROW(F11))),"")</f>
        <v/>
      </c>
      <c r="AD19" s="8" t="str">
        <f t="array" ref="AD19">IFERROR(INDEX(R$9:R$20,SMALL(IF(($O$9:$O$20&gt;=$R$3)*($O$9:$O$20&lt;=$R$4)*($L$9:$L$20=$R$5),ROW($L$9:$L$20)-8),ROW(G11))),"")</f>
        <v/>
      </c>
      <c r="AE19" s="8" t="str">
        <f t="array" ref="AE19">IFERROR(INDEX(S$9:S$20,SMALL(IF(($O$9:$O$20&gt;=$R$3)*($O$9:$O$20&lt;=$R$4)*($L$9:$L$20=$R$5),ROW($L$9:$L$20)-8),ROW(H11))),"")</f>
        <v/>
      </c>
      <c r="AF19" s="8" t="str">
        <f t="array" ref="AF19">IFERROR(INDEX(T$9:T$20,SMALL(IF(($O$9:$O$20&gt;=$R$3)*($O$9:$O$20&lt;=$R$4)*($L$9:$L$20=$R$5),ROW($L$9:$L$20)-8),ROW(I11))),"")</f>
        <v/>
      </c>
      <c r="AG19" s="8" t="str">
        <f t="array" ref="AG19">IFERROR(INDEX(U$9:U$20,SMALL(IF(($O$9:$O$20&gt;=$R$3)*($O$9:$O$20&lt;=$R$4)*($L$9:$L$20=$R$5),ROW($L$9:$L$20)-8),ROW(J11))),"")</f>
        <v/>
      </c>
      <c r="AH19" s="8" t="str">
        <f t="array" ref="AH19">IFERROR(INDEX(V$9:V$20,SMALL(IF(($O$9:$O$20&gt;=$R$3)*($O$9:$O$20&lt;=$R$4)*($L$9:$L$20=$R$5),ROW($L$9:$L$20)-8),ROW(K11))),"")</f>
        <v/>
      </c>
    </row>
    <row r="20" spans="1:3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2" t="s">
        <v>41</v>
      </c>
      <c r="M20" s="10" t="s">
        <v>48</v>
      </c>
      <c r="N20" s="11">
        <v>11</v>
      </c>
      <c r="O20" s="12">
        <v>42768</v>
      </c>
      <c r="P20" s="17" t="s">
        <v>39</v>
      </c>
      <c r="Q20" s="14" t="s">
        <v>30</v>
      </c>
      <c r="R20" s="14">
        <v>150</v>
      </c>
      <c r="S20" s="15">
        <v>48</v>
      </c>
      <c r="T20" s="16">
        <f t="shared" si="1"/>
        <v>7200</v>
      </c>
      <c r="U20" s="34" t="s">
        <v>46</v>
      </c>
      <c r="V20" s="8"/>
      <c r="X20" s="8" t="str">
        <f t="array" ref="X20">IFERROR(INDEX(L$9:L$20,SMALL(IF(($O$9:$O$20&gt;=$R$3)*($O$9:$O$20&lt;=$R$4)*($L$9:$L$20=$R$5),ROW($L$9:$L$20)-8),ROW(A12))),"")</f>
        <v/>
      </c>
      <c r="Y20" s="8" t="str">
        <f t="array" ref="Y20">IFERROR(INDEX(M$9:M$20,SMALL(IF(($O$9:$O$20&gt;=$R$3)*($O$9:$O$20&lt;=$R$4)*($L$9:$L$20=$R$5),ROW($L$9:$L$20)-8),ROW(B12))),"")</f>
        <v/>
      </c>
      <c r="Z20" s="8" t="str">
        <f t="array" ref="Z20">IFERROR(INDEX(N$9:N$20,SMALL(IF(($O$9:$O$20&gt;=$R$3)*($O$9:$O$20&lt;=$R$4)*($L$9:$L$20=$R$5),ROW($L$9:$L$20)-8),ROW(C12))),"")</f>
        <v/>
      </c>
      <c r="AA20" s="9" t="str">
        <f t="array" ref="AA20">IFERROR(INDEX(O$9:O$20,SMALL(IF(($O$9:$O$20&gt;=$R$3)*($O$9:$O$20&lt;=$R$4)*($L$9:$L$20=$R$5),ROW($L$9:$L$20)-8),ROW(D12))),"")</f>
        <v/>
      </c>
      <c r="AB20" s="8" t="str">
        <f t="array" ref="AB20">IFERROR(INDEX(P$9:P$20,SMALL(IF(($O$9:$O$20&gt;=$R$3)*($O$9:$O$20&lt;=$R$4)*($L$9:$L$20=$R$5),ROW($L$9:$L$20)-8),ROW(E12))),"")</f>
        <v/>
      </c>
      <c r="AC20" s="8" t="str">
        <f t="array" ref="AC20">IFERROR(INDEX(Q$9:Q$20,SMALL(IF(($O$9:$O$20&gt;=$R$3)*($O$9:$O$20&lt;=$R$4)*($L$9:$L$20=$R$5),ROW($L$9:$L$20)-8),ROW(F12))),"")</f>
        <v/>
      </c>
      <c r="AD20" s="8" t="str">
        <f t="array" ref="AD20">IFERROR(INDEX(R$9:R$20,SMALL(IF(($O$9:$O$20&gt;=$R$3)*($O$9:$O$20&lt;=$R$4)*($L$9:$L$20=$R$5),ROW($L$9:$L$20)-8),ROW(G12))),"")</f>
        <v/>
      </c>
      <c r="AE20" s="8" t="str">
        <f t="array" ref="AE20">IFERROR(INDEX(S$9:S$20,SMALL(IF(($O$9:$O$20&gt;=$R$3)*($O$9:$O$20&lt;=$R$4)*($L$9:$L$20=$R$5),ROW($L$9:$L$20)-8),ROW(H12))),"")</f>
        <v/>
      </c>
      <c r="AF20" s="8" t="str">
        <f t="array" ref="AF20">IFERROR(INDEX(T$9:T$20,SMALL(IF(($O$9:$O$20&gt;=$R$3)*($O$9:$O$20&lt;=$R$4)*($L$9:$L$20=$R$5),ROW($L$9:$L$20)-8),ROW(I12))),"")</f>
        <v/>
      </c>
      <c r="AG20" s="8" t="str">
        <f t="array" ref="AG20">IFERROR(INDEX(U$9:U$20,SMALL(IF(($O$9:$O$20&gt;=$R$3)*($O$9:$O$20&lt;=$R$4)*($L$9:$L$20=$R$5),ROW($L$9:$L$20)-8),ROW(J12))),"")</f>
        <v/>
      </c>
      <c r="AH20" s="8" t="str">
        <f t="array" ref="AH20">IFERROR(INDEX(V$9:V$20,SMALL(IF(($O$9:$O$20&gt;=$R$3)*($O$9:$O$20&lt;=$R$4)*($L$9:$L$20=$R$5),ROW($L$9:$L$20)-8),ROW(K12))),"")</f>
        <v/>
      </c>
    </row>
  </sheetData>
  <mergeCells count="5">
    <mergeCell ref="L6:V6"/>
    <mergeCell ref="E6:F6"/>
    <mergeCell ref="X6:AH6"/>
    <mergeCell ref="M2:V2"/>
    <mergeCell ref="A2:J2"/>
  </mergeCells>
  <conditionalFormatting sqref="E9:E17">
    <cfRule type="containsErrors" dxfId="3" priority="5">
      <formula>ISERROR(E9)</formula>
    </cfRule>
  </conditionalFormatting>
  <conditionalFormatting sqref="F9">
    <cfRule type="containsErrors" dxfId="2" priority="4">
      <formula>ISERROR(F9)</formula>
    </cfRule>
  </conditionalFormatting>
  <conditionalFormatting sqref="F10:F17">
    <cfRule type="containsErrors" dxfId="1" priority="3">
      <formula>ISERROR(F10)</formula>
    </cfRule>
  </conditionalFormatting>
  <conditionalFormatting sqref="A9:B17">
    <cfRule type="expression" dxfId="0" priority="8">
      <formula>AND($B9&gt;=$F$4,$B9&lt;=$F$5)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afedorov</dc:creator>
  <cp:lastModifiedBy>Ракитин И.О.</cp:lastModifiedBy>
  <dcterms:created xsi:type="dcterms:W3CDTF">2018-04-04T09:18:16Z</dcterms:created>
  <dcterms:modified xsi:type="dcterms:W3CDTF">2018-04-04T09:47:06Z</dcterms:modified>
</cp:coreProperties>
</file>