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ЭтаКнига" defaultThemeVersion="124226"/>
  <bookViews>
    <workbookView xWindow="120" yWindow="105" windowWidth="15120" windowHeight="7650"/>
  </bookViews>
  <sheets>
    <sheet name="Лист1" sheetId="1" r:id="rId1"/>
    <sheet name="Table" sheetId="2" r:id="rId2"/>
    <sheet name="Лист3" sheetId="3" r:id="rId3"/>
  </sheets>
  <externalReferences>
    <externalReference r:id="rId4"/>
  </externalReferences>
  <definedNames>
    <definedName name="DDL_Fake">DDL_Table</definedName>
    <definedName name="DDL_Table">Table!$H$2:INDEX(Таблица2[Фильтр],MAX(Таблица2[Индекс]))</definedName>
    <definedName name="лайн" localSheetId="0">Лист1!$H$7</definedName>
    <definedName name="материал" localSheetId="0">Лист1!$H$7</definedName>
    <definedName name="стлИндекс">[1]Range!$G$2:INDEX([1]Range!$G:$G,COUNTA([1]Range!$G:$G))</definedName>
    <definedName name="стлНаименование">[1]Range!$E$2:INDEX([1]Range!$E:$E,COUNTA([1]Range!$E:$E))</definedName>
    <definedName name="стлФильтр">[1]Range!$H$2:INDEX([1]Range!$H:$H,COUNTA([1]Range!$H:$H))</definedName>
    <definedName name="тип_изделия">Лист3!$A$1:$A$5</definedName>
    <definedName name="управление">Лист3!$B$1:$B$4</definedName>
  </definedNames>
  <calcPr calcId="152511" concurrentCalc="0"/>
</workbook>
</file>

<file path=xl/calcChain.xml><?xml version="1.0" encoding="utf-8"?>
<calcChain xmlns="http://schemas.openxmlformats.org/spreadsheetml/2006/main">
  <c r="C24" i="1" l="1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B33" i="1"/>
  <c r="B32" i="1"/>
  <c r="A33" i="1"/>
  <c r="C28" i="1"/>
  <c r="G27" i="1"/>
  <c r="D32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H34" i="1"/>
  <c r="H35" i="1"/>
  <c r="G33" i="1"/>
  <c r="F33" i="1"/>
  <c r="E33" i="1"/>
  <c r="D33" i="1"/>
  <c r="G32" i="1"/>
  <c r="F32" i="1"/>
  <c r="E32" i="1"/>
  <c r="J27" i="1"/>
  <c r="C29" i="1"/>
  <c r="H33" i="1"/>
  <c r="H36" i="1"/>
  <c r="H37" i="1"/>
  <c r="H38" i="1"/>
  <c r="H39" i="1"/>
  <c r="A34" i="1"/>
  <c r="A35" i="1"/>
  <c r="A36" i="1"/>
  <c r="A37" i="1"/>
  <c r="A38" i="1"/>
  <c r="A39" i="1"/>
  <c r="A40" i="1"/>
  <c r="A41" i="1"/>
  <c r="H46" i="1"/>
  <c r="A46" i="1"/>
  <c r="H45" i="1"/>
  <c r="A45" i="1"/>
  <c r="H44" i="1"/>
  <c r="A44" i="1"/>
  <c r="H43" i="1"/>
  <c r="A43" i="1"/>
  <c r="H40" i="1"/>
  <c r="H41" i="1"/>
  <c r="H42" i="1"/>
  <c r="H47" i="1"/>
  <c r="H48" i="1"/>
  <c r="H32" i="1"/>
  <c r="A42" i="1"/>
  <c r="A47" i="1"/>
  <c r="A48" i="1"/>
  <c r="A32" i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2" i="2"/>
  <c r="H14" i="2"/>
  <c r="H3" i="2"/>
  <c r="H154" i="2"/>
  <c r="H138" i="2"/>
  <c r="H126" i="2"/>
  <c r="H114" i="2"/>
  <c r="H98" i="2"/>
  <c r="H86" i="2"/>
  <c r="H74" i="2"/>
  <c r="H62" i="2"/>
  <c r="H50" i="2"/>
  <c r="H38" i="2"/>
  <c r="H26" i="2"/>
  <c r="H22" i="2"/>
  <c r="H10" i="2"/>
  <c r="H6" i="2"/>
  <c r="H2" i="2"/>
  <c r="H161" i="2"/>
  <c r="H157" i="2"/>
  <c r="H153" i="2"/>
  <c r="H149" i="2"/>
  <c r="H145" i="2"/>
  <c r="H141" i="2"/>
  <c r="H137" i="2"/>
  <c r="H133" i="2"/>
  <c r="H129" i="2"/>
  <c r="H125" i="2"/>
  <c r="H121" i="2"/>
  <c r="H117" i="2"/>
  <c r="H113" i="2"/>
  <c r="H109" i="2"/>
  <c r="H105" i="2"/>
  <c r="H101" i="2"/>
  <c r="H97" i="2"/>
  <c r="H93" i="2"/>
  <c r="H89" i="2"/>
  <c r="H85" i="2"/>
  <c r="H81" i="2"/>
  <c r="H77" i="2"/>
  <c r="H73" i="2"/>
  <c r="H69" i="2"/>
  <c r="H65" i="2"/>
  <c r="H61" i="2"/>
  <c r="H57" i="2"/>
  <c r="H53" i="2"/>
  <c r="H49" i="2"/>
  <c r="H45" i="2"/>
  <c r="H41" i="2"/>
  <c r="H37" i="2"/>
  <c r="H33" i="2"/>
  <c r="H29" i="2"/>
  <c r="H25" i="2"/>
  <c r="H21" i="2"/>
  <c r="H17" i="2"/>
  <c r="H13" i="2"/>
  <c r="H9" i="2"/>
  <c r="H5" i="2"/>
  <c r="H150" i="2"/>
  <c r="H142" i="2"/>
  <c r="H130" i="2"/>
  <c r="H118" i="2"/>
  <c r="H106" i="2"/>
  <c r="H94" i="2"/>
  <c r="H82" i="2"/>
  <c r="H70" i="2"/>
  <c r="H58" i="2"/>
  <c r="H46" i="2"/>
  <c r="H34" i="2"/>
  <c r="H18" i="2"/>
  <c r="H164" i="2"/>
  <c r="H160" i="2"/>
  <c r="H156" i="2"/>
  <c r="H152" i="2"/>
  <c r="H148" i="2"/>
  <c r="H144" i="2"/>
  <c r="H140" i="2"/>
  <c r="H136" i="2"/>
  <c r="H132" i="2"/>
  <c r="H128" i="2"/>
  <c r="H124" i="2"/>
  <c r="H120" i="2"/>
  <c r="H116" i="2"/>
  <c r="H112" i="2"/>
  <c r="H108" i="2"/>
  <c r="H104" i="2"/>
  <c r="H100" i="2"/>
  <c r="H96" i="2"/>
  <c r="H92" i="2"/>
  <c r="H88" i="2"/>
  <c r="H84" i="2"/>
  <c r="H80" i="2"/>
  <c r="H76" i="2"/>
  <c r="H72" i="2"/>
  <c r="H68" i="2"/>
  <c r="H64" i="2"/>
  <c r="H60" i="2"/>
  <c r="H56" i="2"/>
  <c r="H52" i="2"/>
  <c r="H48" i="2"/>
  <c r="H44" i="2"/>
  <c r="H40" i="2"/>
  <c r="H36" i="2"/>
  <c r="H32" i="2"/>
  <c r="H28" i="2"/>
  <c r="H24" i="2"/>
  <c r="H20" i="2"/>
  <c r="H16" i="2"/>
  <c r="H12" i="2"/>
  <c r="H8" i="2"/>
  <c r="H4" i="2"/>
  <c r="H162" i="2"/>
  <c r="H158" i="2"/>
  <c r="H146" i="2"/>
  <c r="H134" i="2"/>
  <c r="H122" i="2"/>
  <c r="H110" i="2"/>
  <c r="H102" i="2"/>
  <c r="H90" i="2"/>
  <c r="H78" i="2"/>
  <c r="H66" i="2"/>
  <c r="H54" i="2"/>
  <c r="H42" i="2"/>
  <c r="H30" i="2"/>
  <c r="H163" i="2"/>
  <c r="H159" i="2"/>
  <c r="H155" i="2"/>
  <c r="H151" i="2"/>
  <c r="H147" i="2"/>
  <c r="H143" i="2"/>
  <c r="H139" i="2"/>
  <c r="H135" i="2"/>
  <c r="H131" i="2"/>
  <c r="H127" i="2"/>
  <c r="H123" i="2"/>
  <c r="H119" i="2"/>
  <c r="H115" i="2"/>
  <c r="H111" i="2"/>
  <c r="H107" i="2"/>
  <c r="H103" i="2"/>
  <c r="H99" i="2"/>
  <c r="H95" i="2"/>
  <c r="H91" i="2"/>
  <c r="H87" i="2"/>
  <c r="H83" i="2"/>
  <c r="H79" i="2"/>
  <c r="H75" i="2"/>
  <c r="H71" i="2"/>
  <c r="H67" i="2"/>
  <c r="H63" i="2"/>
  <c r="H59" i="2"/>
  <c r="H55" i="2"/>
  <c r="H51" i="2"/>
  <c r="H47" i="2"/>
  <c r="H43" i="2"/>
  <c r="H39" i="2"/>
  <c r="H35" i="2"/>
  <c r="H31" i="2"/>
  <c r="H27" i="2"/>
  <c r="H23" i="2"/>
  <c r="H19" i="2"/>
  <c r="H15" i="2"/>
  <c r="H7" i="2"/>
  <c r="H11" i="2"/>
</calcChain>
</file>

<file path=xl/sharedStrings.xml><?xml version="1.0" encoding="utf-8"?>
<sst xmlns="http://schemas.openxmlformats.org/spreadsheetml/2006/main" count="208" uniqueCount="192">
  <si>
    <t>Спецификация №</t>
  </si>
  <si>
    <t>ФИО/телефон:</t>
  </si>
  <si>
    <t>Дата изготовления:</t>
  </si>
  <si>
    <t>№</t>
  </si>
  <si>
    <t>Наименование</t>
  </si>
  <si>
    <t>ширина</t>
  </si>
  <si>
    <t>высота</t>
  </si>
  <si>
    <t>упр-ние</t>
  </si>
  <si>
    <t>тип материала</t>
  </si>
  <si>
    <t>количество</t>
  </si>
  <si>
    <t>ВНИМАТЕЛЬНО ПРОВЕРЬТЕ ШИРИНУ, ВЫСОТУ, УПРАВЛЕНИЕ, ТИП МАТЕРИАЛА И КОЛИЧЕСТВО</t>
  </si>
  <si>
    <t>Вертикальные жалюзи</t>
  </si>
  <si>
    <t>Горизонтальные жалюзи</t>
  </si>
  <si>
    <t>Рулонные шторы</t>
  </si>
  <si>
    <t>ц.р.</t>
  </si>
  <si>
    <t>к.р.</t>
  </si>
  <si>
    <t>пр.</t>
  </si>
  <si>
    <t>Кассетная система рулонная</t>
  </si>
  <si>
    <t>Кассетная система Isotra</t>
  </si>
  <si>
    <t>Мистери оранжевый</t>
  </si>
  <si>
    <t>Аризона голубой</t>
  </si>
  <si>
    <t>Аризона светло голубой</t>
  </si>
  <si>
    <t>Мистери вишня</t>
  </si>
  <si>
    <t>Аризона розовый</t>
  </si>
  <si>
    <t>Мистери бежевый</t>
  </si>
  <si>
    <t>Бриз белый</t>
  </si>
  <si>
    <t>Мистери изумруд АКЦИЯ</t>
  </si>
  <si>
    <t>Бриз темно бежевый</t>
  </si>
  <si>
    <t>Мистери синий АКЦИЯ</t>
  </si>
  <si>
    <t>Бриз персиковый</t>
  </si>
  <si>
    <t>Мистери ярко желтый</t>
  </si>
  <si>
    <t>Бриз венге</t>
  </si>
  <si>
    <t>Мистери сиреневый</t>
  </si>
  <si>
    <t>Гранд 41260 (светло зеленый)</t>
  </si>
  <si>
    <t>Мистери терракотовый</t>
  </si>
  <si>
    <t>Дождь белый</t>
  </si>
  <si>
    <t>Мистери светло зелёный</t>
  </si>
  <si>
    <t>Дождь бежевый</t>
  </si>
  <si>
    <t>Мистери голубой</t>
  </si>
  <si>
    <t>Дождь темно бежевый</t>
  </si>
  <si>
    <t>Мистери бордо</t>
  </si>
  <si>
    <t>Дождь салатовый</t>
  </si>
  <si>
    <t>Мистери коричневый АКЦИЯ</t>
  </si>
  <si>
    <t>Дождь голубой</t>
  </si>
  <si>
    <t>Металлик красный</t>
  </si>
  <si>
    <t>Дождь персиковый</t>
  </si>
  <si>
    <t>Металлик голубой</t>
  </si>
  <si>
    <t>Дождь лимонный</t>
  </si>
  <si>
    <t>Венеция золото</t>
  </si>
  <si>
    <t>Венеция серебро</t>
  </si>
  <si>
    <t>Дождь 9051 (оранжевый)</t>
  </si>
  <si>
    <t>Металлик фиолетовый</t>
  </si>
  <si>
    <t>Дождь Black-out белый</t>
  </si>
  <si>
    <t>Оптима зеленый</t>
  </si>
  <si>
    <t>Оптима салатовый</t>
  </si>
  <si>
    <t>Джангл белый</t>
  </si>
  <si>
    <t>Оптима персиковый</t>
  </si>
  <si>
    <t>Джангл бежевый</t>
  </si>
  <si>
    <t>Оптима голубой</t>
  </si>
  <si>
    <t>Джангл серебро</t>
  </si>
  <si>
    <t>Оптима бежевый</t>
  </si>
  <si>
    <t xml:space="preserve">Джангл 7005 (светло розовый) АКЦИЯ </t>
  </si>
  <si>
    <t>Полюс желтый</t>
  </si>
  <si>
    <t>Джангл розовый</t>
  </si>
  <si>
    <t>Полюс зеленый</t>
  </si>
  <si>
    <t>Ёлочка белая</t>
  </si>
  <si>
    <t>Радуга белая</t>
  </si>
  <si>
    <t>Ёлочка персиковая</t>
  </si>
  <si>
    <t>Радуга синяя</t>
  </si>
  <si>
    <t>Ёлочка кремовая</t>
  </si>
  <si>
    <t>Сахара 01 (белая)</t>
  </si>
  <si>
    <t>Сахара 02 (бежевая)</t>
  </si>
  <si>
    <t>Союз 03 белый</t>
  </si>
  <si>
    <t>Ёлочка голубая</t>
  </si>
  <si>
    <t>Союз 03 бежевый</t>
  </si>
  <si>
    <t>Ёлочка салатовая</t>
  </si>
  <si>
    <t>Союз 03 бюриза</t>
  </si>
  <si>
    <t>Зодиак сиреневый</t>
  </si>
  <si>
    <t>Союз 03 синий</t>
  </si>
  <si>
    <t>Зодиак бежевый</t>
  </si>
  <si>
    <t>Союз 03 светло синий</t>
  </si>
  <si>
    <t>Каир белый</t>
  </si>
  <si>
    <t xml:space="preserve">Союз 03 серый </t>
  </si>
  <si>
    <t>Квебек белый</t>
  </si>
  <si>
    <t>Союз 03 голубой</t>
  </si>
  <si>
    <t>Союз 03 сиреневый</t>
  </si>
  <si>
    <t>Квебек темно бежевый</t>
  </si>
  <si>
    <t>Союз 03 темно коричневый</t>
  </si>
  <si>
    <t>Квебек коричневый</t>
  </si>
  <si>
    <t xml:space="preserve">Союз 03 ярко желтый </t>
  </si>
  <si>
    <t>Квебек 19836 (желтый)</t>
  </si>
  <si>
    <t>Союз 03 терракотовый</t>
  </si>
  <si>
    <t>Квебек салатовый</t>
  </si>
  <si>
    <t>Союз 03 фисташковый</t>
  </si>
  <si>
    <t>Киото белый</t>
  </si>
  <si>
    <t>Союз 03 вишня</t>
  </si>
  <si>
    <t>Киото фиолетовый</t>
  </si>
  <si>
    <t>Союз 03 оранжевый</t>
  </si>
  <si>
    <t>Киото голубой</t>
  </si>
  <si>
    <t>Союз 03 желтый</t>
  </si>
  <si>
    <t>Киото персиковый</t>
  </si>
  <si>
    <t>София 01 (белая)</t>
  </si>
  <si>
    <t>Киото лимон</t>
  </si>
  <si>
    <t>София 03 (розовая)</t>
  </si>
  <si>
    <t>Киото салатовый</t>
  </si>
  <si>
    <t>Сиде белый</t>
  </si>
  <si>
    <t>Киото синий K-12</t>
  </si>
  <si>
    <t>Сиде бежевый</t>
  </si>
  <si>
    <t>Сиде терракотовый</t>
  </si>
  <si>
    <t xml:space="preserve">Лайн бежевый </t>
  </si>
  <si>
    <t>Сиде коричневый</t>
  </si>
  <si>
    <t>Лайн темно бежевый</t>
  </si>
  <si>
    <t>Сиде фуксия</t>
  </si>
  <si>
    <t>Лайн бирюза</t>
  </si>
  <si>
    <t>Сиде голубой</t>
  </si>
  <si>
    <t>Лайн желтый</t>
  </si>
  <si>
    <t>Лайн ярко желтый</t>
  </si>
  <si>
    <t>Сиде серый</t>
  </si>
  <si>
    <t>Лайн красный</t>
  </si>
  <si>
    <t>Сиде 8093 (зеленый)</t>
  </si>
  <si>
    <t>Лайн синий L-09 (темный)</t>
  </si>
  <si>
    <t>Сомюр блэк-аут зеленый</t>
  </si>
  <si>
    <t>Лайн светло бежевый</t>
  </si>
  <si>
    <t>Сказка белая</t>
  </si>
  <si>
    <t>Лайн 94 голубой</t>
  </si>
  <si>
    <t>Сказка светло серая</t>
  </si>
  <si>
    <t>Лайн оранжевый</t>
  </si>
  <si>
    <t>Сказка кремовая</t>
  </si>
  <si>
    <t>Лайн персиковый</t>
  </si>
  <si>
    <t>Фокус блэк-аут бежевый</t>
  </si>
  <si>
    <t xml:space="preserve">Лайн абрикосовый </t>
  </si>
  <si>
    <t xml:space="preserve">Лайн морковный </t>
  </si>
  <si>
    <t>Фокус блэк-аут белый</t>
  </si>
  <si>
    <t>Фортуна белая</t>
  </si>
  <si>
    <t>Лайн светло голубой</t>
  </si>
  <si>
    <t>Фортуна голубой</t>
  </si>
  <si>
    <t>Лайн синий</t>
  </si>
  <si>
    <t>Ханой белый</t>
  </si>
  <si>
    <t>Лайн светло розовый</t>
  </si>
  <si>
    <t>Ханой венге</t>
  </si>
  <si>
    <t>Лайн терракотовый</t>
  </si>
  <si>
    <t>Ханой коричневый</t>
  </si>
  <si>
    <t>Лайн серый</t>
  </si>
  <si>
    <t>Шелк терракотовый</t>
  </si>
  <si>
    <t>Лайн 7418 (темно зеленый)</t>
  </si>
  <si>
    <t>Шелк зеленый</t>
  </si>
  <si>
    <t>Лайн светло зеленый</t>
  </si>
  <si>
    <t>Шелк 88083 (желтый)</t>
  </si>
  <si>
    <t>Шелк 88081 (белый)</t>
  </si>
  <si>
    <t>Лайн 7490 (черный)</t>
  </si>
  <si>
    <t>Шелк 88187 (светло зеленый)</t>
  </si>
  <si>
    <t>Магнолия 1056 морковная</t>
  </si>
  <si>
    <t>Шелк 88226 (фиолетовый)</t>
  </si>
  <si>
    <t>Магнолия 1083 зеленое яблоко</t>
  </si>
  <si>
    <t>Шелк 88046 (синий)</t>
  </si>
  <si>
    <t>Магнолия 1017 голубая</t>
  </si>
  <si>
    <t>Шелк 88192 (темно зеленый)</t>
  </si>
  <si>
    <t>Магнолия 1076 салатовая</t>
  </si>
  <si>
    <t>Магнолия 1011 (белый) АКЦИЯ</t>
  </si>
  <si>
    <t>Магнолия 1077 (пшеничный) АКЦИЯ</t>
  </si>
  <si>
    <t>Магнолия 1032 (бежевый) АКЦИЯ</t>
  </si>
  <si>
    <t>Шёлк серый (Amigo)</t>
  </si>
  <si>
    <t>Мистери белый</t>
  </si>
  <si>
    <t>Мистери розовый</t>
  </si>
  <si>
    <t>Мистери салатовый</t>
  </si>
  <si>
    <t>Мистери фиолетовый</t>
  </si>
  <si>
    <t>Мистери красный АКЦИЯ</t>
  </si>
  <si>
    <t>Антарес фиолетовый</t>
  </si>
  <si>
    <t>Мистери морковный new</t>
  </si>
  <si>
    <t>Дождь светло коричневый new</t>
  </si>
  <si>
    <t>Дождь Black-out персиковый new</t>
  </si>
  <si>
    <t>Ёлочка бежевая 7860 (Восток) new</t>
  </si>
  <si>
    <t>Ёлочка розовая 7878 (Восток) new</t>
  </si>
  <si>
    <t>Квебек бежевый new</t>
  </si>
  <si>
    <t>Лайн белый</t>
  </si>
  <si>
    <t>Сиде серебро 80102 (Восток) new</t>
  </si>
  <si>
    <t>Фокус блэк-аут серый 8034 (Восток) new</t>
  </si>
  <si>
    <t>Лайн голубой new (Восток)</t>
  </si>
  <si>
    <t>Лайн 7475 (зеленое яблоко) new</t>
  </si>
  <si>
    <t>Шелк 88046 (голубой) new</t>
  </si>
  <si>
    <t>Шелк 88192 (лилово-розовый) new</t>
  </si>
  <si>
    <t>Шелк 88084 (песочный) new</t>
  </si>
  <si>
    <t>Столбец1</t>
  </si>
  <si>
    <t>Столбец2</t>
  </si>
  <si>
    <t>Столбец3</t>
  </si>
  <si>
    <t>Статус</t>
  </si>
  <si>
    <t>Индекс</t>
  </si>
  <si>
    <t>Фильтр</t>
  </si>
  <si>
    <t>лев.</t>
  </si>
  <si>
    <t/>
  </si>
  <si>
    <t xml:space="preserve">Цена 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</si>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</sst>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1"/>
      <color rgb="FFFF0000"/>
      <name val="Arial"/>
      <family val="2"/>
      <charset val="204"/>
    </font>
    <font>
      <sz val="12"/>
      <color theme="1"/>
      <name val="Microsoft Sans Serif"/>
      <family val="2"/>
      <charset val="204"/>
    </font>
    <font>
      <b/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14" applyNumberFormat="0" applyAlignment="0" applyProtection="0"/>
  </cellStyleXfs>
  <cellXfs count="50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5" fontId="0" fillId="0" borderId="0" xfId="0" applyNumberFormat="1"/>
    <xf numFmtId="0" fontId="0" fillId="0" borderId="0" xfId="0" applyNumberFormat="1" applyFill="1"/>
    <xf numFmtId="0" fontId="6" fillId="2" borderId="14" xfId="1" applyAlignment="1">
      <alignment horizontal="center" vertical="center"/>
    </xf>
    <xf numFmtId="0" fontId="6" fillId="2" borderId="14" xfId="1" applyAlignment="1">
      <alignment horizontal="left" vertical="center" indent="1"/>
    </xf>
    <xf numFmtId="0" fontId="6" fillId="2" borderId="14" xfId="1" applyNumberFormat="1"/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/>
    <xf numFmtId="16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Контрольная ячейка" xfId="1" builtinId="23"/>
    <cellStyle name="Обычный" xfId="0" builtinId="0"/>
  </cellStyles>
  <dxfs count="10"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6</xdr:row>
          <xdr:rowOff>0</xdr:rowOff>
        </xdr:from>
        <xdr:to>
          <xdr:col>11</xdr:col>
          <xdr:colOff>95250</xdr:colOff>
          <xdr:row>7</xdr:row>
          <xdr:rowOff>9525</xdr:rowOff>
        </xdr:to>
        <xdr:sp macro="" textlink="">
          <xdr:nvSpPr>
            <xdr:cNvPr id="2051" name="ComboBox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ng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Таблица2" displayName="Таблица2" ref="A1:H164" totalsRowShown="0" headerRowDxfId="9" dataDxfId="8" headerRowCellStyle="Обычный" dataCellStyle="Обычный">
  <autoFilter ref="A1:H164"/>
  <tableColumns count="8">
    <tableColumn id="1" name="Столбец1" dataDxfId="7" dataCellStyle="Обычный"/>
    <tableColumn id="2" name="Столбец2" dataDxfId="6" dataCellStyle="Обычный"/>
    <tableColumn id="3" name="Столбец3" dataDxfId="5" dataCellStyle="Обычный"/>
    <tableColumn id="4" name="Цена " dataDxfId="4" dataCellStyle="Обычный"/>
    <tableColumn id="5" name="Наименование" dataDxfId="3" dataCellStyle="Обычный"/>
    <tableColumn id="6" name="Статус" dataDxfId="2" dataCellStyle="Обычный">
      <calculatedColumnFormula>NOT(ISERROR(SEARCH(Лист1!$H$7,Таблица2[[#This Row],[Наименование]])))</calculatedColumnFormula>
    </tableColumn>
    <tableColumn id="7" name="Индекс" dataDxfId="1" dataCellStyle="Обычный">
      <calculatedColumnFormula>IF(Таблица2[[#This Row],[Статус]],COUNTIF($F$2:Таблица2[[#This Row],[Статус]],TRUE),"")</calculatedColumnFormula>
    </tableColumn>
    <tableColumn id="8" name="Фильтр" dataDxfId="0" dataCellStyle="Обычный">
      <calculatedColumnFormula>IFERROR(INDEX(Таблица2[Наименование],MATCH(ROWS($G$2:Таблица2[[#This Row],[Индекс]]),Таблица2[Индекс],0)),"")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K58"/>
  <sheetViews>
    <sheetView tabSelected="1" zoomScaleNormal="100" workbookViewId="0">
      <selection activeCell="H8" sqref="H8:K8"/>
    </sheetView>
  </sheetViews>
  <sheetFormatPr defaultRowHeight="15" x14ac:dyDescent="0.25"/>
  <cols>
    <col min="1" max="1" width="10.28515625" customWidth="1"/>
    <col min="2" max="2" width="19.42578125" style="12" customWidth="1"/>
    <col min="3" max="3" width="14" style="12" customWidth="1"/>
    <col min="7" max="7" width="11.5703125" customWidth="1"/>
    <col min="9" max="9" width="8.42578125" customWidth="1"/>
    <col min="11" max="11" width="10.140625" customWidth="1"/>
    <col min="12" max="13" width="9.140625" customWidth="1"/>
  </cols>
  <sheetData>
    <row r="1" spans="1:11" x14ac:dyDescent="0.25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x14ac:dyDescent="0.25">
      <c r="B2" s="23"/>
      <c r="C2" s="23"/>
      <c r="D2" s="40" t="s">
        <v>0</v>
      </c>
      <c r="E2" s="40"/>
      <c r="F2" s="40"/>
      <c r="G2" s="2"/>
      <c r="J2" s="41"/>
      <c r="K2" s="41"/>
    </row>
    <row r="3" spans="1:11" x14ac:dyDescent="0.25">
      <c r="A3" s="32" t="s">
        <v>1</v>
      </c>
      <c r="B3" s="32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32" t="s">
        <v>2</v>
      </c>
      <c r="B4" s="32"/>
      <c r="C4" s="33"/>
      <c r="D4" s="33"/>
    </row>
    <row r="5" spans="1:11" ht="15.75" thickBot="1" x14ac:dyDescent="0.3">
      <c r="B5" s="23"/>
      <c r="C5" s="23"/>
    </row>
    <row r="6" spans="1:11" x14ac:dyDescent="0.25">
      <c r="A6" s="6" t="s">
        <v>3</v>
      </c>
      <c r="B6" s="42" t="s">
        <v>4</v>
      </c>
      <c r="C6" s="43"/>
      <c r="D6" s="6" t="s">
        <v>5</v>
      </c>
      <c r="E6" s="6" t="s">
        <v>6</v>
      </c>
      <c r="F6" s="25" t="s">
        <v>7</v>
      </c>
      <c r="G6" s="6" t="s">
        <v>9</v>
      </c>
      <c r="H6" s="42" t="s">
        <v>8</v>
      </c>
      <c r="I6" s="44"/>
      <c r="J6" s="44"/>
      <c r="K6" s="43"/>
    </row>
    <row r="7" spans="1:11" ht="20.25" customHeight="1" x14ac:dyDescent="0.25">
      <c r="A7" s="21">
        <v>1</v>
      </c>
      <c r="B7" s="26" t="s">
        <v>11</v>
      </c>
      <c r="C7" s="27"/>
      <c r="D7" s="21">
        <v>1</v>
      </c>
      <c r="E7" s="21">
        <v>1</v>
      </c>
      <c r="F7" s="21" t="s">
        <v>15</v>
      </c>
      <c r="G7" s="21">
        <v>1</v>
      </c>
      <c r="H7" s="26" t="s">
        <v>189</v>
      </c>
      <c r="I7" s="36"/>
      <c r="J7" s="36"/>
      <c r="K7" s="27"/>
    </row>
    <row r="8" spans="1:11" ht="15.75" x14ac:dyDescent="0.25">
      <c r="A8" s="21"/>
      <c r="B8" s="26" t="s">
        <v>11</v>
      </c>
      <c r="C8" s="27"/>
      <c r="D8" s="21">
        <v>2</v>
      </c>
      <c r="E8" s="21">
        <v>3</v>
      </c>
      <c r="F8" s="21" t="s">
        <v>14</v>
      </c>
      <c r="G8" s="21">
        <v>1</v>
      </c>
      <c r="H8" s="26"/>
      <c r="I8" s="36"/>
      <c r="J8" s="36"/>
      <c r="K8" s="27"/>
    </row>
    <row r="9" spans="1:11" ht="15.75" x14ac:dyDescent="0.25">
      <c r="A9" s="21"/>
      <c r="B9" s="26"/>
      <c r="C9" s="27"/>
      <c r="D9" s="22"/>
      <c r="E9" s="22"/>
      <c r="F9" s="22"/>
      <c r="G9" s="22"/>
      <c r="H9" s="26"/>
      <c r="I9" s="36"/>
      <c r="J9" s="36"/>
      <c r="K9" s="27"/>
    </row>
    <row r="10" spans="1:11" ht="15.75" x14ac:dyDescent="0.25">
      <c r="A10" s="21"/>
      <c r="B10" s="26"/>
      <c r="C10" s="27"/>
      <c r="D10" s="21"/>
      <c r="E10" s="21"/>
      <c r="F10" s="21"/>
      <c r="G10" s="21"/>
      <c r="H10" s="26"/>
      <c r="I10" s="36"/>
      <c r="J10" s="36"/>
      <c r="K10" s="27"/>
    </row>
    <row r="11" spans="1:11" ht="15.75" x14ac:dyDescent="0.25">
      <c r="A11" s="21"/>
      <c r="B11" s="26"/>
      <c r="C11" s="27"/>
      <c r="D11" s="21"/>
      <c r="E11" s="21"/>
      <c r="F11" s="21"/>
      <c r="G11" s="21"/>
      <c r="H11" s="26"/>
      <c r="I11" s="36"/>
      <c r="J11" s="36"/>
      <c r="K11" s="27"/>
    </row>
    <row r="12" spans="1:11" ht="16.5" customHeight="1" x14ac:dyDescent="0.25">
      <c r="A12" s="21"/>
      <c r="B12" s="26"/>
      <c r="C12" s="27"/>
      <c r="D12" s="21"/>
      <c r="E12" s="21"/>
      <c r="F12" s="21"/>
      <c r="G12" s="21"/>
      <c r="H12" s="26"/>
      <c r="I12" s="36"/>
      <c r="J12" s="36"/>
      <c r="K12" s="27"/>
    </row>
    <row r="13" spans="1:11" ht="15.75" x14ac:dyDescent="0.25">
      <c r="A13" s="21"/>
      <c r="B13" s="26"/>
      <c r="C13" s="27"/>
      <c r="D13" s="21"/>
      <c r="E13" s="21"/>
      <c r="F13" s="21"/>
      <c r="G13" s="21"/>
      <c r="H13" s="26"/>
      <c r="I13" s="36"/>
      <c r="J13" s="36"/>
      <c r="K13" s="27"/>
    </row>
    <row r="14" spans="1:11" ht="15.75" x14ac:dyDescent="0.25">
      <c r="A14" s="21"/>
      <c r="B14" s="26"/>
      <c r="C14" s="27"/>
      <c r="D14" s="21"/>
      <c r="E14" s="11"/>
      <c r="F14" s="21"/>
      <c r="G14" s="21"/>
      <c r="H14" s="26"/>
      <c r="I14" s="36"/>
      <c r="J14" s="36"/>
      <c r="K14" s="27"/>
    </row>
    <row r="15" spans="1:11" ht="15.75" customHeight="1" x14ac:dyDescent="0.25">
      <c r="A15" s="21"/>
      <c r="B15" s="26"/>
      <c r="C15" s="27"/>
      <c r="D15" s="21"/>
      <c r="E15" s="11"/>
      <c r="F15" s="21"/>
      <c r="G15" s="21"/>
      <c r="H15" s="26"/>
      <c r="I15" s="36"/>
      <c r="J15" s="36"/>
      <c r="K15" s="27"/>
    </row>
    <row r="16" spans="1:11" ht="15.75" customHeight="1" x14ac:dyDescent="0.25">
      <c r="A16" s="21"/>
      <c r="B16" s="26"/>
      <c r="C16" s="27"/>
      <c r="D16" s="21"/>
      <c r="E16" s="11"/>
      <c r="F16" s="21"/>
      <c r="G16" s="21"/>
      <c r="H16" s="26"/>
      <c r="I16" s="36"/>
      <c r="J16" s="36"/>
      <c r="K16" s="27"/>
    </row>
    <row r="17" spans="1:11" ht="15.75" x14ac:dyDescent="0.25">
      <c r="A17" s="21"/>
      <c r="B17" s="26"/>
      <c r="C17" s="27"/>
      <c r="D17" s="21"/>
      <c r="E17" s="11"/>
      <c r="F17" s="21"/>
      <c r="G17" s="21"/>
      <c r="H17" s="26"/>
      <c r="I17" s="36"/>
      <c r="J17" s="36"/>
      <c r="K17" s="27"/>
    </row>
    <row r="18" spans="1:11" x14ac:dyDescent="0.25">
      <c r="A18" s="22"/>
      <c r="B18" s="30"/>
      <c r="C18" s="31"/>
      <c r="D18" s="22"/>
      <c r="E18" s="4"/>
      <c r="F18" s="22"/>
      <c r="G18" s="22"/>
      <c r="H18" s="30"/>
      <c r="I18" s="39"/>
      <c r="J18" s="39"/>
      <c r="K18" s="31"/>
    </row>
    <row r="19" spans="1:11" ht="15.75" customHeight="1" x14ac:dyDescent="0.25">
      <c r="A19" s="22"/>
      <c r="B19" s="30"/>
      <c r="C19" s="31"/>
      <c r="D19" s="22"/>
      <c r="E19" s="4"/>
      <c r="F19" s="22"/>
      <c r="G19" s="22"/>
      <c r="H19" s="30"/>
      <c r="I19" s="39"/>
      <c r="J19" s="39"/>
      <c r="K19" s="31"/>
    </row>
    <row r="20" spans="1:11" x14ac:dyDescent="0.25">
      <c r="A20" s="22"/>
      <c r="B20" s="30"/>
      <c r="C20" s="31"/>
      <c r="D20" s="22"/>
      <c r="E20" s="4"/>
      <c r="F20" s="22"/>
      <c r="G20" s="22"/>
      <c r="H20" s="30"/>
      <c r="I20" s="39"/>
      <c r="J20" s="39"/>
      <c r="K20" s="31"/>
    </row>
    <row r="21" spans="1:11" x14ac:dyDescent="0.25">
      <c r="A21" s="22"/>
      <c r="B21" s="30"/>
      <c r="C21" s="31"/>
      <c r="D21" s="22"/>
      <c r="E21" s="4"/>
      <c r="F21" s="22"/>
      <c r="G21" s="22"/>
      <c r="H21" s="30"/>
      <c r="I21" s="39"/>
      <c r="J21" s="39"/>
      <c r="K21" s="31"/>
    </row>
    <row r="22" spans="1:11" x14ac:dyDescent="0.25">
      <c r="A22" s="22"/>
      <c r="B22" s="30"/>
      <c r="C22" s="31"/>
      <c r="D22" s="22"/>
      <c r="E22" s="5"/>
      <c r="F22" s="22"/>
      <c r="G22" s="22"/>
      <c r="H22" s="30"/>
      <c r="I22" s="39"/>
      <c r="J22" s="39"/>
      <c r="K22" s="31"/>
    </row>
    <row r="24" spans="1:11" x14ac:dyDescent="0.25">
      <c r="A24" s="3"/>
      <c r="B24" s="3" t="s">
        <v>191</v>
      </c>
      <c r="C24" s="3">
        <f>PRODUCT(D7:E7,G7)</f>
        <v>1</v>
      </c>
      <c r="D24" s="3"/>
      <c r="E24" s="3"/>
      <c r="F24" s="3"/>
      <c r="G24" s="3"/>
      <c r="H24" s="3"/>
      <c r="I24" s="3"/>
      <c r="J24" s="3"/>
      <c r="K24" s="3"/>
    </row>
    <row r="26" spans="1:11" x14ac:dyDescent="0.25">
      <c r="A26" s="38" t="s">
        <v>10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5.75" x14ac:dyDescent="0.25">
      <c r="B27" s="23"/>
      <c r="C27" s="23"/>
      <c r="D27" s="40" t="s">
        <v>0</v>
      </c>
      <c r="E27" s="40"/>
      <c r="F27" s="40"/>
      <c r="G27" s="2">
        <f>(G2)</f>
        <v>0</v>
      </c>
      <c r="J27" s="41">
        <f>(J2)</f>
        <v>0</v>
      </c>
      <c r="K27" s="41"/>
    </row>
    <row r="28" spans="1:11" x14ac:dyDescent="0.25">
      <c r="A28" s="32" t="s">
        <v>1</v>
      </c>
      <c r="B28" s="32"/>
      <c r="C28" s="37">
        <f>(C3)</f>
        <v>0</v>
      </c>
      <c r="D28" s="37"/>
      <c r="E28" s="37"/>
      <c r="F28" s="37"/>
      <c r="G28" s="37"/>
      <c r="H28" s="37"/>
      <c r="I28" s="37"/>
      <c r="J28" s="37"/>
      <c r="K28" s="37"/>
    </row>
    <row r="29" spans="1:11" x14ac:dyDescent="0.25">
      <c r="A29" s="32" t="s">
        <v>2</v>
      </c>
      <c r="B29" s="32"/>
      <c r="C29" s="33">
        <f>(C4)</f>
        <v>0</v>
      </c>
      <c r="D29" s="33"/>
    </row>
    <row r="30" spans="1:11" ht="15.75" thickBot="1" x14ac:dyDescent="0.3">
      <c r="B30" s="23"/>
      <c r="C30" s="23"/>
    </row>
    <row r="31" spans="1:11" ht="15.75" thickBot="1" x14ac:dyDescent="0.3">
      <c r="A31" s="1" t="s">
        <v>3</v>
      </c>
      <c r="B31" s="34" t="s">
        <v>4</v>
      </c>
      <c r="C31" s="35"/>
      <c r="D31" s="6" t="s">
        <v>5</v>
      </c>
      <c r="E31" s="6" t="s">
        <v>6</v>
      </c>
      <c r="F31" s="1" t="s">
        <v>7</v>
      </c>
      <c r="G31" s="6" t="s">
        <v>9</v>
      </c>
      <c r="H31" s="34" t="s">
        <v>8</v>
      </c>
      <c r="I31" s="45"/>
      <c r="J31" s="45"/>
      <c r="K31" s="35"/>
    </row>
    <row r="32" spans="1:11" ht="15.75" x14ac:dyDescent="0.25">
      <c r="A32" s="24">
        <f t="shared" ref="A32:B46" si="0">(A7)</f>
        <v>1</v>
      </c>
      <c r="B32" s="28" t="str">
        <f>(B7)</f>
        <v>Вертикальные жалюзи</v>
      </c>
      <c r="C32" s="29"/>
      <c r="D32" s="22">
        <f>(D7)</f>
        <v>1</v>
      </c>
      <c r="E32" s="22">
        <f t="shared" ref="D32:H33" si="1">(E7)</f>
        <v>1</v>
      </c>
      <c r="F32" s="24" t="str">
        <f t="shared" si="1"/>
        <v>к.р.</v>
      </c>
      <c r="G32" s="22">
        <f t="shared" si="1"/>
        <v>1</v>
      </c>
      <c r="H32" s="46" t="str">
        <f t="shared" si="1"/>
        <v/>
      </c>
      <c r="I32" s="47"/>
      <c r="J32" s="47"/>
      <c r="K32" s="48"/>
    </row>
    <row r="33" spans="1:11" x14ac:dyDescent="0.25">
      <c r="A33" s="24">
        <f t="shared" ref="A33" si="2">(A8)</f>
        <v>0</v>
      </c>
      <c r="B33" s="30" t="str">
        <f t="shared" ref="A33:B34" si="3">(B8)</f>
        <v>Вертикальные жалюзи</v>
      </c>
      <c r="C33" s="31"/>
      <c r="D33" s="22">
        <f t="shared" si="1"/>
        <v>2</v>
      </c>
      <c r="E33" s="22">
        <f t="shared" si="1"/>
        <v>3</v>
      </c>
      <c r="F33" s="24" t="str">
        <f t="shared" si="1"/>
        <v>ц.р.</v>
      </c>
      <c r="G33" s="22">
        <f t="shared" si="1"/>
        <v>1</v>
      </c>
      <c r="H33" s="30">
        <f t="shared" si="1"/>
        <v>0</v>
      </c>
      <c r="I33" s="39"/>
      <c r="J33" s="39"/>
      <c r="K33" s="31"/>
    </row>
    <row r="34" spans="1:11" x14ac:dyDescent="0.25">
      <c r="A34" s="24">
        <f t="shared" si="3"/>
        <v>0</v>
      </c>
      <c r="B34" s="30">
        <f t="shared" si="3"/>
        <v>0</v>
      </c>
      <c r="C34" s="31"/>
      <c r="D34" s="22">
        <f t="shared" ref="D34:D48" si="4">(D9)</f>
        <v>0</v>
      </c>
      <c r="E34" s="22">
        <f t="shared" ref="E34:E48" si="5">(E9)</f>
        <v>0</v>
      </c>
      <c r="F34" s="24">
        <f t="shared" ref="F34:F48" si="6">(F9)</f>
        <v>0</v>
      </c>
      <c r="G34" s="22">
        <f t="shared" ref="G34:G48" si="7">(G9)</f>
        <v>0</v>
      </c>
      <c r="H34" s="30">
        <f t="shared" ref="H34:H35" si="8">(H9)</f>
        <v>0</v>
      </c>
      <c r="I34" s="39"/>
      <c r="J34" s="39"/>
      <c r="K34" s="31"/>
    </row>
    <row r="35" spans="1:11" x14ac:dyDescent="0.25">
      <c r="A35" s="24">
        <f t="shared" ref="A35:B35" si="9">(A10)</f>
        <v>0</v>
      </c>
      <c r="B35" s="30">
        <f t="shared" si="9"/>
        <v>0</v>
      </c>
      <c r="C35" s="31"/>
      <c r="D35" s="22">
        <f t="shared" si="4"/>
        <v>0</v>
      </c>
      <c r="E35" s="22">
        <f t="shared" si="5"/>
        <v>0</v>
      </c>
      <c r="F35" s="24">
        <f t="shared" si="6"/>
        <v>0</v>
      </c>
      <c r="G35" s="22">
        <f t="shared" si="7"/>
        <v>0</v>
      </c>
      <c r="H35" s="30">
        <f t="shared" si="8"/>
        <v>0</v>
      </c>
      <c r="I35" s="39"/>
      <c r="J35" s="39"/>
      <c r="K35" s="31"/>
    </row>
    <row r="36" spans="1:11" x14ac:dyDescent="0.25">
      <c r="A36" s="24">
        <f t="shared" ref="A36:B36" si="10">(A11)</f>
        <v>0</v>
      </c>
      <c r="B36" s="30">
        <f t="shared" si="10"/>
        <v>0</v>
      </c>
      <c r="C36" s="31"/>
      <c r="D36" s="22">
        <f t="shared" si="4"/>
        <v>0</v>
      </c>
      <c r="E36" s="22">
        <f t="shared" si="5"/>
        <v>0</v>
      </c>
      <c r="F36" s="24">
        <f t="shared" si="6"/>
        <v>0</v>
      </c>
      <c r="G36" s="22">
        <f t="shared" si="7"/>
        <v>0</v>
      </c>
      <c r="H36" s="30">
        <f t="shared" ref="H36:H37" si="11">(H11)</f>
        <v>0</v>
      </c>
      <c r="I36" s="39"/>
      <c r="J36" s="39"/>
      <c r="K36" s="31"/>
    </row>
    <row r="37" spans="1:11" x14ac:dyDescent="0.25">
      <c r="A37" s="24">
        <f t="shared" ref="A37:B37" si="12">(A12)</f>
        <v>0</v>
      </c>
      <c r="B37" s="30">
        <f t="shared" si="12"/>
        <v>0</v>
      </c>
      <c r="C37" s="31"/>
      <c r="D37" s="22">
        <f t="shared" si="4"/>
        <v>0</v>
      </c>
      <c r="E37" s="22">
        <f t="shared" si="5"/>
        <v>0</v>
      </c>
      <c r="F37" s="24">
        <f t="shared" si="6"/>
        <v>0</v>
      </c>
      <c r="G37" s="22">
        <f t="shared" si="7"/>
        <v>0</v>
      </c>
      <c r="H37" s="30">
        <f t="shared" si="11"/>
        <v>0</v>
      </c>
      <c r="I37" s="39"/>
      <c r="J37" s="39"/>
      <c r="K37" s="31"/>
    </row>
    <row r="38" spans="1:11" x14ac:dyDescent="0.25">
      <c r="A38" s="24">
        <f t="shared" ref="A38:B38" si="13">(A13)</f>
        <v>0</v>
      </c>
      <c r="B38" s="30">
        <f t="shared" si="13"/>
        <v>0</v>
      </c>
      <c r="C38" s="31"/>
      <c r="D38" s="22">
        <f t="shared" si="4"/>
        <v>0</v>
      </c>
      <c r="E38" s="22">
        <f t="shared" si="5"/>
        <v>0</v>
      </c>
      <c r="F38" s="24">
        <f t="shared" si="6"/>
        <v>0</v>
      </c>
      <c r="G38" s="22">
        <f t="shared" si="7"/>
        <v>0</v>
      </c>
      <c r="H38" s="30">
        <f t="shared" ref="H38" si="14">(H13)</f>
        <v>0</v>
      </c>
      <c r="I38" s="39"/>
      <c r="J38" s="39"/>
      <c r="K38" s="31"/>
    </row>
    <row r="39" spans="1:11" x14ac:dyDescent="0.25">
      <c r="A39" s="24">
        <f t="shared" ref="A39:B39" si="15">(A14)</f>
        <v>0</v>
      </c>
      <c r="B39" s="30">
        <f t="shared" si="15"/>
        <v>0</v>
      </c>
      <c r="C39" s="31"/>
      <c r="D39" s="22">
        <f t="shared" si="4"/>
        <v>0</v>
      </c>
      <c r="E39" s="22">
        <f t="shared" si="5"/>
        <v>0</v>
      </c>
      <c r="F39" s="24">
        <f t="shared" si="6"/>
        <v>0</v>
      </c>
      <c r="G39" s="22">
        <f t="shared" si="7"/>
        <v>0</v>
      </c>
      <c r="H39" s="30">
        <f t="shared" ref="H39" si="16">(H14)</f>
        <v>0</v>
      </c>
      <c r="I39" s="39"/>
      <c r="J39" s="39"/>
      <c r="K39" s="31"/>
    </row>
    <row r="40" spans="1:11" x14ac:dyDescent="0.25">
      <c r="A40" s="24">
        <f t="shared" ref="A40:B40" si="17">(A15)</f>
        <v>0</v>
      </c>
      <c r="B40" s="30">
        <f t="shared" si="17"/>
        <v>0</v>
      </c>
      <c r="C40" s="31"/>
      <c r="D40" s="22">
        <f t="shared" si="4"/>
        <v>0</v>
      </c>
      <c r="E40" s="22">
        <f t="shared" si="5"/>
        <v>0</v>
      </c>
      <c r="F40" s="24">
        <f t="shared" si="6"/>
        <v>0</v>
      </c>
      <c r="G40" s="22">
        <f t="shared" si="7"/>
        <v>0</v>
      </c>
      <c r="H40" s="30">
        <f t="shared" ref="H40:H46" si="18">(H15)</f>
        <v>0</v>
      </c>
      <c r="I40" s="39"/>
      <c r="J40" s="39"/>
      <c r="K40" s="31"/>
    </row>
    <row r="41" spans="1:11" x14ac:dyDescent="0.25">
      <c r="A41" s="24">
        <f t="shared" ref="A41:B41" si="19">(A16)</f>
        <v>0</v>
      </c>
      <c r="B41" s="30">
        <f t="shared" si="19"/>
        <v>0</v>
      </c>
      <c r="C41" s="31"/>
      <c r="D41" s="22">
        <f t="shared" si="4"/>
        <v>0</v>
      </c>
      <c r="E41" s="22">
        <f t="shared" si="5"/>
        <v>0</v>
      </c>
      <c r="F41" s="24">
        <f t="shared" si="6"/>
        <v>0</v>
      </c>
      <c r="G41" s="22">
        <f t="shared" si="7"/>
        <v>0</v>
      </c>
      <c r="H41" s="30">
        <f t="shared" si="18"/>
        <v>0</v>
      </c>
      <c r="I41" s="39"/>
      <c r="J41" s="39"/>
      <c r="K41" s="31"/>
    </row>
    <row r="42" spans="1:11" x14ac:dyDescent="0.25">
      <c r="A42" s="24">
        <f t="shared" si="0"/>
        <v>0</v>
      </c>
      <c r="B42" s="30">
        <f t="shared" si="0"/>
        <v>0</v>
      </c>
      <c r="C42" s="31"/>
      <c r="D42" s="22">
        <f t="shared" si="4"/>
        <v>0</v>
      </c>
      <c r="E42" s="22">
        <f t="shared" si="5"/>
        <v>0</v>
      </c>
      <c r="F42" s="24">
        <f t="shared" si="6"/>
        <v>0</v>
      </c>
      <c r="G42" s="22">
        <f t="shared" si="7"/>
        <v>0</v>
      </c>
      <c r="H42" s="30">
        <f t="shared" si="18"/>
        <v>0</v>
      </c>
      <c r="I42" s="39"/>
      <c r="J42" s="39"/>
      <c r="K42" s="31"/>
    </row>
    <row r="43" spans="1:11" x14ac:dyDescent="0.25">
      <c r="A43" s="24">
        <f t="shared" si="0"/>
        <v>0</v>
      </c>
      <c r="B43" s="30">
        <f t="shared" si="0"/>
        <v>0</v>
      </c>
      <c r="C43" s="31"/>
      <c r="D43" s="22">
        <f t="shared" si="4"/>
        <v>0</v>
      </c>
      <c r="E43" s="22">
        <f t="shared" si="5"/>
        <v>0</v>
      </c>
      <c r="F43" s="24">
        <f t="shared" si="6"/>
        <v>0</v>
      </c>
      <c r="G43" s="22">
        <f t="shared" si="7"/>
        <v>0</v>
      </c>
      <c r="H43" s="30">
        <f t="shared" si="18"/>
        <v>0</v>
      </c>
      <c r="I43" s="39"/>
      <c r="J43" s="39"/>
      <c r="K43" s="31"/>
    </row>
    <row r="44" spans="1:11" x14ac:dyDescent="0.25">
      <c r="A44" s="24">
        <f t="shared" si="0"/>
        <v>0</v>
      </c>
      <c r="B44" s="30">
        <f t="shared" si="0"/>
        <v>0</v>
      </c>
      <c r="C44" s="31"/>
      <c r="D44" s="22">
        <f t="shared" si="4"/>
        <v>0</v>
      </c>
      <c r="E44" s="22">
        <f t="shared" si="5"/>
        <v>0</v>
      </c>
      <c r="F44" s="24">
        <f t="shared" si="6"/>
        <v>0</v>
      </c>
      <c r="G44" s="22">
        <f t="shared" si="7"/>
        <v>0</v>
      </c>
      <c r="H44" s="30">
        <f t="shared" si="18"/>
        <v>0</v>
      </c>
      <c r="I44" s="39"/>
      <c r="J44" s="39"/>
      <c r="K44" s="31"/>
    </row>
    <row r="45" spans="1:11" x14ac:dyDescent="0.25">
      <c r="A45" s="24">
        <f t="shared" si="0"/>
        <v>0</v>
      </c>
      <c r="B45" s="30">
        <f t="shared" si="0"/>
        <v>0</v>
      </c>
      <c r="C45" s="31"/>
      <c r="D45" s="22">
        <f t="shared" si="4"/>
        <v>0</v>
      </c>
      <c r="E45" s="22">
        <f t="shared" si="5"/>
        <v>0</v>
      </c>
      <c r="F45" s="24">
        <f t="shared" si="6"/>
        <v>0</v>
      </c>
      <c r="G45" s="22">
        <f t="shared" si="7"/>
        <v>0</v>
      </c>
      <c r="H45" s="30">
        <f t="shared" si="18"/>
        <v>0</v>
      </c>
      <c r="I45" s="39"/>
      <c r="J45" s="39"/>
      <c r="K45" s="31"/>
    </row>
    <row r="46" spans="1:11" x14ac:dyDescent="0.25">
      <c r="A46" s="24">
        <f t="shared" si="0"/>
        <v>0</v>
      </c>
      <c r="B46" s="30">
        <f t="shared" si="0"/>
        <v>0</v>
      </c>
      <c r="C46" s="31"/>
      <c r="D46" s="22">
        <f t="shared" si="4"/>
        <v>0</v>
      </c>
      <c r="E46" s="22">
        <f t="shared" si="5"/>
        <v>0</v>
      </c>
      <c r="F46" s="24">
        <f t="shared" si="6"/>
        <v>0</v>
      </c>
      <c r="G46" s="22">
        <f t="shared" si="7"/>
        <v>0</v>
      </c>
      <c r="H46" s="30">
        <f t="shared" si="18"/>
        <v>0</v>
      </c>
      <c r="I46" s="39"/>
      <c r="J46" s="39"/>
      <c r="K46" s="31"/>
    </row>
    <row r="47" spans="1:11" x14ac:dyDescent="0.25">
      <c r="A47" s="24">
        <f t="shared" ref="A47:A48" si="20">(A21)</f>
        <v>0</v>
      </c>
      <c r="B47" s="30">
        <f t="shared" ref="B47:B48" si="21">(B22)</f>
        <v>0</v>
      </c>
      <c r="C47" s="31"/>
      <c r="D47" s="22">
        <f t="shared" si="4"/>
        <v>0</v>
      </c>
      <c r="E47" s="22">
        <f t="shared" si="5"/>
        <v>0</v>
      </c>
      <c r="F47" s="24">
        <f t="shared" si="6"/>
        <v>0</v>
      </c>
      <c r="G47" s="22">
        <f t="shared" si="7"/>
        <v>0</v>
      </c>
      <c r="H47" s="30">
        <f t="shared" ref="H47:H48" si="22">(H21)</f>
        <v>0</v>
      </c>
      <c r="I47" s="39"/>
      <c r="J47" s="39"/>
      <c r="K47" s="31"/>
    </row>
    <row r="48" spans="1:11" x14ac:dyDescent="0.25">
      <c r="A48" s="24">
        <f t="shared" si="20"/>
        <v>0</v>
      </c>
      <c r="B48" s="30">
        <f t="shared" si="21"/>
        <v>0</v>
      </c>
      <c r="C48" s="31"/>
      <c r="D48" s="22">
        <f t="shared" si="4"/>
        <v>0</v>
      </c>
      <c r="E48" s="22">
        <f t="shared" si="5"/>
        <v>0</v>
      </c>
      <c r="F48" s="24">
        <f t="shared" si="6"/>
        <v>0</v>
      </c>
      <c r="G48" s="22">
        <f t="shared" si="7"/>
        <v>0</v>
      </c>
      <c r="H48" s="30">
        <f t="shared" si="22"/>
        <v>0</v>
      </c>
      <c r="I48" s="39"/>
      <c r="J48" s="39"/>
      <c r="K48" s="31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</sheetData>
  <mergeCells count="84">
    <mergeCell ref="H14:K14"/>
    <mergeCell ref="H21:K21"/>
    <mergeCell ref="B22:C22"/>
    <mergeCell ref="H22:K22"/>
    <mergeCell ref="D27:F27"/>
    <mergeCell ref="J27:K27"/>
    <mergeCell ref="B40:C40"/>
    <mergeCell ref="H40:K40"/>
    <mergeCell ref="B35:C35"/>
    <mergeCell ref="H35:K35"/>
    <mergeCell ref="H9:K9"/>
    <mergeCell ref="B10:C10"/>
    <mergeCell ref="H10:K10"/>
    <mergeCell ref="B15:C15"/>
    <mergeCell ref="H15:K15"/>
    <mergeCell ref="B11:C11"/>
    <mergeCell ref="H11:K11"/>
    <mergeCell ref="B12:C12"/>
    <mergeCell ref="H12:K12"/>
    <mergeCell ref="B13:C13"/>
    <mergeCell ref="H13:K13"/>
    <mergeCell ref="B14:C14"/>
    <mergeCell ref="H31:K31"/>
    <mergeCell ref="H32:K32"/>
    <mergeCell ref="H33:K33"/>
    <mergeCell ref="H39:K39"/>
    <mergeCell ref="B39:C39"/>
    <mergeCell ref="B36:C36"/>
    <mergeCell ref="H36:K36"/>
    <mergeCell ref="B37:C37"/>
    <mergeCell ref="H37:K37"/>
    <mergeCell ref="B34:C34"/>
    <mergeCell ref="B47:C47"/>
    <mergeCell ref="H47:K47"/>
    <mergeCell ref="B48:C48"/>
    <mergeCell ref="H48:K48"/>
    <mergeCell ref="B42:C42"/>
    <mergeCell ref="H42:K42"/>
    <mergeCell ref="B43:C43"/>
    <mergeCell ref="H43:K43"/>
    <mergeCell ref="B44:C44"/>
    <mergeCell ref="H44:K44"/>
    <mergeCell ref="B45:C45"/>
    <mergeCell ref="H45:K45"/>
    <mergeCell ref="B46:C46"/>
    <mergeCell ref="H46:K46"/>
    <mergeCell ref="B41:C41"/>
    <mergeCell ref="H41:K41"/>
    <mergeCell ref="B38:C38"/>
    <mergeCell ref="H38:K38"/>
    <mergeCell ref="A1:K1"/>
    <mergeCell ref="D2:F2"/>
    <mergeCell ref="J2:K2"/>
    <mergeCell ref="A3:B3"/>
    <mergeCell ref="A4:B4"/>
    <mergeCell ref="C4:D4"/>
    <mergeCell ref="C3:K3"/>
    <mergeCell ref="B6:C6"/>
    <mergeCell ref="H6:K6"/>
    <mergeCell ref="H7:K7"/>
    <mergeCell ref="H8:K8"/>
    <mergeCell ref="H34:K34"/>
    <mergeCell ref="H16:K16"/>
    <mergeCell ref="H17:K17"/>
    <mergeCell ref="A28:B28"/>
    <mergeCell ref="C28:K28"/>
    <mergeCell ref="A26:K26"/>
    <mergeCell ref="B21:C21"/>
    <mergeCell ref="H18:K18"/>
    <mergeCell ref="H19:K19"/>
    <mergeCell ref="H20:K20"/>
    <mergeCell ref="B7:C7"/>
    <mergeCell ref="B8:C8"/>
    <mergeCell ref="B32:C32"/>
    <mergeCell ref="B33:C33"/>
    <mergeCell ref="B17:C17"/>
    <mergeCell ref="A29:B29"/>
    <mergeCell ref="C29:D29"/>
    <mergeCell ref="B16:C16"/>
    <mergeCell ref="B31:C31"/>
    <mergeCell ref="B18:C18"/>
    <mergeCell ref="B19:C19"/>
    <mergeCell ref="B20:C20"/>
    <mergeCell ref="B9:C9"/>
  </mergeCells>
  <dataValidations count="2">
    <dataValidation type="list" allowBlank="1" showInputMessage="1" showErrorMessage="1" sqref="B7:C22">
      <formula1>тип_изделия</formula1>
    </dataValidation>
    <dataValidation type="list" allowBlank="1" showInputMessage="1" showErrorMessage="1" sqref="F7:F22">
      <formula1>управление</formula1>
    </dataValidation>
  </dataValidations>
  <pageMargins left="0.25" right="0.25" top="0.75" bottom="0.75" header="0.3" footer="0.3"/>
  <pageSetup paperSize="9" scale="57" orientation="portrait" r:id="rId1"/>
  <drawing r:id="rId2"/>
  <legacyDrawing r:id="rId3"/>
  <controls>
    <mc:AlternateContent xmlns:mc="http://schemas.openxmlformats.org/markup-compatibility/2006">
      <mc:Choice Requires="x14">
        <control shapeId="2051" r:id="rId4" name="ComboBox1">
          <controlPr autoLine="0" linkedCell="H7" listFillRange="DDL_Fake" r:id="rId5">
            <anchor moveWithCells="1">
              <from>
                <xdr:col>6</xdr:col>
                <xdr:colOff>762000</xdr:colOff>
                <xdr:row>6</xdr:row>
                <xdr:rowOff>0</xdr:rowOff>
              </from>
              <to>
                <xdr:col>11</xdr:col>
                <xdr:colOff>95250</xdr:colOff>
                <xdr:row>7</xdr:row>
                <xdr:rowOff>9525</xdr:rowOff>
              </to>
            </anchor>
          </controlPr>
        </control>
      </mc:Choice>
      <mc:Fallback>
        <control shapeId="2051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164"/>
  <sheetViews>
    <sheetView zoomScale="90" zoomScaleNormal="90" workbookViewId="0">
      <selection activeCell="E2" sqref="E2"/>
    </sheetView>
  </sheetViews>
  <sheetFormatPr defaultRowHeight="15" x14ac:dyDescent="0.25"/>
  <cols>
    <col min="1" max="1" width="34.85546875" customWidth="1"/>
    <col min="2" max="2" width="13.28515625" style="16" customWidth="1"/>
    <col min="3" max="3" width="11.5703125" customWidth="1"/>
    <col min="4" max="4" width="12.5703125" customWidth="1"/>
    <col min="5" max="5" width="39.28515625" customWidth="1"/>
    <col min="6" max="6" width="13.85546875" style="16" customWidth="1"/>
    <col min="7" max="7" width="9.5703125" style="13" customWidth="1"/>
    <col min="8" max="8" width="38" customWidth="1"/>
    <col min="12" max="12" width="10.7109375" customWidth="1"/>
    <col min="13" max="13" width="9.140625" customWidth="1"/>
    <col min="14" max="14" width="9.140625" hidden="1" customWidth="1"/>
    <col min="15" max="15" width="22.7109375" customWidth="1"/>
    <col min="18" max="18" width="11.5703125" customWidth="1"/>
  </cols>
  <sheetData>
    <row r="1" spans="1:8" ht="16.5" thickTop="1" thickBot="1" x14ac:dyDescent="0.3">
      <c r="A1" s="15" t="s">
        <v>182</v>
      </c>
      <c r="B1" s="15" t="s">
        <v>183</v>
      </c>
      <c r="C1" s="15" t="s">
        <v>184</v>
      </c>
      <c r="D1" s="49" t="s">
        <v>190</v>
      </c>
      <c r="E1" s="20" t="s">
        <v>4</v>
      </c>
      <c r="F1" s="18" t="s">
        <v>185</v>
      </c>
      <c r="G1" s="18" t="s">
        <v>186</v>
      </c>
      <c r="H1" s="19" t="s">
        <v>187</v>
      </c>
    </row>
    <row r="2" spans="1:8" ht="15.75" thickTop="1" x14ac:dyDescent="0.25">
      <c r="A2" s="15"/>
      <c r="B2" s="15"/>
      <c r="C2" s="15"/>
      <c r="D2" s="15">
        <v>150</v>
      </c>
      <c r="E2" s="17" t="s">
        <v>167</v>
      </c>
      <c r="F2" s="13" t="b">
        <f>NOT(ISERROR(SEARCH(Лист1!$H$7,Таблица2[[#This Row],[Наименование]])))</f>
        <v>1</v>
      </c>
      <c r="G2" s="13">
        <f>IF(Таблица2[[#This Row],[Статус]],COUNTIF($F$2:Таблица2[[#This Row],[Статус]],TRUE),"")</f>
        <v>1</v>
      </c>
      <c r="H2" s="17" t="str">
        <f>IFERROR(INDEX(Таблица2[Наименование],MATCH(ROWS($G$2:Таблица2[[#This Row],[Индекс]]),Таблица2[Индекс],0)),"")</f>
        <v>Антарес фиолетовый</v>
      </c>
    </row>
    <row r="3" spans="1:8" x14ac:dyDescent="0.25">
      <c r="A3" s="15"/>
      <c r="B3" s="15"/>
      <c r="C3" s="15"/>
      <c r="D3" s="15">
        <v>100</v>
      </c>
      <c r="E3" s="17" t="s">
        <v>20</v>
      </c>
      <c r="F3" s="23" t="b">
        <f>NOT(ISERROR(SEARCH(Лист1!$H$7,Таблица2[[#This Row],[Наименование]])))</f>
        <v>1</v>
      </c>
      <c r="G3" s="14">
        <f>IF(Таблица2[[#This Row],[Статус]],COUNTIF($F$2:Таблица2[[#This Row],[Статус]],TRUE),"")</f>
        <v>2</v>
      </c>
      <c r="H3" s="17" t="str">
        <f>IFERROR(INDEX(Таблица2[Наименование],MATCH(ROWS($G$2:Таблица2[[#This Row],[Индекс]]),Таблица2[Индекс],0)),"")</f>
        <v>Аризона голубой</v>
      </c>
    </row>
    <row r="4" spans="1:8" x14ac:dyDescent="0.25">
      <c r="A4" s="15"/>
      <c r="B4" s="15"/>
      <c r="C4" s="15"/>
      <c r="D4" s="15">
        <v>100</v>
      </c>
      <c r="E4" s="17" t="s">
        <v>21</v>
      </c>
      <c r="F4" s="23" t="b">
        <f>NOT(ISERROR(SEARCH(Лист1!$H$7,Таблица2[[#This Row],[Наименование]])))</f>
        <v>1</v>
      </c>
      <c r="G4" s="14">
        <f>IF(Таблица2[[#This Row],[Статус]],COUNTIF($F$2:Таблица2[[#This Row],[Статус]],TRUE),"")</f>
        <v>3</v>
      </c>
      <c r="H4" s="17" t="str">
        <f>IFERROR(INDEX(Таблица2[Наименование],MATCH(ROWS($G$2:Таблица2[[#This Row],[Индекс]]),Таблица2[Индекс],0)),"")</f>
        <v>Аризона светло голубой</v>
      </c>
    </row>
    <row r="5" spans="1:8" x14ac:dyDescent="0.25">
      <c r="A5" s="15"/>
      <c r="B5" s="15"/>
      <c r="C5" s="15"/>
      <c r="D5" s="15">
        <v>100</v>
      </c>
      <c r="E5" s="17" t="s">
        <v>23</v>
      </c>
      <c r="F5" s="23" t="b">
        <f>NOT(ISERROR(SEARCH(Лист1!$H$7,Таблица2[[#This Row],[Наименование]])))</f>
        <v>1</v>
      </c>
      <c r="G5" s="14">
        <f>IF(Таблица2[[#This Row],[Статус]],COUNTIF($F$2:Таблица2[[#This Row],[Статус]],TRUE),"")</f>
        <v>4</v>
      </c>
      <c r="H5" s="17" t="str">
        <f>IFERROR(INDEX(Таблица2[Наименование],MATCH(ROWS($G$2:Таблица2[[#This Row],[Индекс]]),Таблица2[Индекс],0)),"")</f>
        <v>Аризона розовый</v>
      </c>
    </row>
    <row r="6" spans="1:8" x14ac:dyDescent="0.25">
      <c r="A6" s="15"/>
      <c r="B6" s="15"/>
      <c r="C6" s="15"/>
      <c r="D6" s="15">
        <v>200</v>
      </c>
      <c r="E6" s="17" t="s">
        <v>25</v>
      </c>
      <c r="F6" s="23" t="b">
        <f>NOT(ISERROR(SEARCH(Лист1!$H$7,Таблица2[[#This Row],[Наименование]])))</f>
        <v>1</v>
      </c>
      <c r="G6" s="14">
        <f>IF(Таблица2[[#This Row],[Статус]],COUNTIF($F$2:Таблица2[[#This Row],[Статус]],TRUE),"")</f>
        <v>5</v>
      </c>
      <c r="H6" s="17" t="str">
        <f>IFERROR(INDEX(Таблица2[Наименование],MATCH(ROWS($G$2:Таблица2[[#This Row],[Индекс]]),Таблица2[Индекс],0)),"")</f>
        <v>Бриз белый</v>
      </c>
    </row>
    <row r="7" spans="1:8" x14ac:dyDescent="0.25">
      <c r="A7" s="15"/>
      <c r="B7" s="15"/>
      <c r="C7" s="15"/>
      <c r="D7" s="15">
        <v>200</v>
      </c>
      <c r="E7" s="17" t="s">
        <v>27</v>
      </c>
      <c r="F7" s="23" t="b">
        <f>NOT(ISERROR(SEARCH(Лист1!$H$7,Таблица2[[#This Row],[Наименование]])))</f>
        <v>1</v>
      </c>
      <c r="G7" s="14">
        <f>IF(Таблица2[[#This Row],[Статус]],COUNTIF($F$2:Таблица2[[#This Row],[Статус]],TRUE),"")</f>
        <v>6</v>
      </c>
      <c r="H7" s="17" t="str">
        <f>IFERROR(INDEX(Таблица2[Наименование],MATCH(ROWS($G$2:Таблица2[[#This Row],[Индекс]]),Таблица2[Индекс],0)),"")</f>
        <v>Бриз темно бежевый</v>
      </c>
    </row>
    <row r="8" spans="1:8" x14ac:dyDescent="0.25">
      <c r="A8" s="15"/>
      <c r="B8" s="15"/>
      <c r="C8" s="15"/>
      <c r="D8" s="15">
        <v>200</v>
      </c>
      <c r="E8" s="17" t="s">
        <v>29</v>
      </c>
      <c r="F8" s="23" t="b">
        <f>NOT(ISERROR(SEARCH(Лист1!$H$7,Таблица2[[#This Row],[Наименование]])))</f>
        <v>1</v>
      </c>
      <c r="G8" s="14">
        <f>IF(Таблица2[[#This Row],[Статус]],COUNTIF($F$2:Таблица2[[#This Row],[Статус]],TRUE),"")</f>
        <v>7</v>
      </c>
      <c r="H8" s="17" t="str">
        <f>IFERROR(INDEX(Таблица2[Наименование],MATCH(ROWS($G$2:Таблица2[[#This Row],[Индекс]]),Таблица2[Индекс],0)),"")</f>
        <v>Бриз персиковый</v>
      </c>
    </row>
    <row r="9" spans="1:8" x14ac:dyDescent="0.25">
      <c r="A9" s="15"/>
      <c r="B9" s="15"/>
      <c r="C9" s="15"/>
      <c r="D9" s="15">
        <v>200</v>
      </c>
      <c r="E9" s="17" t="s">
        <v>31</v>
      </c>
      <c r="F9" s="23" t="b">
        <f>NOT(ISERROR(SEARCH(Лист1!$H$7,Таблица2[[#This Row],[Наименование]])))</f>
        <v>1</v>
      </c>
      <c r="G9" s="14">
        <f>IF(Таблица2[[#This Row],[Статус]],COUNTIF($F$2:Таблица2[[#This Row],[Статус]],TRUE),"")</f>
        <v>8</v>
      </c>
      <c r="H9" s="17" t="str">
        <f>IFERROR(INDEX(Таблица2[Наименование],MATCH(ROWS($G$2:Таблица2[[#This Row],[Индекс]]),Таблица2[Индекс],0)),"")</f>
        <v>Бриз венге</v>
      </c>
    </row>
    <row r="10" spans="1:8" x14ac:dyDescent="0.25">
      <c r="A10" s="15"/>
      <c r="B10" s="15"/>
      <c r="C10" s="15"/>
      <c r="D10" s="15">
        <v>100</v>
      </c>
      <c r="E10" s="17" t="s">
        <v>33</v>
      </c>
      <c r="F10" s="23" t="b">
        <f>NOT(ISERROR(SEARCH(Лист1!$H$7,Таблица2[[#This Row],[Наименование]])))</f>
        <v>1</v>
      </c>
      <c r="G10" s="14">
        <f>IF(Таблица2[[#This Row],[Статус]],COUNTIF($F$2:Таблица2[[#This Row],[Статус]],TRUE),"")</f>
        <v>9</v>
      </c>
      <c r="H10" s="17" t="str">
        <f>IFERROR(INDEX(Таблица2[Наименование],MATCH(ROWS($G$2:Таблица2[[#This Row],[Индекс]]),Таблица2[Индекс],0)),"")</f>
        <v>Гранд 41260 (светло зеленый)</v>
      </c>
    </row>
    <row r="11" spans="1:8" x14ac:dyDescent="0.25">
      <c r="A11" s="15"/>
      <c r="B11" s="15"/>
      <c r="C11" s="15"/>
      <c r="D11" s="15">
        <v>100</v>
      </c>
      <c r="E11" s="17" t="s">
        <v>35</v>
      </c>
      <c r="F11" s="23" t="b">
        <f>NOT(ISERROR(SEARCH(Лист1!$H$7,Таблица2[[#This Row],[Наименование]])))</f>
        <v>1</v>
      </c>
      <c r="G11" s="14">
        <f>IF(Таблица2[[#This Row],[Статус]],COUNTIF($F$2:Таблица2[[#This Row],[Статус]],TRUE),"")</f>
        <v>10</v>
      </c>
      <c r="H11" s="17" t="str">
        <f>IFERROR(INDEX(Таблица2[Наименование],MATCH(ROWS($G$2:Таблица2[[#This Row],[Индекс]]),Таблица2[Индекс],0)),"")</f>
        <v>Дождь белый</v>
      </c>
    </row>
    <row r="12" spans="1:8" x14ac:dyDescent="0.25">
      <c r="A12" s="15"/>
      <c r="B12" s="15"/>
      <c r="C12" s="15"/>
      <c r="D12" s="15">
        <v>100</v>
      </c>
      <c r="E12" s="17" t="s">
        <v>37</v>
      </c>
      <c r="F12" s="23" t="b">
        <f>NOT(ISERROR(SEARCH(Лист1!$H$7,Таблица2[[#This Row],[Наименование]])))</f>
        <v>1</v>
      </c>
      <c r="G12" s="14">
        <f>IF(Таблица2[[#This Row],[Статус]],COUNTIF($F$2:Таблица2[[#This Row],[Статус]],TRUE),"")</f>
        <v>11</v>
      </c>
      <c r="H12" s="17" t="str">
        <f>IFERROR(INDEX(Таблица2[Наименование],MATCH(ROWS($G$2:Таблица2[[#This Row],[Индекс]]),Таблица2[Индекс],0)),"")</f>
        <v>Дождь бежевый</v>
      </c>
    </row>
    <row r="13" spans="1:8" x14ac:dyDescent="0.25">
      <c r="A13" s="15"/>
      <c r="B13" s="15"/>
      <c r="C13" s="15"/>
      <c r="D13" s="15">
        <v>100</v>
      </c>
      <c r="E13" s="17" t="s">
        <v>39</v>
      </c>
      <c r="F13" s="23" t="b">
        <f>NOT(ISERROR(SEARCH(Лист1!$H$7,Таблица2[[#This Row],[Наименование]])))</f>
        <v>1</v>
      </c>
      <c r="G13" s="14">
        <f>IF(Таблица2[[#This Row],[Статус]],COUNTIF($F$2:Таблица2[[#This Row],[Статус]],TRUE),"")</f>
        <v>12</v>
      </c>
      <c r="H13" s="17" t="str">
        <f>IFERROR(INDEX(Таблица2[Наименование],MATCH(ROWS($G$2:Таблица2[[#This Row],[Индекс]]),Таблица2[Индекс],0)),"")</f>
        <v>Дождь темно бежевый</v>
      </c>
    </row>
    <row r="14" spans="1:8" x14ac:dyDescent="0.25">
      <c r="A14" s="15"/>
      <c r="B14" s="15"/>
      <c r="C14" s="15"/>
      <c r="D14" s="15">
        <v>100</v>
      </c>
      <c r="E14" s="17" t="s">
        <v>41</v>
      </c>
      <c r="F14" s="23" t="b">
        <f>NOT(ISERROR(SEARCH(Лист1!$H$7,Таблица2[[#This Row],[Наименование]])))</f>
        <v>1</v>
      </c>
      <c r="G14" s="14">
        <f>IF(Таблица2[[#This Row],[Статус]],COUNTIF($F$2:Таблица2[[#This Row],[Статус]],TRUE),"")</f>
        <v>13</v>
      </c>
      <c r="H14" s="17" t="str">
        <f>IFERROR(INDEX(Таблица2[Наименование],MATCH(ROWS($G$2:Таблица2[[#This Row],[Индекс]]),Таблица2[Индекс],0)),"")</f>
        <v>Дождь салатовый</v>
      </c>
    </row>
    <row r="15" spans="1:8" x14ac:dyDescent="0.25">
      <c r="A15" s="15"/>
      <c r="B15" s="15"/>
      <c r="C15" s="15"/>
      <c r="D15" s="15">
        <v>100</v>
      </c>
      <c r="E15" s="17" t="s">
        <v>43</v>
      </c>
      <c r="F15" s="23" t="b">
        <f>NOT(ISERROR(SEARCH(Лист1!$H$7,Таблица2[[#This Row],[Наименование]])))</f>
        <v>1</v>
      </c>
      <c r="G15" s="14">
        <f>IF(Таблица2[[#This Row],[Статус]],COUNTIF($F$2:Таблица2[[#This Row],[Статус]],TRUE),"")</f>
        <v>14</v>
      </c>
      <c r="H15" s="17" t="str">
        <f>IFERROR(INDEX(Таблица2[Наименование],MATCH(ROWS($G$2:Таблица2[[#This Row],[Индекс]]),Таблица2[Индекс],0)),"")</f>
        <v>Дождь голубой</v>
      </c>
    </row>
    <row r="16" spans="1:8" x14ac:dyDescent="0.25">
      <c r="A16" s="15"/>
      <c r="B16" s="15"/>
      <c r="C16" s="15"/>
      <c r="D16" s="15">
        <v>100</v>
      </c>
      <c r="E16" s="17" t="s">
        <v>45</v>
      </c>
      <c r="F16" s="23" t="b">
        <f>NOT(ISERROR(SEARCH(Лист1!$H$7,Таблица2[[#This Row],[Наименование]])))</f>
        <v>1</v>
      </c>
      <c r="G16" s="14">
        <f>IF(Таблица2[[#This Row],[Статус]],COUNTIF($F$2:Таблица2[[#This Row],[Статус]],TRUE),"")</f>
        <v>15</v>
      </c>
      <c r="H16" s="17" t="str">
        <f>IFERROR(INDEX(Таблица2[Наименование],MATCH(ROWS($G$2:Таблица2[[#This Row],[Индекс]]),Таблица2[Индекс],0)),"")</f>
        <v>Дождь персиковый</v>
      </c>
    </row>
    <row r="17" spans="1:8" x14ac:dyDescent="0.25">
      <c r="A17" s="15"/>
      <c r="B17" s="15"/>
      <c r="C17" s="15"/>
      <c r="D17" s="15">
        <v>100</v>
      </c>
      <c r="E17" s="17" t="s">
        <v>47</v>
      </c>
      <c r="F17" s="23" t="b">
        <f>NOT(ISERROR(SEARCH(Лист1!$H$7,Таблица2[[#This Row],[Наименование]])))</f>
        <v>1</v>
      </c>
      <c r="G17" s="14">
        <f>IF(Таблица2[[#This Row],[Статус]],COUNTIF($F$2:Таблица2[[#This Row],[Статус]],TRUE),"")</f>
        <v>16</v>
      </c>
      <c r="H17" s="17" t="str">
        <f>IFERROR(INDEX(Таблица2[Наименование],MATCH(ROWS($G$2:Таблица2[[#This Row],[Индекс]]),Таблица2[Индекс],0)),"")</f>
        <v>Дождь лимонный</v>
      </c>
    </row>
    <row r="18" spans="1:8" x14ac:dyDescent="0.25">
      <c r="A18" s="15"/>
      <c r="B18" s="15"/>
      <c r="C18" s="15"/>
      <c r="D18" s="15">
        <v>100</v>
      </c>
      <c r="E18" s="17" t="s">
        <v>169</v>
      </c>
      <c r="F18" s="23" t="b">
        <f>NOT(ISERROR(SEARCH(Лист1!$H$7,Таблица2[[#This Row],[Наименование]])))</f>
        <v>1</v>
      </c>
      <c r="G18" s="14">
        <f>IF(Таблица2[[#This Row],[Статус]],COUNTIF($F$2:Таблица2[[#This Row],[Статус]],TRUE),"")</f>
        <v>17</v>
      </c>
      <c r="H18" s="17" t="str">
        <f>IFERROR(INDEX(Таблица2[Наименование],MATCH(ROWS($G$2:Таблица2[[#This Row],[Индекс]]),Таблица2[Индекс],0)),"")</f>
        <v>Дождь светло коричневый new</v>
      </c>
    </row>
    <row r="19" spans="1:8" x14ac:dyDescent="0.25">
      <c r="A19" s="15"/>
      <c r="B19" s="15"/>
      <c r="C19" s="15"/>
      <c r="D19" s="15">
        <v>100</v>
      </c>
      <c r="E19" s="17" t="s">
        <v>50</v>
      </c>
      <c r="F19" s="23" t="b">
        <f>NOT(ISERROR(SEARCH(Лист1!$H$7,Таблица2[[#This Row],[Наименование]])))</f>
        <v>1</v>
      </c>
      <c r="G19" s="14">
        <f>IF(Таблица2[[#This Row],[Статус]],COUNTIF($F$2:Таблица2[[#This Row],[Статус]],TRUE),"")</f>
        <v>18</v>
      </c>
      <c r="H19" s="17" t="str">
        <f>IFERROR(INDEX(Таблица2[Наименование],MATCH(ROWS($G$2:Таблица2[[#This Row],[Индекс]]),Таблица2[Индекс],0)),"")</f>
        <v>Дождь 9051 (оранжевый)</v>
      </c>
    </row>
    <row r="20" spans="1:8" x14ac:dyDescent="0.25">
      <c r="A20" s="15"/>
      <c r="B20" s="15"/>
      <c r="C20" s="15"/>
      <c r="D20" s="15">
        <v>100</v>
      </c>
      <c r="E20" s="17" t="s">
        <v>52</v>
      </c>
      <c r="F20" s="23" t="b">
        <f>NOT(ISERROR(SEARCH(Лист1!$H$7,Таблица2[[#This Row],[Наименование]])))</f>
        <v>1</v>
      </c>
      <c r="G20" s="14">
        <f>IF(Таблица2[[#This Row],[Статус]],COUNTIF($F$2:Таблица2[[#This Row],[Статус]],TRUE),"")</f>
        <v>19</v>
      </c>
      <c r="H20" s="17" t="str">
        <f>IFERROR(INDEX(Таблица2[Наименование],MATCH(ROWS($G$2:Таблица2[[#This Row],[Индекс]]),Таблица2[Индекс],0)),"")</f>
        <v>Дождь Black-out белый</v>
      </c>
    </row>
    <row r="21" spans="1:8" x14ac:dyDescent="0.25">
      <c r="A21" s="15"/>
      <c r="B21" s="15"/>
      <c r="C21" s="15"/>
      <c r="D21" s="15">
        <v>100</v>
      </c>
      <c r="E21" s="17" t="s">
        <v>170</v>
      </c>
      <c r="F21" s="23" t="b">
        <f>NOT(ISERROR(SEARCH(Лист1!$H$7,Таблица2[[#This Row],[Наименование]])))</f>
        <v>1</v>
      </c>
      <c r="G21" s="14">
        <f>IF(Таблица2[[#This Row],[Статус]],COUNTIF($F$2:Таблица2[[#This Row],[Статус]],TRUE),"")</f>
        <v>20</v>
      </c>
      <c r="H21" s="17" t="str">
        <f>IFERROR(INDEX(Таблица2[Наименование],MATCH(ROWS($G$2:Таблица2[[#This Row],[Индекс]]),Таблица2[Индекс],0)),"")</f>
        <v>Дождь Black-out персиковый new</v>
      </c>
    </row>
    <row r="22" spans="1:8" x14ac:dyDescent="0.25">
      <c r="A22" s="15"/>
      <c r="B22" s="15"/>
      <c r="C22" s="15"/>
      <c r="D22" s="15">
        <v>100</v>
      </c>
      <c r="E22" s="17" t="s">
        <v>55</v>
      </c>
      <c r="F22" s="23" t="b">
        <f>NOT(ISERROR(SEARCH(Лист1!$H$7,Таблица2[[#This Row],[Наименование]])))</f>
        <v>1</v>
      </c>
      <c r="G22" s="14">
        <f>IF(Таблица2[[#This Row],[Статус]],COUNTIF($F$2:Таблица2[[#This Row],[Статус]],TRUE),"")</f>
        <v>21</v>
      </c>
      <c r="H22" s="17" t="str">
        <f>IFERROR(INDEX(Таблица2[Наименование],MATCH(ROWS($G$2:Таблица2[[#This Row],[Индекс]]),Таблица2[Индекс],0)),"")</f>
        <v>Джангл белый</v>
      </c>
    </row>
    <row r="23" spans="1:8" x14ac:dyDescent="0.25">
      <c r="A23" s="15"/>
      <c r="B23" s="15"/>
      <c r="C23" s="15"/>
      <c r="D23" s="15">
        <v>100</v>
      </c>
      <c r="E23" s="17" t="s">
        <v>57</v>
      </c>
      <c r="F23" s="23" t="b">
        <f>NOT(ISERROR(SEARCH(Лист1!$H$7,Таблица2[[#This Row],[Наименование]])))</f>
        <v>1</v>
      </c>
      <c r="G23" s="14">
        <f>IF(Таблица2[[#This Row],[Статус]],COUNTIF($F$2:Таблица2[[#This Row],[Статус]],TRUE),"")</f>
        <v>22</v>
      </c>
      <c r="H23" s="17" t="str">
        <f>IFERROR(INDEX(Таблица2[Наименование],MATCH(ROWS($G$2:Таблица2[[#This Row],[Индекс]]),Таблица2[Индекс],0)),"")</f>
        <v>Джангл бежевый</v>
      </c>
    </row>
    <row r="24" spans="1:8" x14ac:dyDescent="0.25">
      <c r="A24" s="15"/>
      <c r="B24" s="15"/>
      <c r="C24" s="15"/>
      <c r="D24" s="15">
        <v>100</v>
      </c>
      <c r="E24" s="17" t="s">
        <v>59</v>
      </c>
      <c r="F24" s="23" t="b">
        <f>NOT(ISERROR(SEARCH(Лист1!$H$7,Таблица2[[#This Row],[Наименование]])))</f>
        <v>1</v>
      </c>
      <c r="G24" s="14">
        <f>IF(Таблица2[[#This Row],[Статус]],COUNTIF($F$2:Таблица2[[#This Row],[Статус]],TRUE),"")</f>
        <v>23</v>
      </c>
      <c r="H24" s="17" t="str">
        <f>IFERROR(INDEX(Таблица2[Наименование],MATCH(ROWS($G$2:Таблица2[[#This Row],[Индекс]]),Таблица2[Индекс],0)),"")</f>
        <v>Джангл серебро</v>
      </c>
    </row>
    <row r="25" spans="1:8" x14ac:dyDescent="0.25">
      <c r="A25" s="15"/>
      <c r="B25" s="15"/>
      <c r="C25" s="15"/>
      <c r="D25" s="15">
        <v>100</v>
      </c>
      <c r="E25" s="17" t="s">
        <v>61</v>
      </c>
      <c r="F25" s="23" t="b">
        <f>NOT(ISERROR(SEARCH(Лист1!$H$7,Таблица2[[#This Row],[Наименование]])))</f>
        <v>1</v>
      </c>
      <c r="G25" s="14">
        <f>IF(Таблица2[[#This Row],[Статус]],COUNTIF($F$2:Таблица2[[#This Row],[Статус]],TRUE),"")</f>
        <v>24</v>
      </c>
      <c r="H25" s="17" t="str">
        <f>IFERROR(INDEX(Таблица2[Наименование],MATCH(ROWS($G$2:Таблица2[[#This Row],[Индекс]]),Таблица2[Индекс],0)),"")</f>
        <v xml:space="preserve">Джангл 7005 (светло розовый) АКЦИЯ </v>
      </c>
    </row>
    <row r="26" spans="1:8" x14ac:dyDescent="0.25">
      <c r="A26" s="15"/>
      <c r="B26" s="15"/>
      <c r="C26" s="15"/>
      <c r="D26" s="15">
        <v>100</v>
      </c>
      <c r="E26" s="17" t="s">
        <v>63</v>
      </c>
      <c r="F26" s="23" t="b">
        <f>NOT(ISERROR(SEARCH(Лист1!$H$7,Таблица2[[#This Row],[Наименование]])))</f>
        <v>1</v>
      </c>
      <c r="G26" s="14">
        <f>IF(Таблица2[[#This Row],[Статус]],COUNTIF($F$2:Таблица2[[#This Row],[Статус]],TRUE),"")</f>
        <v>25</v>
      </c>
      <c r="H26" s="17" t="str">
        <f>IFERROR(INDEX(Таблица2[Наименование],MATCH(ROWS($G$2:Таблица2[[#This Row],[Индекс]]),Таблица2[Индекс],0)),"")</f>
        <v>Джангл розовый</v>
      </c>
    </row>
    <row r="27" spans="1:8" x14ac:dyDescent="0.25">
      <c r="A27" s="15"/>
      <c r="B27" s="15"/>
      <c r="C27" s="15"/>
      <c r="D27" s="15">
        <v>100</v>
      </c>
      <c r="E27" s="17" t="s">
        <v>65</v>
      </c>
      <c r="F27" s="23" t="b">
        <f>NOT(ISERROR(SEARCH(Лист1!$H$7,Таблица2[[#This Row],[Наименование]])))</f>
        <v>1</v>
      </c>
      <c r="G27" s="14">
        <f>IF(Таблица2[[#This Row],[Статус]],COUNTIF($F$2:Таблица2[[#This Row],[Статус]],TRUE),"")</f>
        <v>26</v>
      </c>
      <c r="H27" s="17" t="str">
        <f>IFERROR(INDEX(Таблица2[Наименование],MATCH(ROWS($G$2:Таблица2[[#This Row],[Индекс]]),Таблица2[Индекс],0)),"")</f>
        <v>Ёлочка белая</v>
      </c>
    </row>
    <row r="28" spans="1:8" x14ac:dyDescent="0.25">
      <c r="A28" s="15"/>
      <c r="B28" s="15"/>
      <c r="C28" s="15"/>
      <c r="D28" s="15">
        <v>100</v>
      </c>
      <c r="E28" s="17" t="s">
        <v>67</v>
      </c>
      <c r="F28" s="23" t="b">
        <f>NOT(ISERROR(SEARCH(Лист1!$H$7,Таблица2[[#This Row],[Наименование]])))</f>
        <v>1</v>
      </c>
      <c r="G28" s="14">
        <f>IF(Таблица2[[#This Row],[Статус]],COUNTIF($F$2:Таблица2[[#This Row],[Статус]],TRUE),"")</f>
        <v>27</v>
      </c>
      <c r="H28" s="17" t="str">
        <f>IFERROR(INDEX(Таблица2[Наименование],MATCH(ROWS($G$2:Таблица2[[#This Row],[Индекс]]),Таблица2[Индекс],0)),"")</f>
        <v>Ёлочка персиковая</v>
      </c>
    </row>
    <row r="29" spans="1:8" x14ac:dyDescent="0.25">
      <c r="A29" s="15"/>
      <c r="B29" s="15"/>
      <c r="C29" s="15"/>
      <c r="D29" s="15">
        <v>100</v>
      </c>
      <c r="E29" s="17" t="s">
        <v>69</v>
      </c>
      <c r="F29" s="23" t="b">
        <f>NOT(ISERROR(SEARCH(Лист1!$H$7,Таблица2[[#This Row],[Наименование]])))</f>
        <v>1</v>
      </c>
      <c r="G29" s="14">
        <f>IF(Таблица2[[#This Row],[Статус]],COUNTIF($F$2:Таблица2[[#This Row],[Статус]],TRUE),"")</f>
        <v>28</v>
      </c>
      <c r="H29" s="17" t="str">
        <f>IFERROR(INDEX(Таблица2[Наименование],MATCH(ROWS($G$2:Таблица2[[#This Row],[Индекс]]),Таблица2[Индекс],0)),"")</f>
        <v>Ёлочка кремовая</v>
      </c>
    </row>
    <row r="30" spans="1:8" x14ac:dyDescent="0.25">
      <c r="A30" s="15"/>
      <c r="B30" s="15"/>
      <c r="C30" s="15"/>
      <c r="D30" s="15">
        <v>100</v>
      </c>
      <c r="E30" s="17" t="s">
        <v>171</v>
      </c>
      <c r="F30" s="23" t="b">
        <f>NOT(ISERROR(SEARCH(Лист1!$H$7,Таблица2[[#This Row],[Наименование]])))</f>
        <v>1</v>
      </c>
      <c r="G30" s="14">
        <f>IF(Таблица2[[#This Row],[Статус]],COUNTIF($F$2:Таблица2[[#This Row],[Статус]],TRUE),"")</f>
        <v>29</v>
      </c>
      <c r="H30" s="17" t="str">
        <f>IFERROR(INDEX(Таблица2[Наименование],MATCH(ROWS($G$2:Таблица2[[#This Row],[Индекс]]),Таблица2[Индекс],0)),"")</f>
        <v>Ёлочка бежевая 7860 (Восток) new</v>
      </c>
    </row>
    <row r="31" spans="1:8" x14ac:dyDescent="0.25">
      <c r="A31" s="15"/>
      <c r="B31" s="15"/>
      <c r="C31" s="15"/>
      <c r="D31" s="15">
        <v>100</v>
      </c>
      <c r="E31" s="17" t="s">
        <v>172</v>
      </c>
      <c r="F31" s="23" t="b">
        <f>NOT(ISERROR(SEARCH(Лист1!$H$7,Таблица2[[#This Row],[Наименование]])))</f>
        <v>1</v>
      </c>
      <c r="G31" s="14">
        <f>IF(Таблица2[[#This Row],[Статус]],COUNTIF($F$2:Таблица2[[#This Row],[Статус]],TRUE),"")</f>
        <v>30</v>
      </c>
      <c r="H31" s="17" t="str">
        <f>IFERROR(INDEX(Таблица2[Наименование],MATCH(ROWS($G$2:Таблица2[[#This Row],[Индекс]]),Таблица2[Индекс],0)),"")</f>
        <v>Ёлочка розовая 7878 (Восток) new</v>
      </c>
    </row>
    <row r="32" spans="1:8" x14ac:dyDescent="0.25">
      <c r="A32" s="15"/>
      <c r="B32" s="15"/>
      <c r="C32" s="15"/>
      <c r="D32" s="15">
        <v>100</v>
      </c>
      <c r="E32" s="17" t="s">
        <v>73</v>
      </c>
      <c r="F32" s="23" t="b">
        <f>NOT(ISERROR(SEARCH(Лист1!$H$7,Таблица2[[#This Row],[Наименование]])))</f>
        <v>1</v>
      </c>
      <c r="G32" s="14">
        <f>IF(Таблица2[[#This Row],[Статус]],COUNTIF($F$2:Таблица2[[#This Row],[Статус]],TRUE),"")</f>
        <v>31</v>
      </c>
      <c r="H32" s="17" t="str">
        <f>IFERROR(INDEX(Таблица2[Наименование],MATCH(ROWS($G$2:Таблица2[[#This Row],[Индекс]]),Таблица2[Индекс],0)),"")</f>
        <v>Ёлочка голубая</v>
      </c>
    </row>
    <row r="33" spans="1:8" x14ac:dyDescent="0.25">
      <c r="A33" s="15"/>
      <c r="B33" s="15"/>
      <c r="C33" s="15"/>
      <c r="D33" s="15">
        <v>100</v>
      </c>
      <c r="E33" s="17" t="s">
        <v>75</v>
      </c>
      <c r="F33" s="23" t="b">
        <f>NOT(ISERROR(SEARCH(Лист1!$H$7,Таблица2[[#This Row],[Наименование]])))</f>
        <v>1</v>
      </c>
      <c r="G33" s="14">
        <f>IF(Таблица2[[#This Row],[Статус]],COUNTIF($F$2:Таблица2[[#This Row],[Статус]],TRUE),"")</f>
        <v>32</v>
      </c>
      <c r="H33" s="17" t="str">
        <f>IFERROR(INDEX(Таблица2[Наименование],MATCH(ROWS($G$2:Таблица2[[#This Row],[Индекс]]),Таблица2[Индекс],0)),"")</f>
        <v>Ёлочка салатовая</v>
      </c>
    </row>
    <row r="34" spans="1:8" x14ac:dyDescent="0.25">
      <c r="A34" s="15"/>
      <c r="B34" s="15"/>
      <c r="C34" s="15"/>
      <c r="D34" s="15">
        <v>100</v>
      </c>
      <c r="E34" s="17" t="s">
        <v>77</v>
      </c>
      <c r="F34" s="23" t="b">
        <f>NOT(ISERROR(SEARCH(Лист1!$H$7,Таблица2[[#This Row],[Наименование]])))</f>
        <v>1</v>
      </c>
      <c r="G34" s="14">
        <f>IF(Таблица2[[#This Row],[Статус]],COUNTIF($F$2:Таблица2[[#This Row],[Статус]],TRUE),"")</f>
        <v>33</v>
      </c>
      <c r="H34" s="17" t="str">
        <f>IFERROR(INDEX(Таблица2[Наименование],MATCH(ROWS($G$2:Таблица2[[#This Row],[Индекс]]),Таблица2[Индекс],0)),"")</f>
        <v>Зодиак сиреневый</v>
      </c>
    </row>
    <row r="35" spans="1:8" x14ac:dyDescent="0.25">
      <c r="A35" s="15"/>
      <c r="B35" s="15"/>
      <c r="C35" s="15"/>
      <c r="D35" s="15">
        <v>100</v>
      </c>
      <c r="E35" s="17" t="s">
        <v>79</v>
      </c>
      <c r="F35" s="23" t="b">
        <f>NOT(ISERROR(SEARCH(Лист1!$H$7,Таблица2[[#This Row],[Наименование]])))</f>
        <v>1</v>
      </c>
      <c r="G35" s="14">
        <f>IF(Таблица2[[#This Row],[Статус]],COUNTIF($F$2:Таблица2[[#This Row],[Статус]],TRUE),"")</f>
        <v>34</v>
      </c>
      <c r="H35" s="17" t="str">
        <f>IFERROR(INDEX(Таблица2[Наименование],MATCH(ROWS($G$2:Таблица2[[#This Row],[Индекс]]),Таблица2[Индекс],0)),"")</f>
        <v>Зодиак бежевый</v>
      </c>
    </row>
    <row r="36" spans="1:8" x14ac:dyDescent="0.25">
      <c r="A36" s="15"/>
      <c r="B36" s="15"/>
      <c r="C36" s="15"/>
      <c r="D36" s="15">
        <v>100</v>
      </c>
      <c r="E36" s="17" t="s">
        <v>81</v>
      </c>
      <c r="F36" s="23" t="b">
        <f>NOT(ISERROR(SEARCH(Лист1!$H$7,Таблица2[[#This Row],[Наименование]])))</f>
        <v>1</v>
      </c>
      <c r="G36" s="14">
        <f>IF(Таблица2[[#This Row],[Статус]],COUNTIF($F$2:Таблица2[[#This Row],[Статус]],TRUE),"")</f>
        <v>35</v>
      </c>
      <c r="H36" s="17" t="str">
        <f>IFERROR(INDEX(Таблица2[Наименование],MATCH(ROWS($G$2:Таблица2[[#This Row],[Индекс]]),Таблица2[Индекс],0)),"")</f>
        <v>Каир белый</v>
      </c>
    </row>
    <row r="37" spans="1:8" x14ac:dyDescent="0.25">
      <c r="A37" s="15"/>
      <c r="B37" s="15"/>
      <c r="C37" s="15"/>
      <c r="D37" s="15">
        <v>100</v>
      </c>
      <c r="E37" s="17" t="s">
        <v>83</v>
      </c>
      <c r="F37" s="23" t="b">
        <f>NOT(ISERROR(SEARCH(Лист1!$H$7,Таблица2[[#This Row],[Наименование]])))</f>
        <v>1</v>
      </c>
      <c r="G37" s="14">
        <f>IF(Таблица2[[#This Row],[Статус]],COUNTIF($F$2:Таблица2[[#This Row],[Статус]],TRUE),"")</f>
        <v>36</v>
      </c>
      <c r="H37" s="17" t="str">
        <f>IFERROR(INDEX(Таблица2[Наименование],MATCH(ROWS($G$2:Таблица2[[#This Row],[Индекс]]),Таблица2[Индекс],0)),"")</f>
        <v>Квебек белый</v>
      </c>
    </row>
    <row r="38" spans="1:8" x14ac:dyDescent="0.25">
      <c r="A38" s="15"/>
      <c r="B38" s="15"/>
      <c r="C38" s="15"/>
      <c r="D38" s="15">
        <v>100</v>
      </c>
      <c r="E38" s="17" t="s">
        <v>173</v>
      </c>
      <c r="F38" s="23" t="b">
        <f>NOT(ISERROR(SEARCH(Лист1!$H$7,Таблица2[[#This Row],[Наименование]])))</f>
        <v>1</v>
      </c>
      <c r="G38" s="14">
        <f>IF(Таблица2[[#This Row],[Статус]],COUNTIF($F$2:Таблица2[[#This Row],[Статус]],TRUE),"")</f>
        <v>37</v>
      </c>
      <c r="H38" s="17" t="str">
        <f>IFERROR(INDEX(Таблица2[Наименование],MATCH(ROWS($G$2:Таблица2[[#This Row],[Индекс]]),Таблица2[Индекс],0)),"")</f>
        <v>Квебек бежевый new</v>
      </c>
    </row>
    <row r="39" spans="1:8" x14ac:dyDescent="0.25">
      <c r="A39" s="15"/>
      <c r="B39" s="15"/>
      <c r="C39" s="15"/>
      <c r="D39" s="15">
        <v>100</v>
      </c>
      <c r="E39" s="17" t="s">
        <v>86</v>
      </c>
      <c r="F39" s="23" t="b">
        <f>NOT(ISERROR(SEARCH(Лист1!$H$7,Таблица2[[#This Row],[Наименование]])))</f>
        <v>1</v>
      </c>
      <c r="G39" s="14">
        <f>IF(Таблица2[[#This Row],[Статус]],COUNTIF($F$2:Таблица2[[#This Row],[Статус]],TRUE),"")</f>
        <v>38</v>
      </c>
      <c r="H39" s="17" t="str">
        <f>IFERROR(INDEX(Таблица2[Наименование],MATCH(ROWS($G$2:Таблица2[[#This Row],[Индекс]]),Таблица2[Индекс],0)),"")</f>
        <v>Квебек темно бежевый</v>
      </c>
    </row>
    <row r="40" spans="1:8" x14ac:dyDescent="0.25">
      <c r="A40" s="15"/>
      <c r="B40" s="15"/>
      <c r="C40" s="15"/>
      <c r="D40" s="15">
        <v>100</v>
      </c>
      <c r="E40" s="17" t="s">
        <v>88</v>
      </c>
      <c r="F40" s="23" t="b">
        <f>NOT(ISERROR(SEARCH(Лист1!$H$7,Таблица2[[#This Row],[Наименование]])))</f>
        <v>1</v>
      </c>
      <c r="G40" s="14">
        <f>IF(Таблица2[[#This Row],[Статус]],COUNTIF($F$2:Таблица2[[#This Row],[Статус]],TRUE),"")</f>
        <v>39</v>
      </c>
      <c r="H40" s="17" t="str">
        <f>IFERROR(INDEX(Таблица2[Наименование],MATCH(ROWS($G$2:Таблица2[[#This Row],[Индекс]]),Таблица2[Индекс],0)),"")</f>
        <v>Квебек коричневый</v>
      </c>
    </row>
    <row r="41" spans="1:8" x14ac:dyDescent="0.25">
      <c r="A41" s="15"/>
      <c r="B41" s="15"/>
      <c r="C41" s="15"/>
      <c r="D41" s="15">
        <v>100</v>
      </c>
      <c r="E41" s="17" t="s">
        <v>90</v>
      </c>
      <c r="F41" s="23" t="b">
        <f>NOT(ISERROR(SEARCH(Лист1!$H$7,Таблица2[[#This Row],[Наименование]])))</f>
        <v>1</v>
      </c>
      <c r="G41" s="14">
        <f>IF(Таблица2[[#This Row],[Статус]],COUNTIF($F$2:Таблица2[[#This Row],[Статус]],TRUE),"")</f>
        <v>40</v>
      </c>
      <c r="H41" s="17" t="str">
        <f>IFERROR(INDEX(Таблица2[Наименование],MATCH(ROWS($G$2:Таблица2[[#This Row],[Индекс]]),Таблица2[Индекс],0)),"")</f>
        <v>Квебек 19836 (желтый)</v>
      </c>
    </row>
    <row r="42" spans="1:8" x14ac:dyDescent="0.25">
      <c r="A42" s="15"/>
      <c r="B42" s="15"/>
      <c r="C42" s="15"/>
      <c r="D42" s="15">
        <v>100</v>
      </c>
      <c r="E42" s="17" t="s">
        <v>92</v>
      </c>
      <c r="F42" s="23" t="b">
        <f>NOT(ISERROR(SEARCH(Лист1!$H$7,Таблица2[[#This Row],[Наименование]])))</f>
        <v>1</v>
      </c>
      <c r="G42" s="14">
        <f>IF(Таблица2[[#This Row],[Статус]],COUNTIF($F$2:Таблица2[[#This Row],[Статус]],TRUE),"")</f>
        <v>41</v>
      </c>
      <c r="H42" s="17" t="str">
        <f>IFERROR(INDEX(Таблица2[Наименование],MATCH(ROWS($G$2:Таблица2[[#This Row],[Индекс]]),Таблица2[Индекс],0)),"")</f>
        <v>Квебек салатовый</v>
      </c>
    </row>
    <row r="43" spans="1:8" x14ac:dyDescent="0.25">
      <c r="A43" s="15"/>
      <c r="B43" s="15"/>
      <c r="C43" s="15"/>
      <c r="D43" s="15">
        <v>100</v>
      </c>
      <c r="E43" s="17" t="s">
        <v>94</v>
      </c>
      <c r="F43" s="23" t="b">
        <f>NOT(ISERROR(SEARCH(Лист1!$H$7,Таблица2[[#This Row],[Наименование]])))</f>
        <v>1</v>
      </c>
      <c r="G43" s="14">
        <f>IF(Таблица2[[#This Row],[Статус]],COUNTIF($F$2:Таблица2[[#This Row],[Статус]],TRUE),"")</f>
        <v>42</v>
      </c>
      <c r="H43" s="17" t="str">
        <f>IFERROR(INDEX(Таблица2[Наименование],MATCH(ROWS($G$2:Таблица2[[#This Row],[Индекс]]),Таблица2[Индекс],0)),"")</f>
        <v>Киото белый</v>
      </c>
    </row>
    <row r="44" spans="1:8" x14ac:dyDescent="0.25">
      <c r="A44" s="15"/>
      <c r="B44" s="15"/>
      <c r="C44" s="15"/>
      <c r="D44" s="15">
        <v>100</v>
      </c>
      <c r="E44" s="17" t="s">
        <v>96</v>
      </c>
      <c r="F44" s="23" t="b">
        <f>NOT(ISERROR(SEARCH(Лист1!$H$7,Таблица2[[#This Row],[Наименование]])))</f>
        <v>1</v>
      </c>
      <c r="G44" s="14">
        <f>IF(Таблица2[[#This Row],[Статус]],COUNTIF($F$2:Таблица2[[#This Row],[Статус]],TRUE),"")</f>
        <v>43</v>
      </c>
      <c r="H44" s="17" t="str">
        <f>IFERROR(INDEX(Таблица2[Наименование],MATCH(ROWS($G$2:Таблица2[[#This Row],[Индекс]]),Таблица2[Индекс],0)),"")</f>
        <v>Киото фиолетовый</v>
      </c>
    </row>
    <row r="45" spans="1:8" x14ac:dyDescent="0.25">
      <c r="A45" s="15"/>
      <c r="B45" s="15"/>
      <c r="C45" s="15"/>
      <c r="D45" s="15">
        <v>100</v>
      </c>
      <c r="E45" s="17" t="s">
        <v>98</v>
      </c>
      <c r="F45" s="23" t="b">
        <f>NOT(ISERROR(SEARCH(Лист1!$H$7,Таблица2[[#This Row],[Наименование]])))</f>
        <v>1</v>
      </c>
      <c r="G45" s="14">
        <f>IF(Таблица2[[#This Row],[Статус]],COUNTIF($F$2:Таблица2[[#This Row],[Статус]],TRUE),"")</f>
        <v>44</v>
      </c>
      <c r="H45" s="17" t="str">
        <f>IFERROR(INDEX(Таблица2[Наименование],MATCH(ROWS($G$2:Таблица2[[#This Row],[Индекс]]),Таблица2[Индекс],0)),"")</f>
        <v>Киото голубой</v>
      </c>
    </row>
    <row r="46" spans="1:8" x14ac:dyDescent="0.25">
      <c r="A46" s="15"/>
      <c r="B46" s="15"/>
      <c r="C46" s="15"/>
      <c r="D46" s="15">
        <v>100</v>
      </c>
      <c r="E46" s="17" t="s">
        <v>100</v>
      </c>
      <c r="F46" s="23" t="b">
        <f>NOT(ISERROR(SEARCH(Лист1!$H$7,Таблица2[[#This Row],[Наименование]])))</f>
        <v>1</v>
      </c>
      <c r="G46" s="14">
        <f>IF(Таблица2[[#This Row],[Статус]],COUNTIF($F$2:Таблица2[[#This Row],[Статус]],TRUE),"")</f>
        <v>45</v>
      </c>
      <c r="H46" s="17" t="str">
        <f>IFERROR(INDEX(Таблица2[Наименование],MATCH(ROWS($G$2:Таблица2[[#This Row],[Индекс]]),Таблица2[Индекс],0)),"")</f>
        <v>Киото персиковый</v>
      </c>
    </row>
    <row r="47" spans="1:8" x14ac:dyDescent="0.25">
      <c r="A47" s="15"/>
      <c r="B47" s="15"/>
      <c r="C47" s="15"/>
      <c r="D47" s="15">
        <v>100</v>
      </c>
      <c r="E47" s="17" t="s">
        <v>102</v>
      </c>
      <c r="F47" s="23" t="b">
        <f>NOT(ISERROR(SEARCH(Лист1!$H$7,Таблица2[[#This Row],[Наименование]])))</f>
        <v>1</v>
      </c>
      <c r="G47" s="14">
        <f>IF(Таблица2[[#This Row],[Статус]],COUNTIF($F$2:Таблица2[[#This Row],[Статус]],TRUE),"")</f>
        <v>46</v>
      </c>
      <c r="H47" s="17" t="str">
        <f>IFERROR(INDEX(Таблица2[Наименование],MATCH(ROWS($G$2:Таблица2[[#This Row],[Индекс]]),Таблица2[Индекс],0)),"")</f>
        <v>Киото лимон</v>
      </c>
    </row>
    <row r="48" spans="1:8" x14ac:dyDescent="0.25">
      <c r="A48" s="15"/>
      <c r="B48" s="15"/>
      <c r="C48" s="15"/>
      <c r="D48" s="15">
        <v>100</v>
      </c>
      <c r="E48" s="17" t="s">
        <v>104</v>
      </c>
      <c r="F48" s="23" t="b">
        <f>NOT(ISERROR(SEARCH(Лист1!$H$7,Таблица2[[#This Row],[Наименование]])))</f>
        <v>1</v>
      </c>
      <c r="G48" s="14">
        <f>IF(Таблица2[[#This Row],[Статус]],COUNTIF($F$2:Таблица2[[#This Row],[Статус]],TRUE),"")</f>
        <v>47</v>
      </c>
      <c r="H48" s="17" t="str">
        <f>IFERROR(INDEX(Таблица2[Наименование],MATCH(ROWS($G$2:Таблица2[[#This Row],[Индекс]]),Таблица2[Индекс],0)),"")</f>
        <v>Киото салатовый</v>
      </c>
    </row>
    <row r="49" spans="1:8" x14ac:dyDescent="0.25">
      <c r="A49" s="15"/>
      <c r="B49" s="15"/>
      <c r="C49" s="15"/>
      <c r="D49" s="15">
        <v>100</v>
      </c>
      <c r="E49" s="17" t="s">
        <v>106</v>
      </c>
      <c r="F49" s="23" t="b">
        <f>NOT(ISERROR(SEARCH(Лист1!$H$7,Таблица2[[#This Row],[Наименование]])))</f>
        <v>1</v>
      </c>
      <c r="G49" s="14">
        <f>IF(Таблица2[[#This Row],[Статус]],COUNTIF($F$2:Таблица2[[#This Row],[Статус]],TRUE),"")</f>
        <v>48</v>
      </c>
      <c r="H49" s="17" t="str">
        <f>IFERROR(INDEX(Таблица2[Наименование],MATCH(ROWS($G$2:Таблица2[[#This Row],[Индекс]]),Таблица2[Индекс],0)),"")</f>
        <v>Киото синий K-12</v>
      </c>
    </row>
    <row r="50" spans="1:8" x14ac:dyDescent="0.25">
      <c r="A50" s="15"/>
      <c r="B50" s="15"/>
      <c r="C50" s="15"/>
      <c r="D50" s="15">
        <v>100</v>
      </c>
      <c r="E50" s="17" t="s">
        <v>174</v>
      </c>
      <c r="F50" s="23" t="b">
        <f>NOT(ISERROR(SEARCH(Лист1!$H$7,Таблица2[[#This Row],[Наименование]])))</f>
        <v>1</v>
      </c>
      <c r="G50" s="14">
        <f>IF(Таблица2[[#This Row],[Статус]],COUNTIF($F$2:Таблица2[[#This Row],[Статус]],TRUE),"")</f>
        <v>49</v>
      </c>
      <c r="H50" s="17" t="str">
        <f>IFERROR(INDEX(Таблица2[Наименование],MATCH(ROWS($G$2:Таблица2[[#This Row],[Индекс]]),Таблица2[Индекс],0)),"")</f>
        <v>Лайн белый</v>
      </c>
    </row>
    <row r="51" spans="1:8" x14ac:dyDescent="0.25">
      <c r="A51" s="15"/>
      <c r="B51" s="15"/>
      <c r="C51" s="15"/>
      <c r="D51" s="15">
        <v>100</v>
      </c>
      <c r="E51" s="17" t="s">
        <v>109</v>
      </c>
      <c r="F51" s="23" t="b">
        <f>NOT(ISERROR(SEARCH(Лист1!$H$7,Таблица2[[#This Row],[Наименование]])))</f>
        <v>1</v>
      </c>
      <c r="G51" s="14">
        <f>IF(Таблица2[[#This Row],[Статус]],COUNTIF($F$2:Таблица2[[#This Row],[Статус]],TRUE),"")</f>
        <v>50</v>
      </c>
      <c r="H51" s="17" t="str">
        <f>IFERROR(INDEX(Таблица2[Наименование],MATCH(ROWS($G$2:Таблица2[[#This Row],[Индекс]]),Таблица2[Индекс],0)),"")</f>
        <v xml:space="preserve">Лайн бежевый </v>
      </c>
    </row>
    <row r="52" spans="1:8" x14ac:dyDescent="0.25">
      <c r="A52" s="15"/>
      <c r="B52" s="15"/>
      <c r="C52" s="15"/>
      <c r="D52" s="15">
        <v>100</v>
      </c>
      <c r="E52" s="17" t="s">
        <v>111</v>
      </c>
      <c r="F52" s="23" t="b">
        <f>NOT(ISERROR(SEARCH(Лист1!$H$7,Таблица2[[#This Row],[Наименование]])))</f>
        <v>1</v>
      </c>
      <c r="G52" s="14">
        <f>IF(Таблица2[[#This Row],[Статус]],COUNTIF($F$2:Таблица2[[#This Row],[Статус]],TRUE),"")</f>
        <v>51</v>
      </c>
      <c r="H52" s="17" t="str">
        <f>IFERROR(INDEX(Таблица2[Наименование],MATCH(ROWS($G$2:Таблица2[[#This Row],[Индекс]]),Таблица2[Индекс],0)),"")</f>
        <v>Лайн темно бежевый</v>
      </c>
    </row>
    <row r="53" spans="1:8" x14ac:dyDescent="0.25">
      <c r="A53" s="15"/>
      <c r="B53" s="15"/>
      <c r="C53" s="15"/>
      <c r="D53" s="15">
        <v>100</v>
      </c>
      <c r="E53" s="17" t="s">
        <v>113</v>
      </c>
      <c r="F53" s="23" t="b">
        <f>NOT(ISERROR(SEARCH(Лист1!$H$7,Таблица2[[#This Row],[Наименование]])))</f>
        <v>1</v>
      </c>
      <c r="G53" s="14">
        <f>IF(Таблица2[[#This Row],[Статус]],COUNTIF($F$2:Таблица2[[#This Row],[Статус]],TRUE),"")</f>
        <v>52</v>
      </c>
      <c r="H53" s="17" t="str">
        <f>IFERROR(INDEX(Таблица2[Наименование],MATCH(ROWS($G$2:Таблица2[[#This Row],[Индекс]]),Таблица2[Индекс],0)),"")</f>
        <v>Лайн бирюза</v>
      </c>
    </row>
    <row r="54" spans="1:8" x14ac:dyDescent="0.25">
      <c r="A54" s="15"/>
      <c r="B54" s="15"/>
      <c r="C54" s="15"/>
      <c r="D54" s="15">
        <v>100</v>
      </c>
      <c r="E54" s="17" t="s">
        <v>115</v>
      </c>
      <c r="F54" s="23" t="b">
        <f>NOT(ISERROR(SEARCH(Лист1!$H$7,Таблица2[[#This Row],[Наименование]])))</f>
        <v>1</v>
      </c>
      <c r="G54" s="14">
        <f>IF(Таблица2[[#This Row],[Статус]],COUNTIF($F$2:Таблица2[[#This Row],[Статус]],TRUE),"")</f>
        <v>53</v>
      </c>
      <c r="H54" s="17" t="str">
        <f>IFERROR(INDEX(Таблица2[Наименование],MATCH(ROWS($G$2:Таблица2[[#This Row],[Индекс]]),Таблица2[Индекс],0)),"")</f>
        <v>Лайн желтый</v>
      </c>
    </row>
    <row r="55" spans="1:8" x14ac:dyDescent="0.25">
      <c r="A55" s="15"/>
      <c r="B55" s="15"/>
      <c r="C55" s="15"/>
      <c r="D55" s="15">
        <v>100</v>
      </c>
      <c r="E55" s="17" t="s">
        <v>116</v>
      </c>
      <c r="F55" s="23" t="b">
        <f>NOT(ISERROR(SEARCH(Лист1!$H$7,Таблица2[[#This Row],[Наименование]])))</f>
        <v>1</v>
      </c>
      <c r="G55" s="14">
        <f>IF(Таблица2[[#This Row],[Статус]],COUNTIF($F$2:Таблица2[[#This Row],[Статус]],TRUE),"")</f>
        <v>54</v>
      </c>
      <c r="H55" s="17" t="str">
        <f>IFERROR(INDEX(Таблица2[Наименование],MATCH(ROWS($G$2:Таблица2[[#This Row],[Индекс]]),Таблица2[Индекс],0)),"")</f>
        <v>Лайн ярко желтый</v>
      </c>
    </row>
    <row r="56" spans="1:8" x14ac:dyDescent="0.25">
      <c r="A56" s="15"/>
      <c r="B56" s="15"/>
      <c r="C56" s="15"/>
      <c r="D56" s="15">
        <v>100</v>
      </c>
      <c r="E56" s="17" t="s">
        <v>118</v>
      </c>
      <c r="F56" s="23" t="b">
        <f>NOT(ISERROR(SEARCH(Лист1!$H$7,Таблица2[[#This Row],[Наименование]])))</f>
        <v>1</v>
      </c>
      <c r="G56" s="14">
        <f>IF(Таблица2[[#This Row],[Статус]],COUNTIF($F$2:Таблица2[[#This Row],[Статус]],TRUE),"")</f>
        <v>55</v>
      </c>
      <c r="H56" s="17" t="str">
        <f>IFERROR(INDEX(Таблица2[Наименование],MATCH(ROWS($G$2:Таблица2[[#This Row],[Индекс]]),Таблица2[Индекс],0)),"")</f>
        <v>Лайн красный</v>
      </c>
    </row>
    <row r="57" spans="1:8" x14ac:dyDescent="0.25">
      <c r="A57" s="15"/>
      <c r="B57" s="15"/>
      <c r="C57" s="15"/>
      <c r="D57" s="15">
        <v>100</v>
      </c>
      <c r="E57" s="17" t="s">
        <v>120</v>
      </c>
      <c r="F57" s="23" t="b">
        <f>NOT(ISERROR(SEARCH(Лист1!$H$7,Таблица2[[#This Row],[Наименование]])))</f>
        <v>1</v>
      </c>
      <c r="G57" s="14">
        <f>IF(Таблица2[[#This Row],[Статус]],COUNTIF($F$2:Таблица2[[#This Row],[Статус]],TRUE),"")</f>
        <v>56</v>
      </c>
      <c r="H57" s="17" t="str">
        <f>IFERROR(INDEX(Таблица2[Наименование],MATCH(ROWS($G$2:Таблица2[[#This Row],[Индекс]]),Таблица2[Индекс],0)),"")</f>
        <v>Лайн синий L-09 (темный)</v>
      </c>
    </row>
    <row r="58" spans="1:8" x14ac:dyDescent="0.25">
      <c r="A58" s="15"/>
      <c r="B58" s="15"/>
      <c r="C58" s="15"/>
      <c r="D58" s="15">
        <v>100</v>
      </c>
      <c r="E58" s="17" t="s">
        <v>122</v>
      </c>
      <c r="F58" s="23" t="b">
        <f>NOT(ISERROR(SEARCH(Лист1!$H$7,Таблица2[[#This Row],[Наименование]])))</f>
        <v>1</v>
      </c>
      <c r="G58" s="14">
        <f>IF(Таблица2[[#This Row],[Статус]],COUNTIF($F$2:Таблица2[[#This Row],[Статус]],TRUE),"")</f>
        <v>57</v>
      </c>
      <c r="H58" s="17" t="str">
        <f>IFERROR(INDEX(Таблица2[Наименование],MATCH(ROWS($G$2:Таблица2[[#This Row],[Индекс]]),Таблица2[Индекс],0)),"")</f>
        <v>Лайн светло бежевый</v>
      </c>
    </row>
    <row r="59" spans="1:8" x14ac:dyDescent="0.25">
      <c r="A59" s="15"/>
      <c r="B59" s="15"/>
      <c r="C59" s="15"/>
      <c r="D59" s="15">
        <v>100</v>
      </c>
      <c r="E59" s="17" t="s">
        <v>124</v>
      </c>
      <c r="F59" s="23" t="b">
        <f>NOT(ISERROR(SEARCH(Лист1!$H$7,Таблица2[[#This Row],[Наименование]])))</f>
        <v>1</v>
      </c>
      <c r="G59" s="14">
        <f>IF(Таблица2[[#This Row],[Статус]],COUNTIF($F$2:Таблица2[[#This Row],[Статус]],TRUE),"")</f>
        <v>58</v>
      </c>
      <c r="H59" s="17" t="str">
        <f>IFERROR(INDEX(Таблица2[Наименование],MATCH(ROWS($G$2:Таблица2[[#This Row],[Индекс]]),Таблица2[Индекс],0)),"")</f>
        <v>Лайн 94 голубой</v>
      </c>
    </row>
    <row r="60" spans="1:8" x14ac:dyDescent="0.25">
      <c r="A60" s="15"/>
      <c r="B60" s="15"/>
      <c r="C60" s="15"/>
      <c r="D60" s="15">
        <v>100</v>
      </c>
      <c r="E60" s="17" t="s">
        <v>126</v>
      </c>
      <c r="F60" s="23" t="b">
        <f>NOT(ISERROR(SEARCH(Лист1!$H$7,Таблица2[[#This Row],[Наименование]])))</f>
        <v>1</v>
      </c>
      <c r="G60" s="14">
        <f>IF(Таблица2[[#This Row],[Статус]],COUNTIF($F$2:Таблица2[[#This Row],[Статус]],TRUE),"")</f>
        <v>59</v>
      </c>
      <c r="H60" s="17" t="str">
        <f>IFERROR(INDEX(Таблица2[Наименование],MATCH(ROWS($G$2:Таблица2[[#This Row],[Индекс]]),Таблица2[Индекс],0)),"")</f>
        <v>Лайн оранжевый</v>
      </c>
    </row>
    <row r="61" spans="1:8" x14ac:dyDescent="0.25">
      <c r="A61" s="15"/>
      <c r="B61" s="15"/>
      <c r="C61" s="15"/>
      <c r="D61" s="15">
        <v>100</v>
      </c>
      <c r="E61" s="17" t="s">
        <v>128</v>
      </c>
      <c r="F61" s="23" t="b">
        <f>NOT(ISERROR(SEARCH(Лист1!$H$7,Таблица2[[#This Row],[Наименование]])))</f>
        <v>1</v>
      </c>
      <c r="G61" s="14">
        <f>IF(Таблица2[[#This Row],[Статус]],COUNTIF($F$2:Таблица2[[#This Row],[Статус]],TRUE),"")</f>
        <v>60</v>
      </c>
      <c r="H61" s="17" t="str">
        <f>IFERROR(INDEX(Таблица2[Наименование],MATCH(ROWS($G$2:Таблица2[[#This Row],[Индекс]]),Таблица2[Индекс],0)),"")</f>
        <v>Лайн персиковый</v>
      </c>
    </row>
    <row r="62" spans="1:8" x14ac:dyDescent="0.25">
      <c r="A62" s="15"/>
      <c r="B62" s="15"/>
      <c r="C62" s="15"/>
      <c r="D62" s="15">
        <v>100</v>
      </c>
      <c r="E62" s="17" t="s">
        <v>130</v>
      </c>
      <c r="F62" s="23" t="b">
        <f>NOT(ISERROR(SEARCH(Лист1!$H$7,Таблица2[[#This Row],[Наименование]])))</f>
        <v>1</v>
      </c>
      <c r="G62" s="14">
        <f>IF(Таблица2[[#This Row],[Статус]],COUNTIF($F$2:Таблица2[[#This Row],[Статус]],TRUE),"")</f>
        <v>61</v>
      </c>
      <c r="H62" s="17" t="str">
        <f>IFERROR(INDEX(Таблица2[Наименование],MATCH(ROWS($G$2:Таблица2[[#This Row],[Индекс]]),Таблица2[Индекс],0)),"")</f>
        <v xml:space="preserve">Лайн абрикосовый </v>
      </c>
    </row>
    <row r="63" spans="1:8" x14ac:dyDescent="0.25">
      <c r="A63" s="15"/>
      <c r="B63" s="15"/>
      <c r="C63" s="15"/>
      <c r="D63" s="15">
        <v>100</v>
      </c>
      <c r="E63" s="17" t="s">
        <v>131</v>
      </c>
      <c r="F63" s="23" t="b">
        <f>NOT(ISERROR(SEARCH(Лист1!$H$7,Таблица2[[#This Row],[Наименование]])))</f>
        <v>1</v>
      </c>
      <c r="G63" s="14">
        <f>IF(Таблица2[[#This Row],[Статус]],COUNTIF($F$2:Таблица2[[#This Row],[Статус]],TRUE),"")</f>
        <v>62</v>
      </c>
      <c r="H63" s="17" t="str">
        <f>IFERROR(INDEX(Таблица2[Наименование],MATCH(ROWS($G$2:Таблица2[[#This Row],[Индекс]]),Таблица2[Индекс],0)),"")</f>
        <v xml:space="preserve">Лайн морковный </v>
      </c>
    </row>
    <row r="64" spans="1:8" x14ac:dyDescent="0.25">
      <c r="A64" s="15"/>
      <c r="B64" s="15"/>
      <c r="C64" s="15"/>
      <c r="D64" s="15">
        <v>100</v>
      </c>
      <c r="E64" s="17" t="s">
        <v>177</v>
      </c>
      <c r="F64" s="23" t="b">
        <f>NOT(ISERROR(SEARCH(Лист1!$H$7,Таблица2[[#This Row],[Наименование]])))</f>
        <v>1</v>
      </c>
      <c r="G64" s="14">
        <f>IF(Таблица2[[#This Row],[Статус]],COUNTIF($F$2:Таблица2[[#This Row],[Статус]],TRUE),"")</f>
        <v>63</v>
      </c>
      <c r="H64" s="17" t="str">
        <f>IFERROR(INDEX(Таблица2[Наименование],MATCH(ROWS($G$2:Таблица2[[#This Row],[Индекс]]),Таблица2[Индекс],0)),"")</f>
        <v>Лайн голубой new (Восток)</v>
      </c>
    </row>
    <row r="65" spans="1:8" x14ac:dyDescent="0.25">
      <c r="A65" s="15"/>
      <c r="B65" s="15"/>
      <c r="C65" s="15"/>
      <c r="D65" s="15">
        <v>100</v>
      </c>
      <c r="E65" s="17" t="s">
        <v>134</v>
      </c>
      <c r="F65" s="23" t="b">
        <f>NOT(ISERROR(SEARCH(Лист1!$H$7,Таблица2[[#This Row],[Наименование]])))</f>
        <v>1</v>
      </c>
      <c r="G65" s="14">
        <f>IF(Таблица2[[#This Row],[Статус]],COUNTIF($F$2:Таблица2[[#This Row],[Статус]],TRUE),"")</f>
        <v>64</v>
      </c>
      <c r="H65" s="17" t="str">
        <f>IFERROR(INDEX(Таблица2[Наименование],MATCH(ROWS($G$2:Таблица2[[#This Row],[Индекс]]),Таблица2[Индекс],0)),"")</f>
        <v>Лайн светло голубой</v>
      </c>
    </row>
    <row r="66" spans="1:8" x14ac:dyDescent="0.25">
      <c r="A66" s="15"/>
      <c r="B66" s="15"/>
      <c r="C66" s="15"/>
      <c r="D66" s="15">
        <v>100</v>
      </c>
      <c r="E66" s="17" t="s">
        <v>136</v>
      </c>
      <c r="F66" s="23" t="b">
        <f>NOT(ISERROR(SEARCH(Лист1!$H$7,Таблица2[[#This Row],[Наименование]])))</f>
        <v>1</v>
      </c>
      <c r="G66" s="14">
        <f>IF(Таблица2[[#This Row],[Статус]],COUNTIF($F$2:Таблица2[[#This Row],[Статус]],TRUE),"")</f>
        <v>65</v>
      </c>
      <c r="H66" s="17" t="str">
        <f>IFERROR(INDEX(Таблица2[Наименование],MATCH(ROWS($G$2:Таблица2[[#This Row],[Индекс]]),Таблица2[Индекс],0)),"")</f>
        <v>Лайн синий</v>
      </c>
    </row>
    <row r="67" spans="1:8" x14ac:dyDescent="0.25">
      <c r="A67" s="15"/>
      <c r="B67" s="15"/>
      <c r="C67" s="15"/>
      <c r="D67" s="15">
        <v>100</v>
      </c>
      <c r="E67" s="17" t="s">
        <v>138</v>
      </c>
      <c r="F67" s="23" t="b">
        <f>NOT(ISERROR(SEARCH(Лист1!$H$7,Таблица2[[#This Row],[Наименование]])))</f>
        <v>1</v>
      </c>
      <c r="G67" s="14">
        <f>IF(Таблица2[[#This Row],[Статус]],COUNTIF($F$2:Таблица2[[#This Row],[Статус]],TRUE),"")</f>
        <v>66</v>
      </c>
      <c r="H67" s="17" t="str">
        <f>IFERROR(INDEX(Таблица2[Наименование],MATCH(ROWS($G$2:Таблица2[[#This Row],[Индекс]]),Таблица2[Индекс],0)),"")</f>
        <v>Лайн светло розовый</v>
      </c>
    </row>
    <row r="68" spans="1:8" x14ac:dyDescent="0.25">
      <c r="A68" s="15"/>
      <c r="B68" s="15"/>
      <c r="C68" s="15"/>
      <c r="D68" s="15">
        <v>100</v>
      </c>
      <c r="E68" s="17" t="s">
        <v>140</v>
      </c>
      <c r="F68" s="23" t="b">
        <f>NOT(ISERROR(SEARCH(Лист1!$H$7,Таблица2[[#This Row],[Наименование]])))</f>
        <v>1</v>
      </c>
      <c r="G68" s="14">
        <f>IF(Таблица2[[#This Row],[Статус]],COUNTIF($F$2:Таблица2[[#This Row],[Статус]],TRUE),"")</f>
        <v>67</v>
      </c>
      <c r="H68" s="17" t="str">
        <f>IFERROR(INDEX(Таблица2[Наименование],MATCH(ROWS($G$2:Таблица2[[#This Row],[Индекс]]),Таблица2[Индекс],0)),"")</f>
        <v>Лайн терракотовый</v>
      </c>
    </row>
    <row r="69" spans="1:8" x14ac:dyDescent="0.25">
      <c r="A69" s="15"/>
      <c r="B69" s="15"/>
      <c r="C69" s="15"/>
      <c r="D69" s="15">
        <v>100</v>
      </c>
      <c r="E69" s="17" t="s">
        <v>142</v>
      </c>
      <c r="F69" s="23" t="b">
        <f>NOT(ISERROR(SEARCH(Лист1!$H$7,Таблица2[[#This Row],[Наименование]])))</f>
        <v>1</v>
      </c>
      <c r="G69" s="14">
        <f>IF(Таблица2[[#This Row],[Статус]],COUNTIF($F$2:Таблица2[[#This Row],[Статус]],TRUE),"")</f>
        <v>68</v>
      </c>
      <c r="H69" s="17" t="str">
        <f>IFERROR(INDEX(Таблица2[Наименование],MATCH(ROWS($G$2:Таблица2[[#This Row],[Индекс]]),Таблица2[Индекс],0)),"")</f>
        <v>Лайн серый</v>
      </c>
    </row>
    <row r="70" spans="1:8" x14ac:dyDescent="0.25">
      <c r="A70" s="15"/>
      <c r="B70" s="15"/>
      <c r="C70" s="15"/>
      <c r="D70" s="15">
        <v>100</v>
      </c>
      <c r="E70" s="17" t="s">
        <v>144</v>
      </c>
      <c r="F70" s="23" t="b">
        <f>NOT(ISERROR(SEARCH(Лист1!$H$7,Таблица2[[#This Row],[Наименование]])))</f>
        <v>1</v>
      </c>
      <c r="G70" s="14">
        <f>IF(Таблица2[[#This Row],[Статус]],COUNTIF($F$2:Таблица2[[#This Row],[Статус]],TRUE),"")</f>
        <v>69</v>
      </c>
      <c r="H70" s="17" t="str">
        <f>IFERROR(INDEX(Таблица2[Наименование],MATCH(ROWS($G$2:Таблица2[[#This Row],[Индекс]]),Таблица2[Индекс],0)),"")</f>
        <v>Лайн 7418 (темно зеленый)</v>
      </c>
    </row>
    <row r="71" spans="1:8" x14ac:dyDescent="0.25">
      <c r="A71" s="15"/>
      <c r="B71" s="15"/>
      <c r="C71" s="15"/>
      <c r="D71" s="15">
        <v>100</v>
      </c>
      <c r="E71" s="17" t="s">
        <v>146</v>
      </c>
      <c r="F71" s="23" t="b">
        <f>NOT(ISERROR(SEARCH(Лист1!$H$7,Таблица2[[#This Row],[Наименование]])))</f>
        <v>1</v>
      </c>
      <c r="G71" s="14">
        <f>IF(Таблица2[[#This Row],[Статус]],COUNTIF($F$2:Таблица2[[#This Row],[Статус]],TRUE),"")</f>
        <v>70</v>
      </c>
      <c r="H71" s="17" t="str">
        <f>IFERROR(INDEX(Таблица2[Наименование],MATCH(ROWS($G$2:Таблица2[[#This Row],[Индекс]]),Таблица2[Индекс],0)),"")</f>
        <v>Лайн светло зеленый</v>
      </c>
    </row>
    <row r="72" spans="1:8" x14ac:dyDescent="0.25">
      <c r="A72" s="15"/>
      <c r="B72" s="15"/>
      <c r="C72" s="15"/>
      <c r="D72" s="15">
        <v>100</v>
      </c>
      <c r="E72" s="17" t="s">
        <v>178</v>
      </c>
      <c r="F72" s="23" t="b">
        <f>NOT(ISERROR(SEARCH(Лист1!$H$7,Таблица2[[#This Row],[Наименование]])))</f>
        <v>1</v>
      </c>
      <c r="G72" s="14">
        <f>IF(Таблица2[[#This Row],[Статус]],COUNTIF($F$2:Таблица2[[#This Row],[Статус]],TRUE),"")</f>
        <v>71</v>
      </c>
      <c r="H72" s="17" t="str">
        <f>IFERROR(INDEX(Таблица2[Наименование],MATCH(ROWS($G$2:Таблица2[[#This Row],[Индекс]]),Таблица2[Индекс],0)),"")</f>
        <v>Лайн 7475 (зеленое яблоко) new</v>
      </c>
    </row>
    <row r="73" spans="1:8" x14ac:dyDescent="0.25">
      <c r="A73" s="15"/>
      <c r="B73" s="15"/>
      <c r="C73" s="15"/>
      <c r="D73" s="15">
        <v>100</v>
      </c>
      <c r="E73" s="17" t="s">
        <v>149</v>
      </c>
      <c r="F73" s="23" t="b">
        <f>NOT(ISERROR(SEARCH(Лист1!$H$7,Таблица2[[#This Row],[Наименование]])))</f>
        <v>1</v>
      </c>
      <c r="G73" s="14">
        <f>IF(Таблица2[[#This Row],[Статус]],COUNTIF($F$2:Таблица2[[#This Row],[Статус]],TRUE),"")</f>
        <v>72</v>
      </c>
      <c r="H73" s="17" t="str">
        <f>IFERROR(INDEX(Таблица2[Наименование],MATCH(ROWS($G$2:Таблица2[[#This Row],[Индекс]]),Таблица2[Индекс],0)),"")</f>
        <v>Лайн 7490 (черный)</v>
      </c>
    </row>
    <row r="74" spans="1:8" x14ac:dyDescent="0.25">
      <c r="A74" s="15"/>
      <c r="B74" s="15"/>
      <c r="C74" s="15"/>
      <c r="D74" s="15">
        <v>100</v>
      </c>
      <c r="E74" s="17" t="s">
        <v>151</v>
      </c>
      <c r="F74" s="23" t="b">
        <f>NOT(ISERROR(SEARCH(Лист1!$H$7,Таблица2[[#This Row],[Наименование]])))</f>
        <v>1</v>
      </c>
      <c r="G74" s="14">
        <f>IF(Таблица2[[#This Row],[Статус]],COUNTIF($F$2:Таблица2[[#This Row],[Статус]],TRUE),"")</f>
        <v>73</v>
      </c>
      <c r="H74" s="17" t="str">
        <f>IFERROR(INDEX(Таблица2[Наименование],MATCH(ROWS($G$2:Таблица2[[#This Row],[Индекс]]),Таблица2[Индекс],0)),"")</f>
        <v>Магнолия 1056 морковная</v>
      </c>
    </row>
    <row r="75" spans="1:8" x14ac:dyDescent="0.25">
      <c r="A75" s="15"/>
      <c r="B75" s="15"/>
      <c r="C75" s="15"/>
      <c r="D75" s="15">
        <v>100</v>
      </c>
      <c r="E75" s="17" t="s">
        <v>153</v>
      </c>
      <c r="F75" s="23" t="b">
        <f>NOT(ISERROR(SEARCH(Лист1!$H$7,Таблица2[[#This Row],[Наименование]])))</f>
        <v>1</v>
      </c>
      <c r="G75" s="14">
        <f>IF(Таблица2[[#This Row],[Статус]],COUNTIF($F$2:Таблица2[[#This Row],[Статус]],TRUE),"")</f>
        <v>74</v>
      </c>
      <c r="H75" s="17" t="str">
        <f>IFERROR(INDEX(Таблица2[Наименование],MATCH(ROWS($G$2:Таблица2[[#This Row],[Индекс]]),Таблица2[Индекс],0)),"")</f>
        <v>Магнолия 1083 зеленое яблоко</v>
      </c>
    </row>
    <row r="76" spans="1:8" x14ac:dyDescent="0.25">
      <c r="A76" s="15"/>
      <c r="B76" s="15"/>
      <c r="C76" s="15"/>
      <c r="D76" s="15">
        <v>100</v>
      </c>
      <c r="E76" s="17" t="s">
        <v>155</v>
      </c>
      <c r="F76" s="23" t="b">
        <f>NOT(ISERROR(SEARCH(Лист1!$H$7,Таблица2[[#This Row],[Наименование]])))</f>
        <v>1</v>
      </c>
      <c r="G76" s="14">
        <f>IF(Таблица2[[#This Row],[Статус]],COUNTIF($F$2:Таблица2[[#This Row],[Статус]],TRUE),"")</f>
        <v>75</v>
      </c>
      <c r="H76" s="17" t="str">
        <f>IFERROR(INDEX(Таблица2[Наименование],MATCH(ROWS($G$2:Таблица2[[#This Row],[Индекс]]),Таблица2[Индекс],0)),"")</f>
        <v>Магнолия 1017 голубая</v>
      </c>
    </row>
    <row r="77" spans="1:8" x14ac:dyDescent="0.25">
      <c r="A77" s="15"/>
      <c r="B77" s="15"/>
      <c r="C77" s="15"/>
      <c r="D77" s="15">
        <v>100</v>
      </c>
      <c r="E77" s="17" t="s">
        <v>157</v>
      </c>
      <c r="F77" s="23" t="b">
        <f>NOT(ISERROR(SEARCH(Лист1!$H$7,Таблица2[[#This Row],[Наименование]])))</f>
        <v>1</v>
      </c>
      <c r="G77" s="14">
        <f>IF(Таблица2[[#This Row],[Статус]],COUNTIF($F$2:Таблица2[[#This Row],[Статус]],TRUE),"")</f>
        <v>76</v>
      </c>
      <c r="H77" s="17" t="str">
        <f>IFERROR(INDEX(Таблица2[Наименование],MATCH(ROWS($G$2:Таблица2[[#This Row],[Индекс]]),Таблица2[Индекс],0)),"")</f>
        <v>Магнолия 1076 салатовая</v>
      </c>
    </row>
    <row r="78" spans="1:8" x14ac:dyDescent="0.25">
      <c r="A78" s="15"/>
      <c r="B78" s="15"/>
      <c r="C78" s="15"/>
      <c r="D78" s="15">
        <v>100</v>
      </c>
      <c r="E78" s="17" t="s">
        <v>158</v>
      </c>
      <c r="F78" s="23" t="b">
        <f>NOT(ISERROR(SEARCH(Лист1!$H$7,Таблица2[[#This Row],[Наименование]])))</f>
        <v>1</v>
      </c>
      <c r="G78" s="14">
        <f>IF(Таблица2[[#This Row],[Статус]],COUNTIF($F$2:Таблица2[[#This Row],[Статус]],TRUE),"")</f>
        <v>77</v>
      </c>
      <c r="H78" s="17" t="str">
        <f>IFERROR(INDEX(Таблица2[Наименование],MATCH(ROWS($G$2:Таблица2[[#This Row],[Индекс]]),Таблица2[Индекс],0)),"")</f>
        <v>Магнолия 1011 (белый) АКЦИЯ</v>
      </c>
    </row>
    <row r="79" spans="1:8" x14ac:dyDescent="0.25">
      <c r="A79" s="15"/>
      <c r="B79" s="15"/>
      <c r="C79" s="15"/>
      <c r="D79" s="15">
        <v>100</v>
      </c>
      <c r="E79" s="17" t="s">
        <v>159</v>
      </c>
      <c r="F79" s="23" t="b">
        <f>NOT(ISERROR(SEARCH(Лист1!$H$7,Таблица2[[#This Row],[Наименование]])))</f>
        <v>1</v>
      </c>
      <c r="G79" s="14">
        <f>IF(Таблица2[[#This Row],[Статус]],COUNTIF($F$2:Таблица2[[#This Row],[Статус]],TRUE),"")</f>
        <v>78</v>
      </c>
      <c r="H79" s="17" t="str">
        <f>IFERROR(INDEX(Таблица2[Наименование],MATCH(ROWS($G$2:Таблица2[[#This Row],[Индекс]]),Таблица2[Индекс],0)),"")</f>
        <v>Магнолия 1077 (пшеничный) АКЦИЯ</v>
      </c>
    </row>
    <row r="80" spans="1:8" x14ac:dyDescent="0.25">
      <c r="A80" s="15"/>
      <c r="B80" s="15"/>
      <c r="C80" s="15"/>
      <c r="D80" s="15">
        <v>100</v>
      </c>
      <c r="E80" s="17" t="s">
        <v>160</v>
      </c>
      <c r="F80" s="23" t="b">
        <f>NOT(ISERROR(SEARCH(Лист1!$H$7,Таблица2[[#This Row],[Наименование]])))</f>
        <v>1</v>
      </c>
      <c r="G80" s="14">
        <f>IF(Таблица2[[#This Row],[Статус]],COUNTIF($F$2:Таблица2[[#This Row],[Статус]],TRUE),"")</f>
        <v>79</v>
      </c>
      <c r="H80" s="17" t="str">
        <f>IFERROR(INDEX(Таблица2[Наименование],MATCH(ROWS($G$2:Таблица2[[#This Row],[Индекс]]),Таблица2[Индекс],0)),"")</f>
        <v>Магнолия 1032 (бежевый) АКЦИЯ</v>
      </c>
    </row>
    <row r="81" spans="1:8" x14ac:dyDescent="0.25">
      <c r="A81" s="15"/>
      <c r="B81" s="15"/>
      <c r="C81" s="15"/>
      <c r="D81" s="15">
        <v>100</v>
      </c>
      <c r="E81" s="17" t="s">
        <v>162</v>
      </c>
      <c r="F81" s="23" t="b">
        <f>NOT(ISERROR(SEARCH(Лист1!$H$7,Таблица2[[#This Row],[Наименование]])))</f>
        <v>1</v>
      </c>
      <c r="G81" s="14">
        <f>IF(Таблица2[[#This Row],[Статус]],COUNTIF($F$2:Таблица2[[#This Row],[Статус]],TRUE),"")</f>
        <v>80</v>
      </c>
      <c r="H81" s="17" t="str">
        <f>IFERROR(INDEX(Таблица2[Наименование],MATCH(ROWS($G$2:Таблица2[[#This Row],[Индекс]]),Таблица2[Индекс],0)),"")</f>
        <v>Мистери белый</v>
      </c>
    </row>
    <row r="82" spans="1:8" x14ac:dyDescent="0.25">
      <c r="A82" s="15"/>
      <c r="B82" s="15"/>
      <c r="C82" s="15"/>
      <c r="D82" s="15">
        <v>100</v>
      </c>
      <c r="E82" s="17" t="s">
        <v>163</v>
      </c>
      <c r="F82" s="23" t="b">
        <f>NOT(ISERROR(SEARCH(Лист1!$H$7,Таблица2[[#This Row],[Наименование]])))</f>
        <v>1</v>
      </c>
      <c r="G82" s="14">
        <f>IF(Таблица2[[#This Row],[Статус]],COUNTIF($F$2:Таблица2[[#This Row],[Статус]],TRUE),"")</f>
        <v>81</v>
      </c>
      <c r="H82" s="17" t="str">
        <f>IFERROR(INDEX(Таблица2[Наименование],MATCH(ROWS($G$2:Таблица2[[#This Row],[Индекс]]),Таблица2[Индекс],0)),"")</f>
        <v>Мистери розовый</v>
      </c>
    </row>
    <row r="83" spans="1:8" x14ac:dyDescent="0.25">
      <c r="A83" s="15"/>
      <c r="B83" s="15"/>
      <c r="C83" s="15"/>
      <c r="D83" s="15">
        <v>100</v>
      </c>
      <c r="E83" s="17" t="s">
        <v>164</v>
      </c>
      <c r="F83" s="23" t="b">
        <f>NOT(ISERROR(SEARCH(Лист1!$H$7,Таблица2[[#This Row],[Наименование]])))</f>
        <v>1</v>
      </c>
      <c r="G83" s="14">
        <f>IF(Таблица2[[#This Row],[Статус]],COUNTIF($F$2:Таблица2[[#This Row],[Статус]],TRUE),"")</f>
        <v>82</v>
      </c>
      <c r="H83" s="17" t="str">
        <f>IFERROR(INDEX(Таблица2[Наименование],MATCH(ROWS($G$2:Таблица2[[#This Row],[Индекс]]),Таблица2[Индекс],0)),"")</f>
        <v>Мистери салатовый</v>
      </c>
    </row>
    <row r="84" spans="1:8" x14ac:dyDescent="0.25">
      <c r="A84" s="15"/>
      <c r="B84" s="15"/>
      <c r="C84" s="15"/>
      <c r="D84" s="15">
        <v>100</v>
      </c>
      <c r="E84" s="17" t="s">
        <v>165</v>
      </c>
      <c r="F84" s="23" t="b">
        <f>NOT(ISERROR(SEARCH(Лист1!$H$7,Таблица2[[#This Row],[Наименование]])))</f>
        <v>1</v>
      </c>
      <c r="G84" s="14">
        <f>IF(Таблица2[[#This Row],[Статус]],COUNTIF($F$2:Таблица2[[#This Row],[Статус]],TRUE),"")</f>
        <v>83</v>
      </c>
      <c r="H84" s="17" t="str">
        <f>IFERROR(INDEX(Таблица2[Наименование],MATCH(ROWS($G$2:Таблица2[[#This Row],[Индекс]]),Таблица2[Индекс],0)),"")</f>
        <v>Мистери фиолетовый</v>
      </c>
    </row>
    <row r="85" spans="1:8" x14ac:dyDescent="0.25">
      <c r="A85" s="15"/>
      <c r="B85" s="15"/>
      <c r="C85" s="15"/>
      <c r="D85" s="15">
        <v>100</v>
      </c>
      <c r="E85" s="17" t="s">
        <v>166</v>
      </c>
      <c r="F85" s="23" t="b">
        <f>NOT(ISERROR(SEARCH(Лист1!$H$7,Таблица2[[#This Row],[Наименование]])))</f>
        <v>1</v>
      </c>
      <c r="G85" s="14">
        <f>IF(Таблица2[[#This Row],[Статус]],COUNTIF($F$2:Таблица2[[#This Row],[Статус]],TRUE),"")</f>
        <v>84</v>
      </c>
      <c r="H85" s="17" t="str">
        <f>IFERROR(INDEX(Таблица2[Наименование],MATCH(ROWS($G$2:Таблица2[[#This Row],[Индекс]]),Таблица2[Индекс],0)),"")</f>
        <v>Мистери красный АКЦИЯ</v>
      </c>
    </row>
    <row r="86" spans="1:8" x14ac:dyDescent="0.25">
      <c r="A86" s="15"/>
      <c r="B86" s="15"/>
      <c r="C86" s="15"/>
      <c r="D86" s="15">
        <v>100</v>
      </c>
      <c r="E86" s="17" t="s">
        <v>19</v>
      </c>
      <c r="F86" s="23" t="b">
        <f>NOT(ISERROR(SEARCH(Лист1!$H$7,Таблица2[[#This Row],[Наименование]])))</f>
        <v>1</v>
      </c>
      <c r="G86" s="14">
        <f>IF(Таблица2[[#This Row],[Статус]],COUNTIF($F$2:Таблица2[[#This Row],[Статус]],TRUE),"")</f>
        <v>85</v>
      </c>
      <c r="H86" s="17" t="str">
        <f>IFERROR(INDEX(Таблица2[Наименование],MATCH(ROWS($G$2:Таблица2[[#This Row],[Индекс]]),Таблица2[Индекс],0)),"")</f>
        <v>Мистери оранжевый</v>
      </c>
    </row>
    <row r="87" spans="1:8" x14ac:dyDescent="0.25">
      <c r="A87" s="15"/>
      <c r="B87" s="15"/>
      <c r="C87" s="15"/>
      <c r="D87" s="15">
        <v>100</v>
      </c>
      <c r="E87" s="17" t="s">
        <v>168</v>
      </c>
      <c r="F87" s="23" t="b">
        <f>NOT(ISERROR(SEARCH(Лист1!$H$7,Таблица2[[#This Row],[Наименование]])))</f>
        <v>1</v>
      </c>
      <c r="G87" s="14">
        <f>IF(Таблица2[[#This Row],[Статус]],COUNTIF($F$2:Таблица2[[#This Row],[Статус]],TRUE),"")</f>
        <v>86</v>
      </c>
      <c r="H87" s="17" t="str">
        <f>IFERROR(INDEX(Таблица2[Наименование],MATCH(ROWS($G$2:Таблица2[[#This Row],[Индекс]]),Таблица2[Индекс],0)),"")</f>
        <v>Мистери морковный new</v>
      </c>
    </row>
    <row r="88" spans="1:8" x14ac:dyDescent="0.25">
      <c r="A88" s="15"/>
      <c r="B88" s="15"/>
      <c r="C88" s="15"/>
      <c r="D88" s="15">
        <v>100</v>
      </c>
      <c r="E88" s="17" t="s">
        <v>22</v>
      </c>
      <c r="F88" s="23" t="b">
        <f>NOT(ISERROR(SEARCH(Лист1!$H$7,Таблица2[[#This Row],[Наименование]])))</f>
        <v>1</v>
      </c>
      <c r="G88" s="14">
        <f>IF(Таблица2[[#This Row],[Статус]],COUNTIF($F$2:Таблица2[[#This Row],[Статус]],TRUE),"")</f>
        <v>87</v>
      </c>
      <c r="H88" s="17" t="str">
        <f>IFERROR(INDEX(Таблица2[Наименование],MATCH(ROWS($G$2:Таблица2[[#This Row],[Индекс]]),Таблица2[Индекс],0)),"")</f>
        <v>Мистери вишня</v>
      </c>
    </row>
    <row r="89" spans="1:8" x14ac:dyDescent="0.25">
      <c r="A89" s="15"/>
      <c r="B89" s="15"/>
      <c r="C89" s="15"/>
      <c r="D89" s="15">
        <v>100</v>
      </c>
      <c r="E89" s="17" t="s">
        <v>24</v>
      </c>
      <c r="F89" s="23" t="b">
        <f>NOT(ISERROR(SEARCH(Лист1!$H$7,Таблица2[[#This Row],[Наименование]])))</f>
        <v>1</v>
      </c>
      <c r="G89" s="14">
        <f>IF(Таблица2[[#This Row],[Статус]],COUNTIF($F$2:Таблица2[[#This Row],[Статус]],TRUE),"")</f>
        <v>88</v>
      </c>
      <c r="H89" s="17" t="str">
        <f>IFERROR(INDEX(Таблица2[Наименование],MATCH(ROWS($G$2:Таблица2[[#This Row],[Индекс]]),Таблица2[Индекс],0)),"")</f>
        <v>Мистери бежевый</v>
      </c>
    </row>
    <row r="90" spans="1:8" x14ac:dyDescent="0.25">
      <c r="A90" s="15"/>
      <c r="B90" s="15"/>
      <c r="C90" s="15"/>
      <c r="D90" s="15">
        <v>100</v>
      </c>
      <c r="E90" s="17" t="s">
        <v>26</v>
      </c>
      <c r="F90" s="23" t="b">
        <f>NOT(ISERROR(SEARCH(Лист1!$H$7,Таблица2[[#This Row],[Наименование]])))</f>
        <v>1</v>
      </c>
      <c r="G90" s="14">
        <f>IF(Таблица2[[#This Row],[Статус]],COUNTIF($F$2:Таблица2[[#This Row],[Статус]],TRUE),"")</f>
        <v>89</v>
      </c>
      <c r="H90" s="17" t="str">
        <f>IFERROR(INDEX(Таблица2[Наименование],MATCH(ROWS($G$2:Таблица2[[#This Row],[Индекс]]),Таблица2[Индекс],0)),"")</f>
        <v>Мистери изумруд АКЦИЯ</v>
      </c>
    </row>
    <row r="91" spans="1:8" x14ac:dyDescent="0.25">
      <c r="A91" s="15"/>
      <c r="B91" s="15"/>
      <c r="C91" s="15"/>
      <c r="D91" s="15">
        <v>100</v>
      </c>
      <c r="E91" s="17" t="s">
        <v>28</v>
      </c>
      <c r="F91" s="23" t="b">
        <f>NOT(ISERROR(SEARCH(Лист1!$H$7,Таблица2[[#This Row],[Наименование]])))</f>
        <v>1</v>
      </c>
      <c r="G91" s="14">
        <f>IF(Таблица2[[#This Row],[Статус]],COUNTIF($F$2:Таблица2[[#This Row],[Статус]],TRUE),"")</f>
        <v>90</v>
      </c>
      <c r="H91" s="17" t="str">
        <f>IFERROR(INDEX(Таблица2[Наименование],MATCH(ROWS($G$2:Таблица2[[#This Row],[Индекс]]),Таблица2[Индекс],0)),"")</f>
        <v>Мистери синий АКЦИЯ</v>
      </c>
    </row>
    <row r="92" spans="1:8" x14ac:dyDescent="0.25">
      <c r="A92" s="15"/>
      <c r="B92" s="15"/>
      <c r="C92" s="15"/>
      <c r="D92" s="15">
        <v>100</v>
      </c>
      <c r="E92" s="17" t="s">
        <v>30</v>
      </c>
      <c r="F92" s="23" t="b">
        <f>NOT(ISERROR(SEARCH(Лист1!$H$7,Таблица2[[#This Row],[Наименование]])))</f>
        <v>1</v>
      </c>
      <c r="G92" s="14">
        <f>IF(Таблица2[[#This Row],[Статус]],COUNTIF($F$2:Таблица2[[#This Row],[Статус]],TRUE),"")</f>
        <v>91</v>
      </c>
      <c r="H92" s="17" t="str">
        <f>IFERROR(INDEX(Таблица2[Наименование],MATCH(ROWS($G$2:Таблица2[[#This Row],[Индекс]]),Таблица2[Индекс],0)),"")</f>
        <v>Мистери ярко желтый</v>
      </c>
    </row>
    <row r="93" spans="1:8" x14ac:dyDescent="0.25">
      <c r="A93" s="15"/>
      <c r="B93" s="15"/>
      <c r="C93" s="15"/>
      <c r="D93" s="15">
        <v>100</v>
      </c>
      <c r="E93" s="17" t="s">
        <v>32</v>
      </c>
      <c r="F93" s="23" t="b">
        <f>NOT(ISERROR(SEARCH(Лист1!$H$7,Таблица2[[#This Row],[Наименование]])))</f>
        <v>1</v>
      </c>
      <c r="G93" s="14">
        <f>IF(Таблица2[[#This Row],[Статус]],COUNTIF($F$2:Таблица2[[#This Row],[Статус]],TRUE),"")</f>
        <v>92</v>
      </c>
      <c r="H93" s="17" t="str">
        <f>IFERROR(INDEX(Таблица2[Наименование],MATCH(ROWS($G$2:Таблица2[[#This Row],[Индекс]]),Таблица2[Индекс],0)),"")</f>
        <v>Мистери сиреневый</v>
      </c>
    </row>
    <row r="94" spans="1:8" x14ac:dyDescent="0.25">
      <c r="A94" s="15"/>
      <c r="B94" s="15"/>
      <c r="C94" s="15"/>
      <c r="D94" s="15">
        <v>100</v>
      </c>
      <c r="E94" s="17" t="s">
        <v>34</v>
      </c>
      <c r="F94" s="23" t="b">
        <f>NOT(ISERROR(SEARCH(Лист1!$H$7,Таблица2[[#This Row],[Наименование]])))</f>
        <v>1</v>
      </c>
      <c r="G94" s="14">
        <f>IF(Таблица2[[#This Row],[Статус]],COUNTIF($F$2:Таблица2[[#This Row],[Статус]],TRUE),"")</f>
        <v>93</v>
      </c>
      <c r="H94" s="17" t="str">
        <f>IFERROR(INDEX(Таблица2[Наименование],MATCH(ROWS($G$2:Таблица2[[#This Row],[Индекс]]),Таблица2[Индекс],0)),"")</f>
        <v>Мистери терракотовый</v>
      </c>
    </row>
    <row r="95" spans="1:8" x14ac:dyDescent="0.25">
      <c r="A95" s="15"/>
      <c r="B95" s="15"/>
      <c r="C95" s="15"/>
      <c r="D95" s="15">
        <v>100</v>
      </c>
      <c r="E95" s="17" t="s">
        <v>36</v>
      </c>
      <c r="F95" s="23" t="b">
        <f>NOT(ISERROR(SEARCH(Лист1!$H$7,Таблица2[[#This Row],[Наименование]])))</f>
        <v>1</v>
      </c>
      <c r="G95" s="14">
        <f>IF(Таблица2[[#This Row],[Статус]],COUNTIF($F$2:Таблица2[[#This Row],[Статус]],TRUE),"")</f>
        <v>94</v>
      </c>
      <c r="H95" s="17" t="str">
        <f>IFERROR(INDEX(Таблица2[Наименование],MATCH(ROWS($G$2:Таблица2[[#This Row],[Индекс]]),Таблица2[Индекс],0)),"")</f>
        <v>Мистери светло зелёный</v>
      </c>
    </row>
    <row r="96" spans="1:8" x14ac:dyDescent="0.25">
      <c r="A96" s="15"/>
      <c r="B96" s="15"/>
      <c r="C96" s="15"/>
      <c r="D96" s="15">
        <v>100</v>
      </c>
      <c r="E96" s="17" t="s">
        <v>38</v>
      </c>
      <c r="F96" s="23" t="b">
        <f>NOT(ISERROR(SEARCH(Лист1!$H$7,Таблица2[[#This Row],[Наименование]])))</f>
        <v>1</v>
      </c>
      <c r="G96" s="14">
        <f>IF(Таблица2[[#This Row],[Статус]],COUNTIF($F$2:Таблица2[[#This Row],[Статус]],TRUE),"")</f>
        <v>95</v>
      </c>
      <c r="H96" s="17" t="str">
        <f>IFERROR(INDEX(Таблица2[Наименование],MATCH(ROWS($G$2:Таблица2[[#This Row],[Индекс]]),Таблица2[Индекс],0)),"")</f>
        <v>Мистери голубой</v>
      </c>
    </row>
    <row r="97" spans="1:8" x14ac:dyDescent="0.25">
      <c r="A97" s="15"/>
      <c r="B97" s="15"/>
      <c r="C97" s="15"/>
      <c r="D97" s="15">
        <v>100</v>
      </c>
      <c r="E97" s="17" t="s">
        <v>40</v>
      </c>
      <c r="F97" s="23" t="b">
        <f>NOT(ISERROR(SEARCH(Лист1!$H$7,Таблица2[[#This Row],[Наименование]])))</f>
        <v>1</v>
      </c>
      <c r="G97" s="14">
        <f>IF(Таблица2[[#This Row],[Статус]],COUNTIF($F$2:Таблица2[[#This Row],[Статус]],TRUE),"")</f>
        <v>96</v>
      </c>
      <c r="H97" s="17" t="str">
        <f>IFERROR(INDEX(Таблица2[Наименование],MATCH(ROWS($G$2:Таблица2[[#This Row],[Индекс]]),Таблица2[Индекс],0)),"")</f>
        <v>Мистери бордо</v>
      </c>
    </row>
    <row r="98" spans="1:8" x14ac:dyDescent="0.25">
      <c r="A98" s="15"/>
      <c r="B98" s="15"/>
      <c r="C98" s="15"/>
      <c r="D98" s="15">
        <v>100</v>
      </c>
      <c r="E98" s="17" t="s">
        <v>42</v>
      </c>
      <c r="F98" s="23" t="b">
        <f>NOT(ISERROR(SEARCH(Лист1!$H$7,Таблица2[[#This Row],[Наименование]])))</f>
        <v>1</v>
      </c>
      <c r="G98" s="14">
        <f>IF(Таблица2[[#This Row],[Статус]],COUNTIF($F$2:Таблица2[[#This Row],[Статус]],TRUE),"")</f>
        <v>97</v>
      </c>
      <c r="H98" s="17" t="str">
        <f>IFERROR(INDEX(Таблица2[Наименование],MATCH(ROWS($G$2:Таблица2[[#This Row],[Индекс]]),Таблица2[Индекс],0)),"")</f>
        <v>Мистери коричневый АКЦИЯ</v>
      </c>
    </row>
    <row r="99" spans="1:8" x14ac:dyDescent="0.25">
      <c r="A99" s="15"/>
      <c r="B99" s="15"/>
      <c r="C99" s="15"/>
      <c r="D99" s="15">
        <v>100</v>
      </c>
      <c r="E99" s="17" t="s">
        <v>44</v>
      </c>
      <c r="F99" s="23" t="b">
        <f>NOT(ISERROR(SEARCH(Лист1!$H$7,Таблица2[[#This Row],[Наименование]])))</f>
        <v>1</v>
      </c>
      <c r="G99" s="14">
        <f>IF(Таблица2[[#This Row],[Статус]],COUNTIF($F$2:Таблица2[[#This Row],[Статус]],TRUE),"")</f>
        <v>98</v>
      </c>
      <c r="H99" s="17" t="str">
        <f>IFERROR(INDEX(Таблица2[Наименование],MATCH(ROWS($G$2:Таблица2[[#This Row],[Индекс]]),Таблица2[Индекс],0)),"")</f>
        <v>Металлик красный</v>
      </c>
    </row>
    <row r="100" spans="1:8" x14ac:dyDescent="0.25">
      <c r="A100" s="15"/>
      <c r="B100" s="15"/>
      <c r="C100" s="15"/>
      <c r="D100" s="15">
        <v>100</v>
      </c>
      <c r="E100" s="17" t="s">
        <v>46</v>
      </c>
      <c r="F100" s="23" t="b">
        <f>NOT(ISERROR(SEARCH(Лист1!$H$7,Таблица2[[#This Row],[Наименование]])))</f>
        <v>1</v>
      </c>
      <c r="G100" s="14">
        <f>IF(Таблица2[[#This Row],[Статус]],COUNTIF($F$2:Таблица2[[#This Row],[Статус]],TRUE),"")</f>
        <v>99</v>
      </c>
      <c r="H100" s="17" t="str">
        <f>IFERROR(INDEX(Таблица2[Наименование],MATCH(ROWS($G$2:Таблица2[[#This Row],[Индекс]]),Таблица2[Индекс],0)),"")</f>
        <v>Металлик голубой</v>
      </c>
    </row>
    <row r="101" spans="1:8" x14ac:dyDescent="0.25">
      <c r="A101" s="15"/>
      <c r="B101" s="15"/>
      <c r="C101" s="15"/>
      <c r="D101" s="15">
        <v>100</v>
      </c>
      <c r="E101" s="17" t="s">
        <v>48</v>
      </c>
      <c r="F101" s="23" t="b">
        <f>NOT(ISERROR(SEARCH(Лист1!$H$7,Таблица2[[#This Row],[Наименование]])))</f>
        <v>1</v>
      </c>
      <c r="G101" s="14">
        <f>IF(Таблица2[[#This Row],[Статус]],COUNTIF($F$2:Таблица2[[#This Row],[Статус]],TRUE),"")</f>
        <v>100</v>
      </c>
      <c r="H101" s="17" t="str">
        <f>IFERROR(INDEX(Таблица2[Наименование],MATCH(ROWS($G$2:Таблица2[[#This Row],[Индекс]]),Таблица2[Индекс],0)),"")</f>
        <v>Венеция золото</v>
      </c>
    </row>
    <row r="102" spans="1:8" x14ac:dyDescent="0.25">
      <c r="A102" s="15"/>
      <c r="B102" s="15"/>
      <c r="C102" s="15"/>
      <c r="D102" s="15">
        <v>100</v>
      </c>
      <c r="E102" s="17" t="s">
        <v>49</v>
      </c>
      <c r="F102" s="23" t="b">
        <f>NOT(ISERROR(SEARCH(Лист1!$H$7,Таблица2[[#This Row],[Наименование]])))</f>
        <v>1</v>
      </c>
      <c r="G102" s="14">
        <f>IF(Таблица2[[#This Row],[Статус]],COUNTIF($F$2:Таблица2[[#This Row],[Статус]],TRUE),"")</f>
        <v>101</v>
      </c>
      <c r="H102" s="17" t="str">
        <f>IFERROR(INDEX(Таблица2[Наименование],MATCH(ROWS($G$2:Таблица2[[#This Row],[Индекс]]),Таблица2[Индекс],0)),"")</f>
        <v>Венеция серебро</v>
      </c>
    </row>
    <row r="103" spans="1:8" x14ac:dyDescent="0.25">
      <c r="A103" s="15"/>
      <c r="B103" s="15"/>
      <c r="C103" s="15"/>
      <c r="D103" s="15">
        <v>100</v>
      </c>
      <c r="E103" s="17" t="s">
        <v>51</v>
      </c>
      <c r="F103" s="23" t="b">
        <f>NOT(ISERROR(SEARCH(Лист1!$H$7,Таблица2[[#This Row],[Наименование]])))</f>
        <v>1</v>
      </c>
      <c r="G103" s="14">
        <f>IF(Таблица2[[#This Row],[Статус]],COUNTIF($F$2:Таблица2[[#This Row],[Статус]],TRUE),"")</f>
        <v>102</v>
      </c>
      <c r="H103" s="17" t="str">
        <f>IFERROR(INDEX(Таблица2[Наименование],MATCH(ROWS($G$2:Таблица2[[#This Row],[Индекс]]),Таблица2[Индекс],0)),"")</f>
        <v>Металлик фиолетовый</v>
      </c>
    </row>
    <row r="104" spans="1:8" x14ac:dyDescent="0.25">
      <c r="A104" s="15"/>
      <c r="B104" s="15"/>
      <c r="C104" s="15"/>
      <c r="D104" s="15">
        <v>100</v>
      </c>
      <c r="E104" s="17" t="s">
        <v>53</v>
      </c>
      <c r="F104" s="23" t="b">
        <f>NOT(ISERROR(SEARCH(Лист1!$H$7,Таблица2[[#This Row],[Наименование]])))</f>
        <v>1</v>
      </c>
      <c r="G104" s="14">
        <f>IF(Таблица2[[#This Row],[Статус]],COUNTIF($F$2:Таблица2[[#This Row],[Статус]],TRUE),"")</f>
        <v>103</v>
      </c>
      <c r="H104" s="17" t="str">
        <f>IFERROR(INDEX(Таблица2[Наименование],MATCH(ROWS($G$2:Таблица2[[#This Row],[Индекс]]),Таблица2[Индекс],0)),"")</f>
        <v>Оптима зеленый</v>
      </c>
    </row>
    <row r="105" spans="1:8" x14ac:dyDescent="0.25">
      <c r="A105" s="15"/>
      <c r="B105" s="15"/>
      <c r="C105" s="15"/>
      <c r="D105" s="15">
        <v>100</v>
      </c>
      <c r="E105" s="17" t="s">
        <v>54</v>
      </c>
      <c r="F105" s="23" t="b">
        <f>NOT(ISERROR(SEARCH(Лист1!$H$7,Таблица2[[#This Row],[Наименование]])))</f>
        <v>1</v>
      </c>
      <c r="G105" s="14">
        <f>IF(Таблица2[[#This Row],[Статус]],COUNTIF($F$2:Таблица2[[#This Row],[Статус]],TRUE),"")</f>
        <v>104</v>
      </c>
      <c r="H105" s="17" t="str">
        <f>IFERROR(INDEX(Таблица2[Наименование],MATCH(ROWS($G$2:Таблица2[[#This Row],[Индекс]]),Таблица2[Индекс],0)),"")</f>
        <v>Оптима салатовый</v>
      </c>
    </row>
    <row r="106" spans="1:8" x14ac:dyDescent="0.25">
      <c r="A106" s="15"/>
      <c r="B106" s="15"/>
      <c r="C106" s="15"/>
      <c r="D106" s="15">
        <v>100</v>
      </c>
      <c r="E106" s="17" t="s">
        <v>56</v>
      </c>
      <c r="F106" s="23" t="b">
        <f>NOT(ISERROR(SEARCH(Лист1!$H$7,Таблица2[[#This Row],[Наименование]])))</f>
        <v>1</v>
      </c>
      <c r="G106" s="14">
        <f>IF(Таблица2[[#This Row],[Статус]],COUNTIF($F$2:Таблица2[[#This Row],[Статус]],TRUE),"")</f>
        <v>105</v>
      </c>
      <c r="H106" s="17" t="str">
        <f>IFERROR(INDEX(Таблица2[Наименование],MATCH(ROWS($G$2:Таблица2[[#This Row],[Индекс]]),Таблица2[Индекс],0)),"")</f>
        <v>Оптима персиковый</v>
      </c>
    </row>
    <row r="107" spans="1:8" x14ac:dyDescent="0.25">
      <c r="A107" s="15"/>
      <c r="B107" s="15"/>
      <c r="C107" s="15"/>
      <c r="D107" s="15">
        <v>100</v>
      </c>
      <c r="E107" s="17" t="s">
        <v>58</v>
      </c>
      <c r="F107" s="23" t="b">
        <f>NOT(ISERROR(SEARCH(Лист1!$H$7,Таблица2[[#This Row],[Наименование]])))</f>
        <v>1</v>
      </c>
      <c r="G107" s="14">
        <f>IF(Таблица2[[#This Row],[Статус]],COUNTIF($F$2:Таблица2[[#This Row],[Статус]],TRUE),"")</f>
        <v>106</v>
      </c>
      <c r="H107" s="17" t="str">
        <f>IFERROR(INDEX(Таблица2[Наименование],MATCH(ROWS($G$2:Таблица2[[#This Row],[Индекс]]),Таблица2[Индекс],0)),"")</f>
        <v>Оптима голубой</v>
      </c>
    </row>
    <row r="108" spans="1:8" x14ac:dyDescent="0.25">
      <c r="A108" s="15"/>
      <c r="B108" s="15"/>
      <c r="C108" s="15"/>
      <c r="D108" s="15">
        <v>100</v>
      </c>
      <c r="E108" s="17" t="s">
        <v>60</v>
      </c>
      <c r="F108" s="23" t="b">
        <f>NOT(ISERROR(SEARCH(Лист1!$H$7,Таблица2[[#This Row],[Наименование]])))</f>
        <v>1</v>
      </c>
      <c r="G108" s="14">
        <f>IF(Таблица2[[#This Row],[Статус]],COUNTIF($F$2:Таблица2[[#This Row],[Статус]],TRUE),"")</f>
        <v>107</v>
      </c>
      <c r="H108" s="17" t="str">
        <f>IFERROR(INDEX(Таблица2[Наименование],MATCH(ROWS($G$2:Таблица2[[#This Row],[Индекс]]),Таблица2[Индекс],0)),"")</f>
        <v>Оптима бежевый</v>
      </c>
    </row>
    <row r="109" spans="1:8" x14ac:dyDescent="0.25">
      <c r="A109" s="15"/>
      <c r="B109" s="15"/>
      <c r="C109" s="15"/>
      <c r="D109" s="15">
        <v>100</v>
      </c>
      <c r="E109" s="17" t="s">
        <v>62</v>
      </c>
      <c r="F109" s="23" t="b">
        <f>NOT(ISERROR(SEARCH(Лист1!$H$7,Таблица2[[#This Row],[Наименование]])))</f>
        <v>1</v>
      </c>
      <c r="G109" s="14">
        <f>IF(Таблица2[[#This Row],[Статус]],COUNTIF($F$2:Таблица2[[#This Row],[Статус]],TRUE),"")</f>
        <v>108</v>
      </c>
      <c r="H109" s="17" t="str">
        <f>IFERROR(INDEX(Таблица2[Наименование],MATCH(ROWS($G$2:Таблица2[[#This Row],[Индекс]]),Таблица2[Индекс],0)),"")</f>
        <v>Полюс желтый</v>
      </c>
    </row>
    <row r="110" spans="1:8" x14ac:dyDescent="0.25">
      <c r="A110" s="15"/>
      <c r="B110" s="15"/>
      <c r="C110" s="15"/>
      <c r="D110" s="15">
        <v>100</v>
      </c>
      <c r="E110" s="17" t="s">
        <v>64</v>
      </c>
      <c r="F110" s="23" t="b">
        <f>NOT(ISERROR(SEARCH(Лист1!$H$7,Таблица2[[#This Row],[Наименование]])))</f>
        <v>1</v>
      </c>
      <c r="G110" s="14">
        <f>IF(Таблица2[[#This Row],[Статус]],COUNTIF($F$2:Таблица2[[#This Row],[Статус]],TRUE),"")</f>
        <v>109</v>
      </c>
      <c r="H110" s="17" t="str">
        <f>IFERROR(INDEX(Таблица2[Наименование],MATCH(ROWS($G$2:Таблица2[[#This Row],[Индекс]]),Таблица2[Индекс],0)),"")</f>
        <v>Полюс зеленый</v>
      </c>
    </row>
    <row r="111" spans="1:8" x14ac:dyDescent="0.25">
      <c r="A111" s="15"/>
      <c r="B111" s="15"/>
      <c r="C111" s="15"/>
      <c r="D111" s="15">
        <v>100</v>
      </c>
      <c r="E111" s="17" t="s">
        <v>66</v>
      </c>
      <c r="F111" s="23" t="b">
        <f>NOT(ISERROR(SEARCH(Лист1!$H$7,Таблица2[[#This Row],[Наименование]])))</f>
        <v>1</v>
      </c>
      <c r="G111" s="14">
        <f>IF(Таблица2[[#This Row],[Статус]],COUNTIF($F$2:Таблица2[[#This Row],[Статус]],TRUE),"")</f>
        <v>110</v>
      </c>
      <c r="H111" s="17" t="str">
        <f>IFERROR(INDEX(Таблица2[Наименование],MATCH(ROWS($G$2:Таблица2[[#This Row],[Индекс]]),Таблица2[Индекс],0)),"")</f>
        <v>Радуга белая</v>
      </c>
    </row>
    <row r="112" spans="1:8" x14ac:dyDescent="0.25">
      <c r="A112" s="15"/>
      <c r="B112" s="15"/>
      <c r="C112" s="15"/>
      <c r="D112" s="15">
        <v>100</v>
      </c>
      <c r="E112" s="17" t="s">
        <v>68</v>
      </c>
      <c r="F112" s="23" t="b">
        <f>NOT(ISERROR(SEARCH(Лист1!$H$7,Таблица2[[#This Row],[Наименование]])))</f>
        <v>1</v>
      </c>
      <c r="G112" s="14">
        <f>IF(Таблица2[[#This Row],[Статус]],COUNTIF($F$2:Таблица2[[#This Row],[Статус]],TRUE),"")</f>
        <v>111</v>
      </c>
      <c r="H112" s="17" t="str">
        <f>IFERROR(INDEX(Таблица2[Наименование],MATCH(ROWS($G$2:Таблица2[[#This Row],[Индекс]]),Таблица2[Индекс],0)),"")</f>
        <v>Радуга синяя</v>
      </c>
    </row>
    <row r="113" spans="1:8" x14ac:dyDescent="0.25">
      <c r="A113" s="15"/>
      <c r="B113" s="15"/>
      <c r="C113" s="15"/>
      <c r="D113" s="15">
        <v>100</v>
      </c>
      <c r="E113" s="17" t="s">
        <v>70</v>
      </c>
      <c r="F113" s="23" t="b">
        <f>NOT(ISERROR(SEARCH(Лист1!$H$7,Таблица2[[#This Row],[Наименование]])))</f>
        <v>1</v>
      </c>
      <c r="G113" s="14">
        <f>IF(Таблица2[[#This Row],[Статус]],COUNTIF($F$2:Таблица2[[#This Row],[Статус]],TRUE),"")</f>
        <v>112</v>
      </c>
      <c r="H113" s="17" t="str">
        <f>IFERROR(INDEX(Таблица2[Наименование],MATCH(ROWS($G$2:Таблица2[[#This Row],[Индекс]]),Таблица2[Индекс],0)),"")</f>
        <v>Сахара 01 (белая)</v>
      </c>
    </row>
    <row r="114" spans="1:8" x14ac:dyDescent="0.25">
      <c r="A114" s="15"/>
      <c r="B114" s="15"/>
      <c r="C114" s="15"/>
      <c r="D114" s="15">
        <v>100</v>
      </c>
      <c r="E114" s="17" t="s">
        <v>71</v>
      </c>
      <c r="F114" s="23" t="b">
        <f>NOT(ISERROR(SEARCH(Лист1!$H$7,Таблица2[[#This Row],[Наименование]])))</f>
        <v>1</v>
      </c>
      <c r="G114" s="14">
        <f>IF(Таблица2[[#This Row],[Статус]],COUNTIF($F$2:Таблица2[[#This Row],[Статус]],TRUE),"")</f>
        <v>113</v>
      </c>
      <c r="H114" s="17" t="str">
        <f>IFERROR(INDEX(Таблица2[Наименование],MATCH(ROWS($G$2:Таблица2[[#This Row],[Индекс]]),Таблица2[Индекс],0)),"")</f>
        <v>Сахара 02 (бежевая)</v>
      </c>
    </row>
    <row r="115" spans="1:8" x14ac:dyDescent="0.25">
      <c r="A115" s="15"/>
      <c r="B115" s="15"/>
      <c r="C115" s="15"/>
      <c r="D115" s="15">
        <v>100</v>
      </c>
      <c r="E115" s="17" t="s">
        <v>72</v>
      </c>
      <c r="F115" s="23" t="b">
        <f>NOT(ISERROR(SEARCH(Лист1!$H$7,Таблица2[[#This Row],[Наименование]])))</f>
        <v>1</v>
      </c>
      <c r="G115" s="14">
        <f>IF(Таблица2[[#This Row],[Статус]],COUNTIF($F$2:Таблица2[[#This Row],[Статус]],TRUE),"")</f>
        <v>114</v>
      </c>
      <c r="H115" s="17" t="str">
        <f>IFERROR(INDEX(Таблица2[Наименование],MATCH(ROWS($G$2:Таблица2[[#This Row],[Индекс]]),Таблица2[Индекс],0)),"")</f>
        <v>Союз 03 белый</v>
      </c>
    </row>
    <row r="116" spans="1:8" x14ac:dyDescent="0.25">
      <c r="A116" s="15"/>
      <c r="B116" s="15"/>
      <c r="C116" s="15"/>
      <c r="D116" s="15">
        <v>100</v>
      </c>
      <c r="E116" s="17" t="s">
        <v>74</v>
      </c>
      <c r="F116" s="23" t="b">
        <f>NOT(ISERROR(SEARCH(Лист1!$H$7,Таблица2[[#This Row],[Наименование]])))</f>
        <v>1</v>
      </c>
      <c r="G116" s="14">
        <f>IF(Таблица2[[#This Row],[Статус]],COUNTIF($F$2:Таблица2[[#This Row],[Статус]],TRUE),"")</f>
        <v>115</v>
      </c>
      <c r="H116" s="17" t="str">
        <f>IFERROR(INDEX(Таблица2[Наименование],MATCH(ROWS($G$2:Таблица2[[#This Row],[Индекс]]),Таблица2[Индекс],0)),"")</f>
        <v>Союз 03 бежевый</v>
      </c>
    </row>
    <row r="117" spans="1:8" x14ac:dyDescent="0.25">
      <c r="A117" s="15"/>
      <c r="B117" s="15"/>
      <c r="C117" s="15"/>
      <c r="D117" s="15">
        <v>100</v>
      </c>
      <c r="E117" s="17" t="s">
        <v>76</v>
      </c>
      <c r="F117" s="23" t="b">
        <f>NOT(ISERROR(SEARCH(Лист1!$H$7,Таблица2[[#This Row],[Наименование]])))</f>
        <v>1</v>
      </c>
      <c r="G117" s="14">
        <f>IF(Таблица2[[#This Row],[Статус]],COUNTIF($F$2:Таблица2[[#This Row],[Статус]],TRUE),"")</f>
        <v>116</v>
      </c>
      <c r="H117" s="17" t="str">
        <f>IFERROR(INDEX(Таблица2[Наименование],MATCH(ROWS($G$2:Таблица2[[#This Row],[Индекс]]),Таблица2[Индекс],0)),"")</f>
        <v>Союз 03 бюриза</v>
      </c>
    </row>
    <row r="118" spans="1:8" x14ac:dyDescent="0.25">
      <c r="A118" s="15"/>
      <c r="B118" s="15"/>
      <c r="C118" s="15"/>
      <c r="D118" s="15">
        <v>100</v>
      </c>
      <c r="E118" s="17" t="s">
        <v>78</v>
      </c>
      <c r="F118" s="23" t="b">
        <f>NOT(ISERROR(SEARCH(Лист1!$H$7,Таблица2[[#This Row],[Наименование]])))</f>
        <v>1</v>
      </c>
      <c r="G118" s="14">
        <f>IF(Таблица2[[#This Row],[Статус]],COUNTIF($F$2:Таблица2[[#This Row],[Статус]],TRUE),"")</f>
        <v>117</v>
      </c>
      <c r="H118" s="17" t="str">
        <f>IFERROR(INDEX(Таблица2[Наименование],MATCH(ROWS($G$2:Таблица2[[#This Row],[Индекс]]),Таблица2[Индекс],0)),"")</f>
        <v>Союз 03 синий</v>
      </c>
    </row>
    <row r="119" spans="1:8" x14ac:dyDescent="0.25">
      <c r="A119" s="15"/>
      <c r="B119" s="15"/>
      <c r="C119" s="15"/>
      <c r="D119" s="15">
        <v>100</v>
      </c>
      <c r="E119" s="17" t="s">
        <v>80</v>
      </c>
      <c r="F119" s="23" t="b">
        <f>NOT(ISERROR(SEARCH(Лист1!$H$7,Таблица2[[#This Row],[Наименование]])))</f>
        <v>1</v>
      </c>
      <c r="G119" s="14">
        <f>IF(Таблица2[[#This Row],[Статус]],COUNTIF($F$2:Таблица2[[#This Row],[Статус]],TRUE),"")</f>
        <v>118</v>
      </c>
      <c r="H119" s="17" t="str">
        <f>IFERROR(INDEX(Таблица2[Наименование],MATCH(ROWS($G$2:Таблица2[[#This Row],[Индекс]]),Таблица2[Индекс],0)),"")</f>
        <v>Союз 03 светло синий</v>
      </c>
    </row>
    <row r="120" spans="1:8" x14ac:dyDescent="0.25">
      <c r="A120" s="15"/>
      <c r="B120" s="15"/>
      <c r="C120" s="15"/>
      <c r="D120" s="15">
        <v>100</v>
      </c>
      <c r="E120" s="17" t="s">
        <v>82</v>
      </c>
      <c r="F120" s="23" t="b">
        <f>NOT(ISERROR(SEARCH(Лист1!$H$7,Таблица2[[#This Row],[Наименование]])))</f>
        <v>1</v>
      </c>
      <c r="G120" s="14">
        <f>IF(Таблица2[[#This Row],[Статус]],COUNTIF($F$2:Таблица2[[#This Row],[Статус]],TRUE),"")</f>
        <v>119</v>
      </c>
      <c r="H120" s="17" t="str">
        <f>IFERROR(INDEX(Таблица2[Наименование],MATCH(ROWS($G$2:Таблица2[[#This Row],[Индекс]]),Таблица2[Индекс],0)),"")</f>
        <v xml:space="preserve">Союз 03 серый </v>
      </c>
    </row>
    <row r="121" spans="1:8" x14ac:dyDescent="0.25">
      <c r="A121" s="15"/>
      <c r="B121" s="15"/>
      <c r="C121" s="15"/>
      <c r="D121" s="15">
        <v>100</v>
      </c>
      <c r="E121" s="17" t="s">
        <v>84</v>
      </c>
      <c r="F121" s="23" t="b">
        <f>NOT(ISERROR(SEARCH(Лист1!$H$7,Таблица2[[#This Row],[Наименование]])))</f>
        <v>1</v>
      </c>
      <c r="G121" s="14">
        <f>IF(Таблица2[[#This Row],[Статус]],COUNTIF($F$2:Таблица2[[#This Row],[Статус]],TRUE),"")</f>
        <v>120</v>
      </c>
      <c r="H121" s="17" t="str">
        <f>IFERROR(INDEX(Таблица2[Наименование],MATCH(ROWS($G$2:Таблица2[[#This Row],[Индекс]]),Таблица2[Индекс],0)),"")</f>
        <v>Союз 03 голубой</v>
      </c>
    </row>
    <row r="122" spans="1:8" x14ac:dyDescent="0.25">
      <c r="A122" s="15"/>
      <c r="B122" s="15"/>
      <c r="C122" s="15"/>
      <c r="D122" s="15">
        <v>100</v>
      </c>
      <c r="E122" s="17" t="s">
        <v>85</v>
      </c>
      <c r="F122" s="23" t="b">
        <f>NOT(ISERROR(SEARCH(Лист1!$H$7,Таблица2[[#This Row],[Наименование]])))</f>
        <v>1</v>
      </c>
      <c r="G122" s="14">
        <f>IF(Таблица2[[#This Row],[Статус]],COUNTIF($F$2:Таблица2[[#This Row],[Статус]],TRUE),"")</f>
        <v>121</v>
      </c>
      <c r="H122" s="17" t="str">
        <f>IFERROR(INDEX(Таблица2[Наименование],MATCH(ROWS($G$2:Таблица2[[#This Row],[Индекс]]),Таблица2[Индекс],0)),"")</f>
        <v>Союз 03 сиреневый</v>
      </c>
    </row>
    <row r="123" spans="1:8" x14ac:dyDescent="0.25">
      <c r="A123" s="15"/>
      <c r="B123" s="15"/>
      <c r="C123" s="15"/>
      <c r="D123" s="15">
        <v>100</v>
      </c>
      <c r="E123" s="17" t="s">
        <v>87</v>
      </c>
      <c r="F123" s="23" t="b">
        <f>NOT(ISERROR(SEARCH(Лист1!$H$7,Таблица2[[#This Row],[Наименование]])))</f>
        <v>1</v>
      </c>
      <c r="G123" s="14">
        <f>IF(Таблица2[[#This Row],[Статус]],COUNTIF($F$2:Таблица2[[#This Row],[Статус]],TRUE),"")</f>
        <v>122</v>
      </c>
      <c r="H123" s="17" t="str">
        <f>IFERROR(INDEX(Таблица2[Наименование],MATCH(ROWS($G$2:Таблица2[[#This Row],[Индекс]]),Таблица2[Индекс],0)),"")</f>
        <v>Союз 03 темно коричневый</v>
      </c>
    </row>
    <row r="124" spans="1:8" x14ac:dyDescent="0.25">
      <c r="A124" s="15"/>
      <c r="B124" s="15"/>
      <c r="C124" s="15"/>
      <c r="D124" s="15">
        <v>100</v>
      </c>
      <c r="E124" s="17" t="s">
        <v>89</v>
      </c>
      <c r="F124" s="23" t="b">
        <f>NOT(ISERROR(SEARCH(Лист1!$H$7,Таблица2[[#This Row],[Наименование]])))</f>
        <v>1</v>
      </c>
      <c r="G124" s="14">
        <f>IF(Таблица2[[#This Row],[Статус]],COUNTIF($F$2:Таблица2[[#This Row],[Статус]],TRUE),"")</f>
        <v>123</v>
      </c>
      <c r="H124" s="17" t="str">
        <f>IFERROR(INDEX(Таблица2[Наименование],MATCH(ROWS($G$2:Таблица2[[#This Row],[Индекс]]),Таблица2[Индекс],0)),"")</f>
        <v xml:space="preserve">Союз 03 ярко желтый </v>
      </c>
    </row>
    <row r="125" spans="1:8" x14ac:dyDescent="0.25">
      <c r="A125" s="15"/>
      <c r="B125" s="15"/>
      <c r="C125" s="15"/>
      <c r="D125" s="15">
        <v>100</v>
      </c>
      <c r="E125" s="17" t="s">
        <v>91</v>
      </c>
      <c r="F125" s="23" t="b">
        <f>NOT(ISERROR(SEARCH(Лист1!$H$7,Таблица2[[#This Row],[Наименование]])))</f>
        <v>1</v>
      </c>
      <c r="G125" s="14">
        <f>IF(Таблица2[[#This Row],[Статус]],COUNTIF($F$2:Таблица2[[#This Row],[Статус]],TRUE),"")</f>
        <v>124</v>
      </c>
      <c r="H125" s="17" t="str">
        <f>IFERROR(INDEX(Таблица2[Наименование],MATCH(ROWS($G$2:Таблица2[[#This Row],[Индекс]]),Таблица2[Индекс],0)),"")</f>
        <v>Союз 03 терракотовый</v>
      </c>
    </row>
    <row r="126" spans="1:8" x14ac:dyDescent="0.25">
      <c r="A126" s="15"/>
      <c r="B126" s="15"/>
      <c r="C126" s="15"/>
      <c r="D126" s="15">
        <v>100</v>
      </c>
      <c r="E126" s="17" t="s">
        <v>93</v>
      </c>
      <c r="F126" s="23" t="b">
        <f>NOT(ISERROR(SEARCH(Лист1!$H$7,Таблица2[[#This Row],[Наименование]])))</f>
        <v>1</v>
      </c>
      <c r="G126" s="14">
        <f>IF(Таблица2[[#This Row],[Статус]],COUNTIF($F$2:Таблица2[[#This Row],[Статус]],TRUE),"")</f>
        <v>125</v>
      </c>
      <c r="H126" s="17" t="str">
        <f>IFERROR(INDEX(Таблица2[Наименование],MATCH(ROWS($G$2:Таблица2[[#This Row],[Индекс]]),Таблица2[Индекс],0)),"")</f>
        <v>Союз 03 фисташковый</v>
      </c>
    </row>
    <row r="127" spans="1:8" x14ac:dyDescent="0.25">
      <c r="A127" s="15"/>
      <c r="B127" s="15"/>
      <c r="C127" s="15"/>
      <c r="D127" s="15">
        <v>100</v>
      </c>
      <c r="E127" s="17" t="s">
        <v>95</v>
      </c>
      <c r="F127" s="23" t="b">
        <f>NOT(ISERROR(SEARCH(Лист1!$H$7,Таблица2[[#This Row],[Наименование]])))</f>
        <v>1</v>
      </c>
      <c r="G127" s="14">
        <f>IF(Таблица2[[#This Row],[Статус]],COUNTIF($F$2:Таблица2[[#This Row],[Статус]],TRUE),"")</f>
        <v>126</v>
      </c>
      <c r="H127" s="17" t="str">
        <f>IFERROR(INDEX(Таблица2[Наименование],MATCH(ROWS($G$2:Таблица2[[#This Row],[Индекс]]),Таблица2[Индекс],0)),"")</f>
        <v>Союз 03 вишня</v>
      </c>
    </row>
    <row r="128" spans="1:8" x14ac:dyDescent="0.25">
      <c r="A128" s="15"/>
      <c r="B128" s="15"/>
      <c r="C128" s="15"/>
      <c r="D128" s="15">
        <v>100</v>
      </c>
      <c r="E128" s="17" t="s">
        <v>97</v>
      </c>
      <c r="F128" s="23" t="b">
        <f>NOT(ISERROR(SEARCH(Лист1!$H$7,Таблица2[[#This Row],[Наименование]])))</f>
        <v>1</v>
      </c>
      <c r="G128" s="14">
        <f>IF(Таблица2[[#This Row],[Статус]],COUNTIF($F$2:Таблица2[[#This Row],[Статус]],TRUE),"")</f>
        <v>127</v>
      </c>
      <c r="H128" s="17" t="str">
        <f>IFERROR(INDEX(Таблица2[Наименование],MATCH(ROWS($G$2:Таблица2[[#This Row],[Индекс]]),Таблица2[Индекс],0)),"")</f>
        <v>Союз 03 оранжевый</v>
      </c>
    </row>
    <row r="129" spans="1:8" x14ac:dyDescent="0.25">
      <c r="A129" s="15"/>
      <c r="B129" s="15"/>
      <c r="C129" s="15"/>
      <c r="D129" s="15">
        <v>100</v>
      </c>
      <c r="E129" s="17" t="s">
        <v>99</v>
      </c>
      <c r="F129" s="23" t="b">
        <f>NOT(ISERROR(SEARCH(Лист1!$H$7,Таблица2[[#This Row],[Наименование]])))</f>
        <v>1</v>
      </c>
      <c r="G129" s="14">
        <f>IF(Таблица2[[#This Row],[Статус]],COUNTIF($F$2:Таблица2[[#This Row],[Статус]],TRUE),"")</f>
        <v>128</v>
      </c>
      <c r="H129" s="17" t="str">
        <f>IFERROR(INDEX(Таблица2[Наименование],MATCH(ROWS($G$2:Таблица2[[#This Row],[Индекс]]),Таблица2[Индекс],0)),"")</f>
        <v>Союз 03 желтый</v>
      </c>
    </row>
    <row r="130" spans="1:8" x14ac:dyDescent="0.25">
      <c r="A130" s="15"/>
      <c r="B130" s="15"/>
      <c r="C130" s="15"/>
      <c r="D130" s="15">
        <v>100</v>
      </c>
      <c r="E130" s="17" t="s">
        <v>101</v>
      </c>
      <c r="F130" s="23" t="b">
        <f>NOT(ISERROR(SEARCH(Лист1!$H$7,Таблица2[[#This Row],[Наименование]])))</f>
        <v>1</v>
      </c>
      <c r="G130" s="14">
        <f>IF(Таблица2[[#This Row],[Статус]],COUNTIF($F$2:Таблица2[[#This Row],[Статус]],TRUE),"")</f>
        <v>129</v>
      </c>
      <c r="H130" s="17" t="str">
        <f>IFERROR(INDEX(Таблица2[Наименование],MATCH(ROWS($G$2:Таблица2[[#This Row],[Индекс]]),Таблица2[Индекс],0)),"")</f>
        <v>София 01 (белая)</v>
      </c>
    </row>
    <row r="131" spans="1:8" x14ac:dyDescent="0.25">
      <c r="A131" s="15"/>
      <c r="B131" s="15"/>
      <c r="C131" s="15"/>
      <c r="D131" s="15">
        <v>100</v>
      </c>
      <c r="E131" s="17" t="s">
        <v>103</v>
      </c>
      <c r="F131" s="23" t="b">
        <f>NOT(ISERROR(SEARCH(Лист1!$H$7,Таблица2[[#This Row],[Наименование]])))</f>
        <v>1</v>
      </c>
      <c r="G131" s="14">
        <f>IF(Таблица2[[#This Row],[Статус]],COUNTIF($F$2:Таблица2[[#This Row],[Статус]],TRUE),"")</f>
        <v>130</v>
      </c>
      <c r="H131" s="17" t="str">
        <f>IFERROR(INDEX(Таблица2[Наименование],MATCH(ROWS($G$2:Таблица2[[#This Row],[Индекс]]),Таблица2[Индекс],0)),"")</f>
        <v>София 03 (розовая)</v>
      </c>
    </row>
    <row r="132" spans="1:8" x14ac:dyDescent="0.25">
      <c r="A132" s="15"/>
      <c r="B132" s="15"/>
      <c r="C132" s="15"/>
      <c r="D132" s="15">
        <v>100</v>
      </c>
      <c r="E132" s="17" t="s">
        <v>105</v>
      </c>
      <c r="F132" s="23" t="b">
        <f>NOT(ISERROR(SEARCH(Лист1!$H$7,Таблица2[[#This Row],[Наименование]])))</f>
        <v>1</v>
      </c>
      <c r="G132" s="14">
        <f>IF(Таблица2[[#This Row],[Статус]],COUNTIF($F$2:Таблица2[[#This Row],[Статус]],TRUE),"")</f>
        <v>131</v>
      </c>
      <c r="H132" s="17" t="str">
        <f>IFERROR(INDEX(Таблица2[Наименование],MATCH(ROWS($G$2:Таблица2[[#This Row],[Индекс]]),Таблица2[Индекс],0)),"")</f>
        <v>Сиде белый</v>
      </c>
    </row>
    <row r="133" spans="1:8" x14ac:dyDescent="0.25">
      <c r="A133" s="15"/>
      <c r="B133" s="15"/>
      <c r="C133" s="15"/>
      <c r="D133" s="15">
        <v>100</v>
      </c>
      <c r="E133" s="17" t="s">
        <v>107</v>
      </c>
      <c r="F133" s="23" t="b">
        <f>NOT(ISERROR(SEARCH(Лист1!$H$7,Таблица2[[#This Row],[Наименование]])))</f>
        <v>1</v>
      </c>
      <c r="G133" s="14">
        <f>IF(Таблица2[[#This Row],[Статус]],COUNTIF($F$2:Таблица2[[#This Row],[Статус]],TRUE),"")</f>
        <v>132</v>
      </c>
      <c r="H133" s="17" t="str">
        <f>IFERROR(INDEX(Таблица2[Наименование],MATCH(ROWS($G$2:Таблица2[[#This Row],[Индекс]]),Таблица2[Индекс],0)),"")</f>
        <v>Сиде бежевый</v>
      </c>
    </row>
    <row r="134" spans="1:8" x14ac:dyDescent="0.25">
      <c r="A134" s="15"/>
      <c r="B134" s="15"/>
      <c r="C134" s="15"/>
      <c r="D134" s="15">
        <v>100</v>
      </c>
      <c r="E134" s="17" t="s">
        <v>108</v>
      </c>
      <c r="F134" s="23" t="b">
        <f>NOT(ISERROR(SEARCH(Лист1!$H$7,Таблица2[[#This Row],[Наименование]])))</f>
        <v>1</v>
      </c>
      <c r="G134" s="14">
        <f>IF(Таблица2[[#This Row],[Статус]],COUNTIF($F$2:Таблица2[[#This Row],[Статус]],TRUE),"")</f>
        <v>133</v>
      </c>
      <c r="H134" s="17" t="str">
        <f>IFERROR(INDEX(Таблица2[Наименование],MATCH(ROWS($G$2:Таблица2[[#This Row],[Индекс]]),Таблица2[Индекс],0)),"")</f>
        <v>Сиде терракотовый</v>
      </c>
    </row>
    <row r="135" spans="1:8" x14ac:dyDescent="0.25">
      <c r="A135" s="15"/>
      <c r="B135" s="15"/>
      <c r="C135" s="15"/>
      <c r="D135" s="15">
        <v>100</v>
      </c>
      <c r="E135" s="17" t="s">
        <v>110</v>
      </c>
      <c r="F135" s="23" t="b">
        <f>NOT(ISERROR(SEARCH(Лист1!$H$7,Таблица2[[#This Row],[Наименование]])))</f>
        <v>1</v>
      </c>
      <c r="G135" s="14">
        <f>IF(Таблица2[[#This Row],[Статус]],COUNTIF($F$2:Таблица2[[#This Row],[Статус]],TRUE),"")</f>
        <v>134</v>
      </c>
      <c r="H135" s="17" t="str">
        <f>IFERROR(INDEX(Таблица2[Наименование],MATCH(ROWS($G$2:Таблица2[[#This Row],[Индекс]]),Таблица2[Индекс],0)),"")</f>
        <v>Сиде коричневый</v>
      </c>
    </row>
    <row r="136" spans="1:8" x14ac:dyDescent="0.25">
      <c r="A136" s="15"/>
      <c r="B136" s="15"/>
      <c r="C136" s="15"/>
      <c r="D136" s="15">
        <v>100</v>
      </c>
      <c r="E136" s="17" t="s">
        <v>112</v>
      </c>
      <c r="F136" s="23" t="b">
        <f>NOT(ISERROR(SEARCH(Лист1!$H$7,Таблица2[[#This Row],[Наименование]])))</f>
        <v>1</v>
      </c>
      <c r="G136" s="14">
        <f>IF(Таблица2[[#This Row],[Статус]],COUNTIF($F$2:Таблица2[[#This Row],[Статус]],TRUE),"")</f>
        <v>135</v>
      </c>
      <c r="H136" s="17" t="str">
        <f>IFERROR(INDEX(Таблица2[Наименование],MATCH(ROWS($G$2:Таблица2[[#This Row],[Индекс]]),Таблица2[Индекс],0)),"")</f>
        <v>Сиде фуксия</v>
      </c>
    </row>
    <row r="137" spans="1:8" x14ac:dyDescent="0.25">
      <c r="A137" s="15"/>
      <c r="B137" s="15"/>
      <c r="C137" s="15"/>
      <c r="D137" s="15">
        <v>100</v>
      </c>
      <c r="E137" s="17" t="s">
        <v>114</v>
      </c>
      <c r="F137" s="23" t="b">
        <f>NOT(ISERROR(SEARCH(Лист1!$H$7,Таблица2[[#This Row],[Наименование]])))</f>
        <v>1</v>
      </c>
      <c r="G137" s="14">
        <f>IF(Таблица2[[#This Row],[Статус]],COUNTIF($F$2:Таблица2[[#This Row],[Статус]],TRUE),"")</f>
        <v>136</v>
      </c>
      <c r="H137" s="17" t="str">
        <f>IFERROR(INDEX(Таблица2[Наименование],MATCH(ROWS($G$2:Таблица2[[#This Row],[Индекс]]),Таблица2[Индекс],0)),"")</f>
        <v>Сиде голубой</v>
      </c>
    </row>
    <row r="138" spans="1:8" x14ac:dyDescent="0.25">
      <c r="A138" s="15"/>
      <c r="B138" s="15"/>
      <c r="C138" s="15"/>
      <c r="D138" s="15">
        <v>100</v>
      </c>
      <c r="E138" s="17" t="s">
        <v>175</v>
      </c>
      <c r="F138" s="23" t="b">
        <f>NOT(ISERROR(SEARCH(Лист1!$H$7,Таблица2[[#This Row],[Наименование]])))</f>
        <v>1</v>
      </c>
      <c r="G138" s="14">
        <f>IF(Таблица2[[#This Row],[Статус]],COUNTIF($F$2:Таблица2[[#This Row],[Статус]],TRUE),"")</f>
        <v>137</v>
      </c>
      <c r="H138" s="17" t="str">
        <f>IFERROR(INDEX(Таблица2[Наименование],MATCH(ROWS($G$2:Таблица2[[#This Row],[Индекс]]),Таблица2[Индекс],0)),"")</f>
        <v>Сиде серебро 80102 (Восток) new</v>
      </c>
    </row>
    <row r="139" spans="1:8" x14ac:dyDescent="0.25">
      <c r="A139" s="15"/>
      <c r="B139" s="15"/>
      <c r="C139" s="15"/>
      <c r="D139" s="15">
        <v>100</v>
      </c>
      <c r="E139" s="17" t="s">
        <v>117</v>
      </c>
      <c r="F139" s="23" t="b">
        <f>NOT(ISERROR(SEARCH(Лист1!$H$7,Таблица2[[#This Row],[Наименование]])))</f>
        <v>1</v>
      </c>
      <c r="G139" s="14">
        <f>IF(Таблица2[[#This Row],[Статус]],COUNTIF($F$2:Таблица2[[#This Row],[Статус]],TRUE),"")</f>
        <v>138</v>
      </c>
      <c r="H139" s="17" t="str">
        <f>IFERROR(INDEX(Таблица2[Наименование],MATCH(ROWS($G$2:Таблица2[[#This Row],[Индекс]]),Таблица2[Индекс],0)),"")</f>
        <v>Сиде серый</v>
      </c>
    </row>
    <row r="140" spans="1:8" x14ac:dyDescent="0.25">
      <c r="A140" s="15"/>
      <c r="B140" s="15"/>
      <c r="C140" s="15"/>
      <c r="D140" s="15">
        <v>100</v>
      </c>
      <c r="E140" s="17" t="s">
        <v>119</v>
      </c>
      <c r="F140" s="23" t="b">
        <f>NOT(ISERROR(SEARCH(Лист1!$H$7,Таблица2[[#This Row],[Наименование]])))</f>
        <v>1</v>
      </c>
      <c r="G140" s="14">
        <f>IF(Таблица2[[#This Row],[Статус]],COUNTIF($F$2:Таблица2[[#This Row],[Статус]],TRUE),"")</f>
        <v>139</v>
      </c>
      <c r="H140" s="17" t="str">
        <f>IFERROR(INDEX(Таблица2[Наименование],MATCH(ROWS($G$2:Таблица2[[#This Row],[Индекс]]),Таблица2[Индекс],0)),"")</f>
        <v>Сиде 8093 (зеленый)</v>
      </c>
    </row>
    <row r="141" spans="1:8" x14ac:dyDescent="0.25">
      <c r="A141" s="15"/>
      <c r="B141" s="15"/>
      <c r="C141" s="15"/>
      <c r="D141" s="15">
        <v>100</v>
      </c>
      <c r="E141" s="17" t="s">
        <v>121</v>
      </c>
      <c r="F141" s="23" t="b">
        <f>NOT(ISERROR(SEARCH(Лист1!$H$7,Таблица2[[#This Row],[Наименование]])))</f>
        <v>1</v>
      </c>
      <c r="G141" s="14">
        <f>IF(Таблица2[[#This Row],[Статус]],COUNTIF($F$2:Таблица2[[#This Row],[Статус]],TRUE),"")</f>
        <v>140</v>
      </c>
      <c r="H141" s="17" t="str">
        <f>IFERROR(INDEX(Таблица2[Наименование],MATCH(ROWS($G$2:Таблица2[[#This Row],[Индекс]]),Таблица2[Индекс],0)),"")</f>
        <v>Сомюр блэк-аут зеленый</v>
      </c>
    </row>
    <row r="142" spans="1:8" x14ac:dyDescent="0.25">
      <c r="A142" s="15"/>
      <c r="B142" s="15"/>
      <c r="C142" s="15"/>
      <c r="D142" s="15">
        <v>100</v>
      </c>
      <c r="E142" s="17" t="s">
        <v>123</v>
      </c>
      <c r="F142" s="23" t="b">
        <f>NOT(ISERROR(SEARCH(Лист1!$H$7,Таблица2[[#This Row],[Наименование]])))</f>
        <v>1</v>
      </c>
      <c r="G142" s="14">
        <f>IF(Таблица2[[#This Row],[Статус]],COUNTIF($F$2:Таблица2[[#This Row],[Статус]],TRUE),"")</f>
        <v>141</v>
      </c>
      <c r="H142" s="17" t="str">
        <f>IFERROR(INDEX(Таблица2[Наименование],MATCH(ROWS($G$2:Таблица2[[#This Row],[Индекс]]),Таблица2[Индекс],0)),"")</f>
        <v>Сказка белая</v>
      </c>
    </row>
    <row r="143" spans="1:8" x14ac:dyDescent="0.25">
      <c r="A143" s="15"/>
      <c r="B143" s="15"/>
      <c r="C143" s="15"/>
      <c r="D143" s="15">
        <v>100</v>
      </c>
      <c r="E143" s="17" t="s">
        <v>125</v>
      </c>
      <c r="F143" s="23" t="b">
        <f>NOT(ISERROR(SEARCH(Лист1!$H$7,Таблица2[[#This Row],[Наименование]])))</f>
        <v>1</v>
      </c>
      <c r="G143" s="14">
        <f>IF(Таблица2[[#This Row],[Статус]],COUNTIF($F$2:Таблица2[[#This Row],[Статус]],TRUE),"")</f>
        <v>142</v>
      </c>
      <c r="H143" s="17" t="str">
        <f>IFERROR(INDEX(Таблица2[Наименование],MATCH(ROWS($G$2:Таблица2[[#This Row],[Индекс]]),Таблица2[Индекс],0)),"")</f>
        <v>Сказка светло серая</v>
      </c>
    </row>
    <row r="144" spans="1:8" x14ac:dyDescent="0.25">
      <c r="A144" s="15"/>
      <c r="B144" s="15"/>
      <c r="C144" s="15"/>
      <c r="D144" s="15">
        <v>100</v>
      </c>
      <c r="E144" s="17" t="s">
        <v>127</v>
      </c>
      <c r="F144" s="23" t="b">
        <f>NOT(ISERROR(SEARCH(Лист1!$H$7,Таблица2[[#This Row],[Наименование]])))</f>
        <v>1</v>
      </c>
      <c r="G144" s="14">
        <f>IF(Таблица2[[#This Row],[Статус]],COUNTIF($F$2:Таблица2[[#This Row],[Статус]],TRUE),"")</f>
        <v>143</v>
      </c>
      <c r="H144" s="17" t="str">
        <f>IFERROR(INDEX(Таблица2[Наименование],MATCH(ROWS($G$2:Таблица2[[#This Row],[Индекс]]),Таблица2[Индекс],0)),"")</f>
        <v>Сказка кремовая</v>
      </c>
    </row>
    <row r="145" spans="1:8" x14ac:dyDescent="0.25">
      <c r="A145" s="15"/>
      <c r="B145" s="15"/>
      <c r="C145" s="15"/>
      <c r="D145" s="15">
        <v>100</v>
      </c>
      <c r="E145" s="17" t="s">
        <v>129</v>
      </c>
      <c r="F145" s="23" t="b">
        <f>NOT(ISERROR(SEARCH(Лист1!$H$7,Таблица2[[#This Row],[Наименование]])))</f>
        <v>1</v>
      </c>
      <c r="G145" s="14">
        <f>IF(Таблица2[[#This Row],[Статус]],COUNTIF($F$2:Таблица2[[#This Row],[Статус]],TRUE),"")</f>
        <v>144</v>
      </c>
      <c r="H145" s="17" t="str">
        <f>IFERROR(INDEX(Таблица2[Наименование],MATCH(ROWS($G$2:Таблица2[[#This Row],[Индекс]]),Таблица2[Индекс],0)),"")</f>
        <v>Фокус блэк-аут бежевый</v>
      </c>
    </row>
    <row r="146" spans="1:8" x14ac:dyDescent="0.25">
      <c r="A146" s="15"/>
      <c r="B146" s="15"/>
      <c r="C146" s="15"/>
      <c r="D146" s="15">
        <v>100</v>
      </c>
      <c r="E146" s="17" t="s">
        <v>176</v>
      </c>
      <c r="F146" s="23" t="b">
        <f>NOT(ISERROR(SEARCH(Лист1!$H$7,Таблица2[[#This Row],[Наименование]])))</f>
        <v>1</v>
      </c>
      <c r="G146" s="14">
        <f>IF(Таблица2[[#This Row],[Статус]],COUNTIF($F$2:Таблица2[[#This Row],[Статус]],TRUE),"")</f>
        <v>145</v>
      </c>
      <c r="H146" s="17" t="str">
        <f>IFERROR(INDEX(Таблица2[Наименование],MATCH(ROWS($G$2:Таблица2[[#This Row],[Индекс]]),Таблица2[Индекс],0)),"")</f>
        <v>Фокус блэк-аут серый 8034 (Восток) new</v>
      </c>
    </row>
    <row r="147" spans="1:8" x14ac:dyDescent="0.25">
      <c r="A147" s="15"/>
      <c r="B147" s="15"/>
      <c r="C147" s="15"/>
      <c r="D147" s="15">
        <v>100</v>
      </c>
      <c r="E147" s="17" t="s">
        <v>132</v>
      </c>
      <c r="F147" s="23" t="b">
        <f>NOT(ISERROR(SEARCH(Лист1!$H$7,Таблица2[[#This Row],[Наименование]])))</f>
        <v>1</v>
      </c>
      <c r="G147" s="14">
        <f>IF(Таблица2[[#This Row],[Статус]],COUNTIF($F$2:Таблица2[[#This Row],[Статус]],TRUE),"")</f>
        <v>146</v>
      </c>
      <c r="H147" s="17" t="str">
        <f>IFERROR(INDEX(Таблица2[Наименование],MATCH(ROWS($G$2:Таблица2[[#This Row],[Индекс]]),Таблица2[Индекс],0)),"")</f>
        <v>Фокус блэк-аут белый</v>
      </c>
    </row>
    <row r="148" spans="1:8" x14ac:dyDescent="0.25">
      <c r="A148" s="15"/>
      <c r="B148" s="15"/>
      <c r="C148" s="15"/>
      <c r="D148" s="15">
        <v>100</v>
      </c>
      <c r="E148" s="17" t="s">
        <v>133</v>
      </c>
      <c r="F148" s="23" t="b">
        <f>NOT(ISERROR(SEARCH(Лист1!$H$7,Таблица2[[#This Row],[Наименование]])))</f>
        <v>1</v>
      </c>
      <c r="G148" s="14">
        <f>IF(Таблица2[[#This Row],[Статус]],COUNTIF($F$2:Таблица2[[#This Row],[Статус]],TRUE),"")</f>
        <v>147</v>
      </c>
      <c r="H148" s="17" t="str">
        <f>IFERROR(INDEX(Таблица2[Наименование],MATCH(ROWS($G$2:Таблица2[[#This Row],[Индекс]]),Таблица2[Индекс],0)),"")</f>
        <v>Фортуна белая</v>
      </c>
    </row>
    <row r="149" spans="1:8" x14ac:dyDescent="0.25">
      <c r="A149" s="15"/>
      <c r="B149" s="15"/>
      <c r="C149" s="15"/>
      <c r="D149" s="15">
        <v>100</v>
      </c>
      <c r="E149" s="17" t="s">
        <v>135</v>
      </c>
      <c r="F149" s="23" t="b">
        <f>NOT(ISERROR(SEARCH(Лист1!$H$7,Таблица2[[#This Row],[Наименование]])))</f>
        <v>1</v>
      </c>
      <c r="G149" s="14">
        <f>IF(Таблица2[[#This Row],[Статус]],COUNTIF($F$2:Таблица2[[#This Row],[Статус]],TRUE),"")</f>
        <v>148</v>
      </c>
      <c r="H149" s="17" t="str">
        <f>IFERROR(INDEX(Таблица2[Наименование],MATCH(ROWS($G$2:Таблица2[[#This Row],[Индекс]]),Таблица2[Индекс],0)),"")</f>
        <v>Фортуна голубой</v>
      </c>
    </row>
    <row r="150" spans="1:8" x14ac:dyDescent="0.25">
      <c r="A150" s="15"/>
      <c r="B150" s="15"/>
      <c r="C150" s="15"/>
      <c r="D150" s="15">
        <v>100</v>
      </c>
      <c r="E150" s="17" t="s">
        <v>137</v>
      </c>
      <c r="F150" s="23" t="b">
        <f>NOT(ISERROR(SEARCH(Лист1!$H$7,Таблица2[[#This Row],[Наименование]])))</f>
        <v>1</v>
      </c>
      <c r="G150" s="14">
        <f>IF(Таблица2[[#This Row],[Статус]],COUNTIF($F$2:Таблица2[[#This Row],[Статус]],TRUE),"")</f>
        <v>149</v>
      </c>
      <c r="H150" s="17" t="str">
        <f>IFERROR(INDEX(Таблица2[Наименование],MATCH(ROWS($G$2:Таблица2[[#This Row],[Индекс]]),Таблица2[Индекс],0)),"")</f>
        <v>Ханой белый</v>
      </c>
    </row>
    <row r="151" spans="1:8" x14ac:dyDescent="0.25">
      <c r="A151" s="15"/>
      <c r="B151" s="15"/>
      <c r="C151" s="15"/>
      <c r="D151" s="15">
        <v>100</v>
      </c>
      <c r="E151" s="17" t="s">
        <v>139</v>
      </c>
      <c r="F151" s="23" t="b">
        <f>NOT(ISERROR(SEARCH(Лист1!$H$7,Таблица2[[#This Row],[Наименование]])))</f>
        <v>1</v>
      </c>
      <c r="G151" s="14">
        <f>IF(Таблица2[[#This Row],[Статус]],COUNTIF($F$2:Таблица2[[#This Row],[Статус]],TRUE),"")</f>
        <v>150</v>
      </c>
      <c r="H151" s="17" t="str">
        <f>IFERROR(INDEX(Таблица2[Наименование],MATCH(ROWS($G$2:Таблица2[[#This Row],[Индекс]]),Таблица2[Индекс],0)),"")</f>
        <v>Ханой венге</v>
      </c>
    </row>
    <row r="152" spans="1:8" x14ac:dyDescent="0.25">
      <c r="A152" s="15"/>
      <c r="B152" s="15"/>
      <c r="C152" s="15"/>
      <c r="D152" s="15">
        <v>100</v>
      </c>
      <c r="E152" s="17" t="s">
        <v>141</v>
      </c>
      <c r="F152" s="23" t="b">
        <f>NOT(ISERROR(SEARCH(Лист1!$H$7,Таблица2[[#This Row],[Наименование]])))</f>
        <v>1</v>
      </c>
      <c r="G152" s="14">
        <f>IF(Таблица2[[#This Row],[Статус]],COUNTIF($F$2:Таблица2[[#This Row],[Статус]],TRUE),"")</f>
        <v>151</v>
      </c>
      <c r="H152" s="17" t="str">
        <f>IFERROR(INDEX(Таблица2[Наименование],MATCH(ROWS($G$2:Таблица2[[#This Row],[Индекс]]),Таблица2[Индекс],0)),"")</f>
        <v>Ханой коричневый</v>
      </c>
    </row>
    <row r="153" spans="1:8" x14ac:dyDescent="0.25">
      <c r="A153" s="15"/>
      <c r="B153" s="15"/>
      <c r="C153" s="15"/>
      <c r="D153" s="15">
        <v>100</v>
      </c>
      <c r="E153" s="17" t="s">
        <v>143</v>
      </c>
      <c r="F153" s="23" t="b">
        <f>NOT(ISERROR(SEARCH(Лист1!$H$7,Таблица2[[#This Row],[Наименование]])))</f>
        <v>1</v>
      </c>
      <c r="G153" s="14">
        <f>IF(Таблица2[[#This Row],[Статус]],COUNTIF($F$2:Таблица2[[#This Row],[Статус]],TRUE),"")</f>
        <v>152</v>
      </c>
      <c r="H153" s="17" t="str">
        <f>IFERROR(INDEX(Таблица2[Наименование],MATCH(ROWS($G$2:Таблица2[[#This Row],[Индекс]]),Таблица2[Индекс],0)),"")</f>
        <v>Шелк терракотовый</v>
      </c>
    </row>
    <row r="154" spans="1:8" x14ac:dyDescent="0.25">
      <c r="A154" s="15"/>
      <c r="B154" s="15"/>
      <c r="C154" s="15"/>
      <c r="D154" s="15">
        <v>100</v>
      </c>
      <c r="E154" s="17" t="s">
        <v>145</v>
      </c>
      <c r="F154" s="23" t="b">
        <f>NOT(ISERROR(SEARCH(Лист1!$H$7,Таблица2[[#This Row],[Наименование]])))</f>
        <v>1</v>
      </c>
      <c r="G154" s="14">
        <f>IF(Таблица2[[#This Row],[Статус]],COUNTIF($F$2:Таблица2[[#This Row],[Статус]],TRUE),"")</f>
        <v>153</v>
      </c>
      <c r="H154" s="17" t="str">
        <f>IFERROR(INDEX(Таблица2[Наименование],MATCH(ROWS($G$2:Таблица2[[#This Row],[Индекс]]),Таблица2[Индекс],0)),"")</f>
        <v>Шелк зеленый</v>
      </c>
    </row>
    <row r="155" spans="1:8" x14ac:dyDescent="0.25">
      <c r="A155" s="15"/>
      <c r="B155" s="15"/>
      <c r="C155" s="15"/>
      <c r="D155" s="15">
        <v>100</v>
      </c>
      <c r="E155" s="17" t="s">
        <v>147</v>
      </c>
      <c r="F155" s="23" t="b">
        <f>NOT(ISERROR(SEARCH(Лист1!$H$7,Таблица2[[#This Row],[Наименование]])))</f>
        <v>1</v>
      </c>
      <c r="G155" s="14">
        <f>IF(Таблица2[[#This Row],[Статус]],COUNTIF($F$2:Таблица2[[#This Row],[Статус]],TRUE),"")</f>
        <v>154</v>
      </c>
      <c r="H155" s="17" t="str">
        <f>IFERROR(INDEX(Таблица2[Наименование],MATCH(ROWS($G$2:Таблица2[[#This Row],[Индекс]]),Таблица2[Индекс],0)),"")</f>
        <v>Шелк 88083 (желтый)</v>
      </c>
    </row>
    <row r="156" spans="1:8" x14ac:dyDescent="0.25">
      <c r="A156" s="15"/>
      <c r="B156" s="15"/>
      <c r="C156" s="15"/>
      <c r="D156" s="15">
        <v>100</v>
      </c>
      <c r="E156" s="17" t="s">
        <v>148</v>
      </c>
      <c r="F156" s="23" t="b">
        <f>NOT(ISERROR(SEARCH(Лист1!$H$7,Таблица2[[#This Row],[Наименование]])))</f>
        <v>1</v>
      </c>
      <c r="G156" s="14">
        <f>IF(Таблица2[[#This Row],[Статус]],COUNTIF($F$2:Таблица2[[#This Row],[Статус]],TRUE),"")</f>
        <v>155</v>
      </c>
      <c r="H156" s="17" t="str">
        <f>IFERROR(INDEX(Таблица2[Наименование],MATCH(ROWS($G$2:Таблица2[[#This Row],[Индекс]]),Таблица2[Индекс],0)),"")</f>
        <v>Шелк 88081 (белый)</v>
      </c>
    </row>
    <row r="157" spans="1:8" x14ac:dyDescent="0.25">
      <c r="A157" s="15"/>
      <c r="B157" s="15"/>
      <c r="C157" s="15"/>
      <c r="D157" s="15">
        <v>100</v>
      </c>
      <c r="E157" s="17" t="s">
        <v>150</v>
      </c>
      <c r="F157" s="23" t="b">
        <f>NOT(ISERROR(SEARCH(Лист1!$H$7,Таблица2[[#This Row],[Наименование]])))</f>
        <v>1</v>
      </c>
      <c r="G157" s="14">
        <f>IF(Таблица2[[#This Row],[Статус]],COUNTIF($F$2:Таблица2[[#This Row],[Статус]],TRUE),"")</f>
        <v>156</v>
      </c>
      <c r="H157" s="17" t="str">
        <f>IFERROR(INDEX(Таблица2[Наименование],MATCH(ROWS($G$2:Таблица2[[#This Row],[Индекс]]),Таблица2[Индекс],0)),"")</f>
        <v>Шелк 88187 (светло зеленый)</v>
      </c>
    </row>
    <row r="158" spans="1:8" x14ac:dyDescent="0.25">
      <c r="A158" s="15"/>
      <c r="B158" s="15"/>
      <c r="C158" s="15"/>
      <c r="D158" s="15">
        <v>100</v>
      </c>
      <c r="E158" s="17" t="s">
        <v>152</v>
      </c>
      <c r="F158" s="23" t="b">
        <f>NOT(ISERROR(SEARCH(Лист1!$H$7,Таблица2[[#This Row],[Наименование]])))</f>
        <v>1</v>
      </c>
      <c r="G158" s="14">
        <f>IF(Таблица2[[#This Row],[Статус]],COUNTIF($F$2:Таблица2[[#This Row],[Статус]],TRUE),"")</f>
        <v>157</v>
      </c>
      <c r="H158" s="17" t="str">
        <f>IFERROR(INDEX(Таблица2[Наименование],MATCH(ROWS($G$2:Таблица2[[#This Row],[Индекс]]),Таблица2[Индекс],0)),"")</f>
        <v>Шелк 88226 (фиолетовый)</v>
      </c>
    </row>
    <row r="159" spans="1:8" x14ac:dyDescent="0.25">
      <c r="A159" s="15"/>
      <c r="B159" s="15"/>
      <c r="C159" s="15"/>
      <c r="D159" s="15">
        <v>100</v>
      </c>
      <c r="E159" s="17" t="s">
        <v>154</v>
      </c>
      <c r="F159" s="23" t="b">
        <f>NOT(ISERROR(SEARCH(Лист1!$H$7,Таблица2[[#This Row],[Наименование]])))</f>
        <v>1</v>
      </c>
      <c r="G159" s="14">
        <f>IF(Таблица2[[#This Row],[Статус]],COUNTIF($F$2:Таблица2[[#This Row],[Статус]],TRUE),"")</f>
        <v>158</v>
      </c>
      <c r="H159" s="17" t="str">
        <f>IFERROR(INDEX(Таблица2[Наименование],MATCH(ROWS($G$2:Таблица2[[#This Row],[Индекс]]),Таблица2[Индекс],0)),"")</f>
        <v>Шелк 88046 (синий)</v>
      </c>
    </row>
    <row r="160" spans="1:8" x14ac:dyDescent="0.25">
      <c r="A160" s="15"/>
      <c r="B160" s="15"/>
      <c r="C160" s="15"/>
      <c r="D160" s="15">
        <v>100</v>
      </c>
      <c r="E160" s="17" t="s">
        <v>156</v>
      </c>
      <c r="F160" s="23" t="b">
        <f>NOT(ISERROR(SEARCH(Лист1!$H$7,Таблица2[[#This Row],[Наименование]])))</f>
        <v>1</v>
      </c>
      <c r="G160" s="14">
        <f>IF(Таблица2[[#This Row],[Статус]],COUNTIF($F$2:Таблица2[[#This Row],[Статус]],TRUE),"")</f>
        <v>159</v>
      </c>
      <c r="H160" s="17" t="str">
        <f>IFERROR(INDEX(Таблица2[Наименование],MATCH(ROWS($G$2:Таблица2[[#This Row],[Индекс]]),Таблица2[Индекс],0)),"")</f>
        <v>Шелк 88192 (темно зеленый)</v>
      </c>
    </row>
    <row r="161" spans="1:8" x14ac:dyDescent="0.25">
      <c r="A161" s="15"/>
      <c r="B161" s="15"/>
      <c r="C161" s="15"/>
      <c r="D161" s="15">
        <v>100</v>
      </c>
      <c r="E161" s="17" t="s">
        <v>179</v>
      </c>
      <c r="F161" s="23" t="b">
        <f>NOT(ISERROR(SEARCH(Лист1!$H$7,Таблица2[[#This Row],[Наименование]])))</f>
        <v>1</v>
      </c>
      <c r="G161" s="14">
        <f>IF(Таблица2[[#This Row],[Статус]],COUNTIF($F$2:Таблица2[[#This Row],[Статус]],TRUE),"")</f>
        <v>160</v>
      </c>
      <c r="H161" s="17" t="str">
        <f>IFERROR(INDEX(Таблица2[Наименование],MATCH(ROWS($G$2:Таблица2[[#This Row],[Индекс]]),Таблица2[Индекс],0)),"")</f>
        <v>Шелк 88046 (голубой) new</v>
      </c>
    </row>
    <row r="162" spans="1:8" x14ac:dyDescent="0.25">
      <c r="A162" s="15"/>
      <c r="B162" s="15"/>
      <c r="C162" s="15"/>
      <c r="D162" s="15">
        <v>100</v>
      </c>
      <c r="E162" s="17" t="s">
        <v>180</v>
      </c>
      <c r="F162" s="23" t="b">
        <f>NOT(ISERROR(SEARCH(Лист1!$H$7,Таблица2[[#This Row],[Наименование]])))</f>
        <v>1</v>
      </c>
      <c r="G162" s="14">
        <f>IF(Таблица2[[#This Row],[Статус]],COUNTIF($F$2:Таблица2[[#This Row],[Статус]],TRUE),"")</f>
        <v>161</v>
      </c>
      <c r="H162" s="17" t="str">
        <f>IFERROR(INDEX(Таблица2[Наименование],MATCH(ROWS($G$2:Таблица2[[#This Row],[Индекс]]),Таблица2[Индекс],0)),"")</f>
        <v>Шелк 88192 (лилово-розовый) new</v>
      </c>
    </row>
    <row r="163" spans="1:8" x14ac:dyDescent="0.25">
      <c r="A163" s="15"/>
      <c r="B163" s="15"/>
      <c r="C163" s="15"/>
      <c r="D163" s="15">
        <v>100</v>
      </c>
      <c r="E163" s="17" t="s">
        <v>181</v>
      </c>
      <c r="F163" s="23" t="b">
        <f>NOT(ISERROR(SEARCH(Лист1!$H$7,Таблица2[[#This Row],[Наименование]])))</f>
        <v>1</v>
      </c>
      <c r="G163" s="14">
        <f>IF(Таблица2[[#This Row],[Статус]],COUNTIF($F$2:Таблица2[[#This Row],[Статус]],TRUE),"")</f>
        <v>162</v>
      </c>
      <c r="H163" s="17" t="str">
        <f>IFERROR(INDEX(Таблица2[Наименование],MATCH(ROWS($G$2:Таблица2[[#This Row],[Индекс]]),Таблица2[Индекс],0)),"")</f>
        <v>Шелк 88084 (песочный) new</v>
      </c>
    </row>
    <row r="164" spans="1:8" x14ac:dyDescent="0.25">
      <c r="A164" s="15"/>
      <c r="B164" s="15"/>
      <c r="C164" s="15"/>
      <c r="D164" s="15">
        <v>100</v>
      </c>
      <c r="E164" s="17" t="s">
        <v>161</v>
      </c>
      <c r="F164" s="23" t="b">
        <f>NOT(ISERROR(SEARCH(Лист1!$H$7,Таблица2[[#This Row],[Наименование]])))</f>
        <v>1</v>
      </c>
      <c r="G164" s="14">
        <f>IF(Таблица2[[#This Row],[Статус]],COUNTIF($F$2:Таблица2[[#This Row],[Статус]],TRUE),"")</f>
        <v>163</v>
      </c>
      <c r="H164" s="17" t="str">
        <f>IFERROR(INDEX(Таблица2[Наименование],MATCH(ROWS($G$2:Таблица2[[#This Row],[Индекс]]),Таблица2[Индекс],0)),"")</f>
        <v>Шёлк серый (Amigo)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29"/>
  <sheetViews>
    <sheetView workbookViewId="0">
      <selection activeCell="J14" sqref="J14"/>
    </sheetView>
  </sheetViews>
  <sheetFormatPr defaultRowHeight="15" x14ac:dyDescent="0.25"/>
  <cols>
    <col min="1" max="1" width="37.28515625" customWidth="1"/>
    <col min="2" max="2" width="12.28515625" customWidth="1"/>
    <col min="3" max="3" width="10" customWidth="1"/>
    <col min="4" max="4" width="11.42578125" customWidth="1"/>
  </cols>
  <sheetData>
    <row r="1" spans="1:2" x14ac:dyDescent="0.25">
      <c r="A1" t="s">
        <v>11</v>
      </c>
      <c r="B1" t="s">
        <v>14</v>
      </c>
    </row>
    <row r="2" spans="1:2" x14ac:dyDescent="0.25">
      <c r="A2" t="s">
        <v>12</v>
      </c>
      <c r="B2" t="s">
        <v>15</v>
      </c>
    </row>
    <row r="3" spans="1:2" x14ac:dyDescent="0.25">
      <c r="A3" t="s">
        <v>13</v>
      </c>
      <c r="B3" t="s">
        <v>188</v>
      </c>
    </row>
    <row r="4" spans="1:2" x14ac:dyDescent="0.25">
      <c r="A4" t="s">
        <v>17</v>
      </c>
      <c r="B4" t="s">
        <v>16</v>
      </c>
    </row>
    <row r="5" spans="1:2" x14ac:dyDescent="0.25">
      <c r="A5" t="s">
        <v>18</v>
      </c>
    </row>
    <row r="24" spans="2:2" x14ac:dyDescent="0.25">
      <c r="B24" s="8"/>
    </row>
    <row r="25" spans="2:2" x14ac:dyDescent="0.25">
      <c r="B25" s="8"/>
    </row>
    <row r="26" spans="2:2" x14ac:dyDescent="0.25">
      <c r="B26" s="7"/>
    </row>
    <row r="27" spans="2:2" ht="18" x14ac:dyDescent="0.25">
      <c r="B27" s="9"/>
    </row>
    <row r="28" spans="2:2" x14ac:dyDescent="0.25">
      <c r="B28" s="10"/>
    </row>
    <row r="29" spans="2:2" x14ac:dyDescent="0.25">
      <c r="B29" s="1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Table</vt:lpstr>
      <vt:lpstr>Лист3</vt:lpstr>
      <vt:lpstr>Лист1!лайн</vt:lpstr>
      <vt:lpstr>Лист1!материал</vt:lpstr>
      <vt:lpstr>тип_изделия</vt:lpstr>
      <vt:lpstr>управление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2018-04-06T06:42:02Z</dcterms:modified>
</cp:coreProperties>
</file>