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45" windowWidth="11790" windowHeight="4575" tabRatio="421" activeTab="2"/>
  </bookViews>
  <sheets>
    <sheet name="Шаблон" sheetId="37" r:id="rId1"/>
    <sheet name="Работники" sheetId="7" r:id="rId2"/>
    <sheet name="Табель за апрель" sheetId="53" r:id="rId3"/>
    <sheet name="табель" sheetId="2" state="hidden" r:id="rId4"/>
  </sheets>
  <definedNames>
    <definedName name="_xlnm.Print_Area" localSheetId="3">табель!$A$1:$BX$49</definedName>
    <definedName name="_xlnm.Print_Area" localSheetId="2">'Табель за апрель'!$A$1:$BZ$49</definedName>
    <definedName name="_xlnm.Print_Area" localSheetId="0">Шаблон!$A$1:$BZ$13</definedName>
  </definedNames>
  <calcPr calcId="125725"/>
</workbook>
</file>

<file path=xl/calcChain.xml><?xml version="1.0" encoding="utf-8"?>
<calcChain xmlns="http://schemas.openxmlformats.org/spreadsheetml/2006/main">
  <c r="BZ44" i="53"/>
  <c r="BY44"/>
  <c r="BX44"/>
  <c r="BW44"/>
  <c r="BV44"/>
  <c r="BU44"/>
  <c r="BT44"/>
  <c r="BS44"/>
  <c r="BQ44"/>
  <c r="BP44"/>
  <c r="BO44"/>
  <c r="BN44"/>
  <c r="BM44"/>
  <c r="BZ42"/>
  <c r="BY42"/>
  <c r="BX42"/>
  <c r="BW42"/>
  <c r="BV42"/>
  <c r="BU42"/>
  <c r="BT42"/>
  <c r="BS42"/>
  <c r="BR42" s="1"/>
  <c r="BQ42"/>
  <c r="BP42"/>
  <c r="BO42"/>
  <c r="BN42"/>
  <c r="BM42"/>
  <c r="BZ40"/>
  <c r="BY40"/>
  <c r="BX40"/>
  <c r="BW40"/>
  <c r="BV40"/>
  <c r="BU40"/>
  <c r="BT40"/>
  <c r="BS40"/>
  <c r="BQ40"/>
  <c r="BP40"/>
  <c r="BO40"/>
  <c r="BN40"/>
  <c r="BM40"/>
  <c r="BZ38"/>
  <c r="BY38"/>
  <c r="BX38"/>
  <c r="BW38"/>
  <c r="BV38"/>
  <c r="BU38"/>
  <c r="BT38"/>
  <c r="BS38"/>
  <c r="BQ38"/>
  <c r="BP38"/>
  <c r="BO38"/>
  <c r="BN38"/>
  <c r="BM38"/>
  <c r="BZ36"/>
  <c r="BY36"/>
  <c r="BX36"/>
  <c r="BW36"/>
  <c r="BV36"/>
  <c r="BU36"/>
  <c r="BT36"/>
  <c r="BS36"/>
  <c r="BQ36"/>
  <c r="BP36"/>
  <c r="BO36"/>
  <c r="BN36"/>
  <c r="BM36"/>
  <c r="BZ34"/>
  <c r="BY34"/>
  <c r="BX34"/>
  <c r="BW34"/>
  <c r="BV34"/>
  <c r="BU34"/>
  <c r="BT34"/>
  <c r="BS34"/>
  <c r="BQ34"/>
  <c r="BP34"/>
  <c r="BO34"/>
  <c r="BN34"/>
  <c r="BM34"/>
  <c r="BZ32"/>
  <c r="BY32"/>
  <c r="BX32"/>
  <c r="BW32"/>
  <c r="BV32"/>
  <c r="BU32"/>
  <c r="BT32"/>
  <c r="BS32"/>
  <c r="BQ32"/>
  <c r="BP32"/>
  <c r="BO32"/>
  <c r="BN32"/>
  <c r="BM32"/>
  <c r="BZ30"/>
  <c r="BY30"/>
  <c r="BX30"/>
  <c r="BW30"/>
  <c r="BV30"/>
  <c r="BU30"/>
  <c r="BT30"/>
  <c r="BS30"/>
  <c r="BQ30"/>
  <c r="BP30"/>
  <c r="BO30"/>
  <c r="BN30"/>
  <c r="BM30"/>
  <c r="BZ28"/>
  <c r="BY28"/>
  <c r="BX28"/>
  <c r="BW28"/>
  <c r="BV28"/>
  <c r="BU28"/>
  <c r="BT28"/>
  <c r="BS28"/>
  <c r="BQ28"/>
  <c r="BP28"/>
  <c r="BO28"/>
  <c r="BN28"/>
  <c r="BM28"/>
  <c r="BZ26"/>
  <c r="BY26"/>
  <c r="BX26"/>
  <c r="BW26"/>
  <c r="BV26"/>
  <c r="BU26"/>
  <c r="BT26"/>
  <c r="BS26"/>
  <c r="BQ26"/>
  <c r="BP26"/>
  <c r="BO26"/>
  <c r="BN26"/>
  <c r="BM26"/>
  <c r="BZ24"/>
  <c r="BY24"/>
  <c r="BX24"/>
  <c r="BW24"/>
  <c r="BV24"/>
  <c r="BU24"/>
  <c r="BT24"/>
  <c r="BS24"/>
  <c r="BQ24"/>
  <c r="BP24"/>
  <c r="BO24"/>
  <c r="BN24"/>
  <c r="BM24"/>
  <c r="BZ22"/>
  <c r="BY22"/>
  <c r="BX22"/>
  <c r="BW22"/>
  <c r="BV22"/>
  <c r="BU22"/>
  <c r="BT22"/>
  <c r="BS22"/>
  <c r="BQ22"/>
  <c r="BP22"/>
  <c r="BO22"/>
  <c r="BN22"/>
  <c r="BM22"/>
  <c r="BZ20"/>
  <c r="BY20"/>
  <c r="BX20"/>
  <c r="BW20"/>
  <c r="BV20"/>
  <c r="BU20"/>
  <c r="BT20"/>
  <c r="BS20"/>
  <c r="BQ20"/>
  <c r="BP20"/>
  <c r="BO20"/>
  <c r="BN20"/>
  <c r="BM20"/>
  <c r="BZ18"/>
  <c r="BY18"/>
  <c r="BX18"/>
  <c r="BW18"/>
  <c r="BV18"/>
  <c r="BU18"/>
  <c r="BT18"/>
  <c r="BS18"/>
  <c r="BQ18"/>
  <c r="BP18"/>
  <c r="BO18"/>
  <c r="BN18"/>
  <c r="BM18"/>
  <c r="BZ16"/>
  <c r="BY16"/>
  <c r="BX16"/>
  <c r="BW16"/>
  <c r="BV16"/>
  <c r="BU16"/>
  <c r="BT16"/>
  <c r="BS16"/>
  <c r="BQ16"/>
  <c r="BP16"/>
  <c r="BO16"/>
  <c r="BN16"/>
  <c r="BM16"/>
  <c r="BZ13"/>
  <c r="BY13"/>
  <c r="BX13"/>
  <c r="BW13"/>
  <c r="BV13"/>
  <c r="BU13"/>
  <c r="BT13"/>
  <c r="BS13"/>
  <c r="BQ13"/>
  <c r="BP13"/>
  <c r="BO13"/>
  <c r="BN13"/>
  <c r="BM13"/>
  <c r="BZ11"/>
  <c r="BY11"/>
  <c r="BX11"/>
  <c r="BW11"/>
  <c r="BV11"/>
  <c r="BU11"/>
  <c r="BT11"/>
  <c r="BS11"/>
  <c r="BQ11"/>
  <c r="BP11"/>
  <c r="BO11"/>
  <c r="BN11"/>
  <c r="BM11"/>
  <c r="BZ8"/>
  <c r="BY8"/>
  <c r="BX8"/>
  <c r="BW8"/>
  <c r="BV8"/>
  <c r="BU8"/>
  <c r="BT8"/>
  <c r="BS8"/>
  <c r="BQ8"/>
  <c r="BP8"/>
  <c r="BO8"/>
  <c r="BN8"/>
  <c r="BM8"/>
  <c r="A9" i="7"/>
  <c r="BR44" i="53" l="1"/>
  <c r="BR40"/>
  <c r="BR32"/>
  <c r="BR38"/>
  <c r="BR34"/>
  <c r="BR28"/>
  <c r="BR36"/>
  <c r="BR16"/>
  <c r="BR24"/>
  <c r="BR30"/>
  <c r="BR22"/>
  <c r="BR26"/>
  <c r="BR18"/>
  <c r="BR20"/>
  <c r="BR13"/>
  <c r="BR11"/>
  <c r="BR8"/>
  <c r="BZ8" i="37"/>
  <c r="BY8"/>
  <c r="BX8"/>
  <c r="BW8"/>
  <c r="BV8"/>
  <c r="BU8"/>
  <c r="BT8"/>
  <c r="BS8"/>
  <c r="BQ8"/>
  <c r="BP8"/>
  <c r="BO8"/>
  <c r="BN8"/>
  <c r="BM8"/>
  <c r="A6" i="7"/>
  <c r="A4"/>
  <c r="BR8" i="37" l="1"/>
  <c r="C8" i="7" l="1"/>
  <c r="C5"/>
  <c r="I50" i="2"/>
  <c r="I52" s="1"/>
  <c r="G50"/>
  <c r="E50"/>
  <c r="E52" s="1"/>
  <c r="BM22"/>
  <c r="G52"/>
  <c r="K50"/>
  <c r="K52" s="1"/>
  <c r="M50"/>
  <c r="M52" s="1"/>
  <c r="O50"/>
  <c r="O52" s="1"/>
  <c r="Q50"/>
  <c r="Q52" s="1"/>
  <c r="S50"/>
  <c r="S52" s="1"/>
  <c r="U50"/>
  <c r="U52" s="1"/>
  <c r="W50"/>
  <c r="W52" s="1"/>
  <c r="Y50"/>
  <c r="Y52" s="1"/>
  <c r="AA50"/>
  <c r="AA52" s="1"/>
  <c r="AC50"/>
  <c r="AC52" s="1"/>
  <c r="AE50"/>
  <c r="AE52" s="1"/>
  <c r="AG50"/>
  <c r="AG52" s="1"/>
  <c r="AI50"/>
  <c r="AI52" s="1"/>
  <c r="AK50"/>
  <c r="AK52" s="1"/>
  <c r="AM50"/>
  <c r="AM52" s="1"/>
  <c r="AO50"/>
  <c r="AO52" s="1"/>
  <c r="AQ50"/>
  <c r="AQ52" s="1"/>
  <c r="AS50"/>
  <c r="AS52" s="1"/>
  <c r="AU50"/>
  <c r="AU52" s="1"/>
  <c r="AW50"/>
  <c r="AW52" s="1"/>
  <c r="AY50"/>
  <c r="AY52" s="1"/>
  <c r="BA50"/>
  <c r="BA52" s="1"/>
  <c r="BC50"/>
  <c r="BC52" s="1"/>
  <c r="BE50"/>
  <c r="BE52" s="1"/>
  <c r="BG50"/>
  <c r="BG52" s="1"/>
  <c r="BI50"/>
  <c r="BI52" s="1"/>
  <c r="BM8" l="1"/>
  <c r="BM11"/>
  <c r="BM13"/>
  <c r="BM24"/>
  <c r="BM26"/>
  <c r="BM28"/>
  <c r="BM30"/>
  <c r="BM32"/>
  <c r="BM34"/>
  <c r="BM36"/>
  <c r="BM38"/>
  <c r="BM40"/>
  <c r="BM42"/>
  <c r="BM44"/>
  <c r="BM16"/>
  <c r="BM18"/>
  <c r="BM20"/>
  <c r="BK18" l="1"/>
  <c r="BK20"/>
  <c r="BK22"/>
  <c r="BK24"/>
  <c r="BK26"/>
  <c r="BK28"/>
  <c r="BK30"/>
  <c r="BK32"/>
  <c r="BK34"/>
  <c r="BK36"/>
  <c r="BK38"/>
  <c r="BK40"/>
  <c r="BK42"/>
  <c r="BK44"/>
  <c r="BK16"/>
  <c r="BK13"/>
  <c r="BK11"/>
  <c r="BK8"/>
  <c r="BL44"/>
  <c r="BN44"/>
  <c r="BO44"/>
  <c r="BQ44"/>
  <c r="BR44"/>
  <c r="BS44"/>
  <c r="BT44"/>
  <c r="BU44"/>
  <c r="BV44"/>
  <c r="BW44"/>
  <c r="BX44"/>
  <c r="BP44" l="1"/>
  <c r="BN22"/>
  <c r="BN24"/>
  <c r="BX42"/>
  <c r="BW42"/>
  <c r="BV42"/>
  <c r="BU42"/>
  <c r="BT42"/>
  <c r="BS42"/>
  <c r="BR42"/>
  <c r="BQ42"/>
  <c r="BO42"/>
  <c r="BN42"/>
  <c r="BL42"/>
  <c r="BX40"/>
  <c r="BW40"/>
  <c r="BV40"/>
  <c r="BU40"/>
  <c r="BT40"/>
  <c r="BS40"/>
  <c r="BR40"/>
  <c r="BQ40"/>
  <c r="BO40"/>
  <c r="BN40"/>
  <c r="BL40"/>
  <c r="BX38"/>
  <c r="BW38"/>
  <c r="BV38"/>
  <c r="BU38"/>
  <c r="BT38"/>
  <c r="BS38"/>
  <c r="BR38"/>
  <c r="BQ38"/>
  <c r="BO38"/>
  <c r="BN38"/>
  <c r="BL38"/>
  <c r="BX36"/>
  <c r="BW36"/>
  <c r="BV36"/>
  <c r="BU36"/>
  <c r="BT36"/>
  <c r="BS36"/>
  <c r="BR36"/>
  <c r="BQ36"/>
  <c r="BO36"/>
  <c r="BN36"/>
  <c r="BL36"/>
  <c r="BX34"/>
  <c r="BW34"/>
  <c r="BV34"/>
  <c r="BU34"/>
  <c r="BT34"/>
  <c r="BS34"/>
  <c r="BR34"/>
  <c r="BQ34"/>
  <c r="BO34"/>
  <c r="BN34"/>
  <c r="BL34"/>
  <c r="BX32"/>
  <c r="BW32"/>
  <c r="BV32"/>
  <c r="BU32"/>
  <c r="BT32"/>
  <c r="BS32"/>
  <c r="BR32"/>
  <c r="BQ32"/>
  <c r="BO32"/>
  <c r="BN32"/>
  <c r="BL32"/>
  <c r="BX30"/>
  <c r="BW30"/>
  <c r="BV30"/>
  <c r="BU30"/>
  <c r="BT30"/>
  <c r="BS30"/>
  <c r="BR30"/>
  <c r="BQ30"/>
  <c r="BO30"/>
  <c r="BN30"/>
  <c r="BL30"/>
  <c r="BX28"/>
  <c r="BW28"/>
  <c r="BV28"/>
  <c r="BU28"/>
  <c r="BT28"/>
  <c r="BS28"/>
  <c r="BR28"/>
  <c r="BQ28"/>
  <c r="BO28"/>
  <c r="BN28"/>
  <c r="BL28"/>
  <c r="BX26"/>
  <c r="BW26"/>
  <c r="BV26"/>
  <c r="BU26"/>
  <c r="BT26"/>
  <c r="BS26"/>
  <c r="BR26"/>
  <c r="BQ26"/>
  <c r="BO26"/>
  <c r="BN26"/>
  <c r="BL26"/>
  <c r="BX24"/>
  <c r="BW24"/>
  <c r="BV24"/>
  <c r="BU24"/>
  <c r="BT24"/>
  <c r="BS24"/>
  <c r="BR24"/>
  <c r="BQ24"/>
  <c r="BO24"/>
  <c r="BL24"/>
  <c r="BX22"/>
  <c r="BW22"/>
  <c r="BV22"/>
  <c r="BU22"/>
  <c r="BT22"/>
  <c r="BS22"/>
  <c r="BR22"/>
  <c r="BQ22"/>
  <c r="BO22"/>
  <c r="BL22"/>
  <c r="BX20"/>
  <c r="BW20"/>
  <c r="BV20"/>
  <c r="BU20"/>
  <c r="BT20"/>
  <c r="BS20"/>
  <c r="BR20"/>
  <c r="BQ20"/>
  <c r="BO20"/>
  <c r="BN20"/>
  <c r="BL20"/>
  <c r="BX18"/>
  <c r="BW18"/>
  <c r="BV18"/>
  <c r="BU18"/>
  <c r="BT18"/>
  <c r="BS18"/>
  <c r="BR18"/>
  <c r="BQ18"/>
  <c r="BO18"/>
  <c r="BN18"/>
  <c r="BL18"/>
  <c r="BX16"/>
  <c r="BW16"/>
  <c r="BV16"/>
  <c r="BU16"/>
  <c r="BT16"/>
  <c r="BS16"/>
  <c r="BR16"/>
  <c r="BQ16"/>
  <c r="BO16"/>
  <c r="BN16"/>
  <c r="BL16"/>
  <c r="BX13"/>
  <c r="BW13"/>
  <c r="BV13"/>
  <c r="BU13"/>
  <c r="BT13"/>
  <c r="BS13"/>
  <c r="BR13"/>
  <c r="BQ13"/>
  <c r="BO13"/>
  <c r="BN13"/>
  <c r="BL13"/>
  <c r="BX11"/>
  <c r="BW11"/>
  <c r="BV11"/>
  <c r="BU11"/>
  <c r="BT11"/>
  <c r="BS11"/>
  <c r="BR11"/>
  <c r="BQ11"/>
  <c r="BO11"/>
  <c r="BN11"/>
  <c r="BL11"/>
  <c r="BX8"/>
  <c r="BW8"/>
  <c r="BV8"/>
  <c r="BU8"/>
  <c r="BT8"/>
  <c r="BS8"/>
  <c r="BR8"/>
  <c r="BQ8"/>
  <c r="BO8"/>
  <c r="BN8"/>
  <c r="BL8"/>
  <c r="BP13" l="1"/>
  <c r="BP34"/>
  <c r="BP30" l="1"/>
  <c r="BP40"/>
  <c r="BP36"/>
  <c r="BP38"/>
  <c r="BP22"/>
  <c r="BP20"/>
  <c r="BP8"/>
  <c r="BP11"/>
  <c r="BP16"/>
  <c r="BP18"/>
  <c r="BP26"/>
  <c r="BP28"/>
  <c r="BP24"/>
  <c r="BP32"/>
  <c r="BP42"/>
</calcChain>
</file>

<file path=xl/sharedStrings.xml><?xml version="1.0" encoding="utf-8"?>
<sst xmlns="http://schemas.openxmlformats.org/spreadsheetml/2006/main" count="1337" uniqueCount="97">
  <si>
    <t>ТАБЕЛЬ УЧЕТА РАБОЧЕГО ВРЕМЕНИ И РАСЧЕТА ОПЛАТЫ ТРУДА</t>
  </si>
  <si>
    <t>по ЭМУ лист № 1</t>
  </si>
  <si>
    <t>№</t>
  </si>
  <si>
    <t>Ф.И.О. / должность</t>
  </si>
  <si>
    <t>дней</t>
  </si>
  <si>
    <t>часов</t>
  </si>
  <si>
    <t>Билибин Ю.В.</t>
  </si>
  <si>
    <t>слесарь- ремонтник</t>
  </si>
  <si>
    <t>Долинин А.А</t>
  </si>
  <si>
    <t>монтер эл. Машин.</t>
  </si>
  <si>
    <t>Караткевич С.В.</t>
  </si>
  <si>
    <t>слес.-электр.</t>
  </si>
  <si>
    <t>слесарь-электрик</t>
  </si>
  <si>
    <t>Колыбин М.Е.</t>
  </si>
  <si>
    <t>слесарь-ремснт.</t>
  </si>
  <si>
    <t>Корытов В.С.</t>
  </si>
  <si>
    <t>слесарь-ремонтник</t>
  </si>
  <si>
    <t>Кулаков В.П.</t>
  </si>
  <si>
    <t>слес-сантехн.</t>
  </si>
  <si>
    <t>Пуляев А.А.</t>
  </si>
  <si>
    <t>Симинюк А.С.</t>
  </si>
  <si>
    <t>Заместитель генерального директора по кадрам   ____________________________</t>
  </si>
  <si>
    <t>Шалабудин С.В.</t>
  </si>
  <si>
    <t>Беляев В.В.</t>
  </si>
  <si>
    <t>слес.-ремонтник</t>
  </si>
  <si>
    <t>Коршунов Ю.Н.</t>
  </si>
  <si>
    <t>слесарь-ремон.</t>
  </si>
  <si>
    <t>РУКОВОДИТЕЛИ</t>
  </si>
  <si>
    <t>СПЕЦИАЛИСТЫ</t>
  </si>
  <si>
    <t>ВСПОМОГАТЕЛЬНЫЕ РАБОТНИКИ</t>
  </si>
  <si>
    <t>Шестаков С.А.</t>
  </si>
  <si>
    <t>Черепанов А.В.</t>
  </si>
  <si>
    <t>слес-ремонтник</t>
  </si>
  <si>
    <t>Поспелов С.В.</t>
  </si>
  <si>
    <t>Инж.электронщик</t>
  </si>
  <si>
    <t>отпуск</t>
  </si>
  <si>
    <t>ночные</t>
  </si>
  <si>
    <t>прогул</t>
  </si>
  <si>
    <t>пт</t>
  </si>
  <si>
    <t>чт</t>
  </si>
  <si>
    <t>сб</t>
  </si>
  <si>
    <t>вс</t>
  </si>
  <si>
    <t>пн</t>
  </si>
  <si>
    <t>вт</t>
  </si>
  <si>
    <t>ср</t>
  </si>
  <si>
    <t>из них по причинам</t>
  </si>
  <si>
    <t>Количество дней неявки</t>
  </si>
  <si>
    <t xml:space="preserve">Всего </t>
  </si>
  <si>
    <t>н</t>
  </si>
  <si>
    <t xml:space="preserve">из них </t>
  </si>
  <si>
    <t>за</t>
  </si>
  <si>
    <t xml:space="preserve"> года</t>
  </si>
  <si>
    <t>сверх- урочные</t>
  </si>
  <si>
    <t>повышение квалификации /обучение</t>
  </si>
  <si>
    <t xml:space="preserve"> невыяс- ненным</t>
  </si>
  <si>
    <t>в</t>
  </si>
  <si>
    <t>я</t>
  </si>
  <si>
    <t>Служебная командировка</t>
  </si>
  <si>
    <t>отпуск без оплаты</t>
  </si>
  <si>
    <t>отработано</t>
  </si>
  <si>
    <t>Начальник ЭМУ</t>
  </si>
  <si>
    <t xml:space="preserve">Начальник ЭМУ   _________________________________________________    </t>
  </si>
  <si>
    <t>Политов А.В.</t>
  </si>
  <si>
    <t>слес-инструментал.</t>
  </si>
  <si>
    <t>б</t>
  </si>
  <si>
    <t>Мастер ЭМУ</t>
  </si>
  <si>
    <t>Казнин А.В.</t>
  </si>
  <si>
    <t>Кутузов В.В.</t>
  </si>
  <si>
    <t>рв</t>
  </si>
  <si>
    <t>больн. Лист</t>
  </si>
  <si>
    <t>Колпачников Е.Ю.</t>
  </si>
  <si>
    <t>от</t>
  </si>
  <si>
    <t>вых., праз.</t>
  </si>
  <si>
    <t>Шимко М.В.</t>
  </si>
  <si>
    <t>до</t>
  </si>
  <si>
    <t>апрель</t>
  </si>
  <si>
    <t>Уволен</t>
  </si>
  <si>
    <t>c</t>
  </si>
  <si>
    <t>ФИО</t>
  </si>
  <si>
    <t>Должность</t>
  </si>
  <si>
    <t>слесарь - ремонтник</t>
  </si>
  <si>
    <t>слесарь  -сантехник</t>
  </si>
  <si>
    <t>слесарь - электрик</t>
  </si>
  <si>
    <t>Газоэлектросварщик</t>
  </si>
  <si>
    <t>ПОДРАЗДЕЛЕНИЕ</t>
  </si>
  <si>
    <t>с</t>
  </si>
  <si>
    <t>За апрель 2018 года по ЭМУ лист № 1</t>
  </si>
  <si>
    <t>Табельный номер</t>
  </si>
  <si>
    <t>"ЭМУ"</t>
  </si>
  <si>
    <t>X</t>
  </si>
  <si>
    <t>за апрель 2018 года по "ЭМУ" лист № 1</t>
  </si>
  <si>
    <t>Начальник "ЭМУ"_____________________________________________</t>
  </si>
  <si>
    <t>СПЕЦИАЛИСТЫ "ЭМУ"</t>
  </si>
  <si>
    <t>Мастер "ЭМУ"</t>
  </si>
  <si>
    <t>РАБОТНИКИ "ЭМУ"</t>
  </si>
  <si>
    <t>РУКОВОДИТЕЛИ "ЭМУ"</t>
  </si>
  <si>
    <t>Начальник "ЭМУ"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</si>
</sst>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6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b/>
      <i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Fill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7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0" fillId="0" borderId="0" xfId="0" applyFont="1" applyFill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2" fillId="2" borderId="27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2" borderId="10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0" fontId="2" fillId="2" borderId="0" xfId="0" applyFont="1" applyFill="1" applyAlignment="1" applyProtection="1">
      <protection locked="0"/>
    </xf>
    <xf numFmtId="0" fontId="14" fillId="0" borderId="0" xfId="0" applyFont="1" applyFill="1" applyAlignment="1" applyProtection="1">
      <protection locked="0"/>
    </xf>
    <xf numFmtId="0" fontId="0" fillId="0" borderId="0" xfId="0" applyFont="1" applyAlignment="1" applyProtection="1">
      <protection locked="0"/>
    </xf>
    <xf numFmtId="0" fontId="3" fillId="0" borderId="12" xfId="0" applyFont="1" applyBorder="1" applyAlignment="1" applyProtection="1">
      <alignment horizontal="center" wrapText="1"/>
      <protection locked="0"/>
    </xf>
    <xf numFmtId="0" fontId="12" fillId="2" borderId="11" xfId="0" applyNumberFormat="1" applyFont="1" applyFill="1" applyBorder="1" applyAlignment="1" applyProtection="1">
      <alignment horizontal="center" wrapText="1"/>
      <protection locked="0"/>
    </xf>
    <xf numFmtId="0" fontId="12" fillId="0" borderId="12" xfId="0" applyFont="1" applyBorder="1" applyAlignment="1" applyProtection="1">
      <alignment horizontal="center" wrapText="1"/>
      <protection locked="0"/>
    </xf>
    <xf numFmtId="0" fontId="13" fillId="0" borderId="12" xfId="0" applyFont="1" applyBorder="1" applyAlignment="1" applyProtection="1">
      <alignment horizontal="center" wrapText="1"/>
      <protection locked="0"/>
    </xf>
    <xf numFmtId="0" fontId="12" fillId="2" borderId="11" xfId="0" applyFont="1" applyFill="1" applyBorder="1" applyAlignment="1" applyProtection="1">
      <alignment horizontal="center" wrapText="1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12" fillId="2" borderId="20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34" xfId="0" applyFont="1" applyBorder="1" applyAlignment="1" applyProtection="1">
      <alignment horizontal="left"/>
      <protection locked="0"/>
    </xf>
    <xf numFmtId="0" fontId="0" fillId="0" borderId="17" xfId="0" applyFont="1" applyBorder="1" applyAlignment="1" applyProtection="1">
      <alignment horizontal="left"/>
      <protection locked="0"/>
    </xf>
    <xf numFmtId="0" fontId="0" fillId="0" borderId="17" xfId="0" applyFont="1" applyFill="1" applyBorder="1" applyAlignment="1" applyProtection="1">
      <alignment horizontal="left"/>
      <protection locked="0"/>
    </xf>
    <xf numFmtId="0" fontId="0" fillId="0" borderId="13" xfId="0" applyFont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1" fillId="0" borderId="1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horizontal="left"/>
      <protection locked="0"/>
    </xf>
    <xf numFmtId="0" fontId="0" fillId="2" borderId="18" xfId="0" applyFont="1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35" xfId="0" applyFont="1" applyFill="1" applyBorder="1" applyAlignment="1" applyProtection="1">
      <alignment horizontal="left" vertical="center"/>
      <protection locked="0"/>
    </xf>
    <xf numFmtId="0" fontId="0" fillId="2" borderId="39" xfId="0" applyFill="1" applyBorder="1" applyAlignment="1" applyProtection="1">
      <alignment horizontal="left"/>
      <protection locked="0"/>
    </xf>
    <xf numFmtId="0" fontId="0" fillId="2" borderId="36" xfId="0" applyFont="1" applyFill="1" applyBorder="1" applyAlignment="1" applyProtection="1">
      <alignment horizontal="left"/>
      <protection locked="0"/>
    </xf>
    <xf numFmtId="0" fontId="0" fillId="2" borderId="36" xfId="0" applyFont="1" applyFill="1" applyBorder="1" applyAlignment="1" applyProtection="1">
      <alignment horizontal="left" vertical="center"/>
      <protection locked="0"/>
    </xf>
    <xf numFmtId="9" fontId="0" fillId="0" borderId="0" xfId="2" applyFon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/>
    <xf numFmtId="0" fontId="0" fillId="0" borderId="0" xfId="0"/>
    <xf numFmtId="0" fontId="0" fillId="2" borderId="3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protection locked="0"/>
    </xf>
    <xf numFmtId="0" fontId="0" fillId="0" borderId="15" xfId="0" applyBorder="1"/>
    <xf numFmtId="0" fontId="0" fillId="0" borderId="42" xfId="0" applyFont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/>
      <protection locked="0"/>
    </xf>
    <xf numFmtId="0" fontId="0" fillId="2" borderId="42" xfId="0" applyFont="1" applyFill="1" applyBorder="1" applyAlignment="1" applyProtection="1">
      <protection locked="0"/>
    </xf>
    <xf numFmtId="0" fontId="0" fillId="2" borderId="43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Font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center" wrapText="1"/>
      <protection locked="0"/>
    </xf>
    <xf numFmtId="0" fontId="12" fillId="2" borderId="2" xfId="0" applyNumberFormat="1" applyFont="1" applyFill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0" fontId="12" fillId="2" borderId="36" xfId="0" applyNumberFormat="1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9" fontId="0" fillId="0" borderId="0" xfId="2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0" fillId="0" borderId="0" xfId="0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9" fontId="0" fillId="0" borderId="0" xfId="2" applyFon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45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46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164" fontId="11" fillId="2" borderId="1" xfId="1" applyNumberFormat="1" applyFont="1" applyFill="1" applyBorder="1" applyAlignment="1" applyProtection="1">
      <alignment horizontal="center" vertical="center"/>
      <protection locked="0"/>
    </xf>
    <xf numFmtId="164" fontId="10" fillId="2" borderId="1" xfId="1" applyNumberFormat="1" applyFont="1" applyFill="1" applyBorder="1" applyAlignment="1" applyProtection="1">
      <alignment horizontal="center" vertical="center"/>
      <protection locked="0"/>
    </xf>
    <xf numFmtId="164" fontId="10" fillId="0" borderId="1" xfId="1" applyNumberFormat="1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0" fontId="0" fillId="0" borderId="19" xfId="0" applyFont="1" applyBorder="1" applyAlignment="1" applyProtection="1">
      <alignment horizontal="center"/>
      <protection locked="0"/>
    </xf>
    <xf numFmtId="0" fontId="0" fillId="0" borderId="21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3" xfId="0" applyFont="1" applyBorder="1" applyAlignment="1" applyProtection="1">
      <alignment horizontal="center" wrapText="1"/>
      <protection locked="0"/>
    </xf>
    <xf numFmtId="0" fontId="3" fillId="0" borderId="18" xfId="0" applyFont="1" applyBorder="1" applyAlignment="1" applyProtection="1">
      <alignment horizont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2" borderId="24" xfId="0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0" fillId="0" borderId="37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7" xfId="0" applyFont="1" applyBorder="1" applyAlignment="1" applyProtection="1">
      <alignment horizontal="center"/>
      <protection locked="0"/>
    </xf>
    <xf numFmtId="0" fontId="0" fillId="0" borderId="41" xfId="0" applyFont="1" applyBorder="1" applyAlignment="1" applyProtection="1">
      <alignment horizontal="center"/>
      <protection locked="0"/>
    </xf>
    <xf numFmtId="0" fontId="0" fillId="0" borderId="38" xfId="0" applyFont="1" applyBorder="1" applyAlignment="1" applyProtection="1">
      <alignment horizontal="center"/>
      <protection locked="0"/>
    </xf>
    <xf numFmtId="0" fontId="0" fillId="2" borderId="37" xfId="0" applyFont="1" applyFill="1" applyBorder="1" applyAlignment="1" applyProtection="1">
      <alignment horizontal="center"/>
      <protection locked="0"/>
    </xf>
    <xf numFmtId="0" fontId="0" fillId="2" borderId="41" xfId="0" applyFont="1" applyFill="1" applyBorder="1" applyAlignment="1" applyProtection="1">
      <alignment horizontal="center"/>
      <protection locked="0"/>
    </xf>
    <xf numFmtId="0" fontId="0" fillId="2" borderId="38" xfId="0" applyFont="1" applyFill="1" applyBorder="1" applyAlignment="1" applyProtection="1">
      <alignment horizontal="center"/>
      <protection locked="0"/>
    </xf>
    <xf numFmtId="0" fontId="0" fillId="0" borderId="37" xfId="0" applyFont="1" applyFill="1" applyBorder="1" applyAlignment="1" applyProtection="1">
      <alignment horizontal="center"/>
      <protection locked="0"/>
    </xf>
    <xf numFmtId="0" fontId="0" fillId="0" borderId="41" xfId="0" applyFont="1" applyFill="1" applyBorder="1" applyAlignment="1" applyProtection="1">
      <alignment horizontal="center"/>
      <protection locked="0"/>
    </xf>
    <xf numFmtId="0" fontId="0" fillId="0" borderId="38" xfId="0" applyFont="1" applyFill="1" applyBorder="1" applyAlignment="1" applyProtection="1">
      <alignment horizontal="center"/>
      <protection locked="0"/>
    </xf>
    <xf numFmtId="0" fontId="1" fillId="0" borderId="47" xfId="0" applyFont="1" applyFill="1" applyBorder="1" applyAlignment="1" applyProtection="1">
      <alignment horizontal="center" vertical="center"/>
      <protection locked="0"/>
    </xf>
    <xf numFmtId="0" fontId="1" fillId="0" borderId="27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0" fillId="3" borderId="21" xfId="0" applyFont="1" applyFill="1" applyBorder="1" applyAlignment="1" applyProtection="1">
      <alignment horizontal="center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3" borderId="46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" fillId="3" borderId="45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2" fillId="0" borderId="14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/>
      <protection locked="0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BZ19"/>
  <sheetViews>
    <sheetView showRuler="0" view="pageBreakPreview" zoomScaleNormal="100" zoomScaleSheetLayoutView="100" workbookViewId="0">
      <selection activeCell="BD12" sqref="BD12"/>
    </sheetView>
  </sheetViews>
  <sheetFormatPr defaultColWidth="4.140625" defaultRowHeight="13.5" customHeight="1"/>
  <cols>
    <col min="1" max="1" width="3.42578125" style="8" bestFit="1" customWidth="1"/>
    <col min="2" max="2" width="19.7109375" style="8" bestFit="1" customWidth="1"/>
    <col min="3" max="55" width="2.7109375" style="1" customWidth="1"/>
    <col min="56" max="64" width="2.85546875" style="1" customWidth="1"/>
    <col min="65" max="65" width="7.28515625" style="8" bestFit="1" customWidth="1"/>
    <col min="66" max="66" width="7.85546875" style="8" bestFit="1" customWidth="1"/>
    <col min="67" max="67" width="7.7109375" style="8" bestFit="1" customWidth="1"/>
    <col min="68" max="68" width="7.140625" style="8" customWidth="1"/>
    <col min="69" max="69" width="7.42578125" style="8" customWidth="1"/>
    <col min="70" max="70" width="6.85546875" style="8" bestFit="1" customWidth="1"/>
    <col min="71" max="72" width="7.28515625" style="25" customWidth="1"/>
    <col min="73" max="74" width="7.28515625" style="25" hidden="1" customWidth="1"/>
    <col min="75" max="75" width="7.28515625" style="8" customWidth="1"/>
    <col min="76" max="77" width="7.28515625" style="25" hidden="1" customWidth="1"/>
    <col min="78" max="78" width="7.28515625" style="25" customWidth="1"/>
    <col min="79" max="16384" width="4.140625" style="8"/>
  </cols>
  <sheetData>
    <row r="1" spans="1:78" s="1" customFormat="1" ht="13.5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</row>
    <row r="2" spans="1:78" s="1" customFormat="1" ht="13.5" customHeight="1" thickBot="1">
      <c r="A2" s="111" t="s">
        <v>86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</row>
    <row r="3" spans="1:78" ht="13.5" customHeight="1">
      <c r="A3" s="130" t="s">
        <v>2</v>
      </c>
      <c r="B3" s="128" t="s">
        <v>3</v>
      </c>
      <c r="C3" s="126"/>
      <c r="D3" s="126"/>
      <c r="E3" s="97"/>
      <c r="F3" s="98"/>
      <c r="G3" s="97"/>
      <c r="H3" s="98"/>
      <c r="I3" s="97"/>
      <c r="J3" s="98"/>
      <c r="K3" s="97"/>
      <c r="L3" s="98"/>
      <c r="M3" s="97"/>
      <c r="N3" s="98"/>
      <c r="O3" s="97"/>
      <c r="P3" s="98"/>
      <c r="Q3" s="97"/>
      <c r="R3" s="98"/>
      <c r="S3" s="97"/>
      <c r="T3" s="98"/>
      <c r="U3" s="97"/>
      <c r="V3" s="98"/>
      <c r="W3" s="97"/>
      <c r="X3" s="98"/>
      <c r="Y3" s="97"/>
      <c r="Z3" s="98"/>
      <c r="AA3" s="97"/>
      <c r="AB3" s="98"/>
      <c r="AC3" s="97"/>
      <c r="AD3" s="98"/>
      <c r="AE3" s="97"/>
      <c r="AF3" s="98"/>
      <c r="AG3" s="97"/>
      <c r="AH3" s="98"/>
      <c r="AI3" s="97"/>
      <c r="AJ3" s="98"/>
      <c r="AK3" s="97"/>
      <c r="AL3" s="98"/>
      <c r="AM3" s="97"/>
      <c r="AN3" s="98"/>
      <c r="AO3" s="97"/>
      <c r="AP3" s="98"/>
      <c r="AQ3" s="97"/>
      <c r="AR3" s="98"/>
      <c r="AS3" s="97"/>
      <c r="AT3" s="98"/>
      <c r="AU3" s="97"/>
      <c r="AV3" s="98"/>
      <c r="AW3" s="97"/>
      <c r="AX3" s="98"/>
      <c r="AY3" s="97"/>
      <c r="AZ3" s="98"/>
      <c r="BA3" s="97"/>
      <c r="BB3" s="98"/>
      <c r="BC3" s="97"/>
      <c r="BD3" s="98"/>
      <c r="BE3" s="97"/>
      <c r="BF3" s="98"/>
      <c r="BG3" s="97"/>
      <c r="BH3" s="98"/>
      <c r="BI3" s="97"/>
      <c r="BJ3" s="98"/>
      <c r="BK3" s="97"/>
      <c r="BL3" s="98"/>
      <c r="BM3" s="132" t="s">
        <v>59</v>
      </c>
      <c r="BN3" s="132"/>
      <c r="BO3" s="132"/>
      <c r="BP3" s="132"/>
      <c r="BQ3" s="133"/>
      <c r="BR3" s="114" t="s">
        <v>46</v>
      </c>
      <c r="BS3" s="115"/>
      <c r="BT3" s="115"/>
      <c r="BU3" s="115"/>
      <c r="BV3" s="115"/>
      <c r="BW3" s="115"/>
      <c r="BX3" s="115"/>
      <c r="BY3" s="115"/>
      <c r="BZ3" s="116"/>
    </row>
    <row r="4" spans="1:78" ht="13.5" customHeight="1">
      <c r="A4" s="130"/>
      <c r="B4" s="128"/>
      <c r="C4" s="127"/>
      <c r="D4" s="127"/>
      <c r="E4" s="99"/>
      <c r="F4" s="100"/>
      <c r="G4" s="99"/>
      <c r="H4" s="100"/>
      <c r="I4" s="99"/>
      <c r="J4" s="100"/>
      <c r="K4" s="99"/>
      <c r="L4" s="100"/>
      <c r="M4" s="99"/>
      <c r="N4" s="100"/>
      <c r="O4" s="99"/>
      <c r="P4" s="100"/>
      <c r="Q4" s="99"/>
      <c r="R4" s="100"/>
      <c r="S4" s="99"/>
      <c r="T4" s="100"/>
      <c r="U4" s="99"/>
      <c r="V4" s="100"/>
      <c r="W4" s="99"/>
      <c r="X4" s="100"/>
      <c r="Y4" s="99"/>
      <c r="Z4" s="100"/>
      <c r="AA4" s="99"/>
      <c r="AB4" s="100"/>
      <c r="AC4" s="99"/>
      <c r="AD4" s="100"/>
      <c r="AE4" s="99"/>
      <c r="AF4" s="100"/>
      <c r="AG4" s="99"/>
      <c r="AH4" s="100"/>
      <c r="AI4" s="99"/>
      <c r="AJ4" s="100"/>
      <c r="AK4" s="99"/>
      <c r="AL4" s="100"/>
      <c r="AM4" s="99"/>
      <c r="AN4" s="100"/>
      <c r="AO4" s="99"/>
      <c r="AP4" s="100"/>
      <c r="AQ4" s="99"/>
      <c r="AR4" s="100"/>
      <c r="AS4" s="99"/>
      <c r="AT4" s="100"/>
      <c r="AU4" s="99"/>
      <c r="AV4" s="100"/>
      <c r="AW4" s="99"/>
      <c r="AX4" s="100"/>
      <c r="AY4" s="99"/>
      <c r="AZ4" s="100"/>
      <c r="BA4" s="99"/>
      <c r="BB4" s="100"/>
      <c r="BC4" s="99"/>
      <c r="BD4" s="100"/>
      <c r="BE4" s="99"/>
      <c r="BF4" s="100"/>
      <c r="BG4" s="99"/>
      <c r="BH4" s="100"/>
      <c r="BI4" s="99"/>
      <c r="BJ4" s="100"/>
      <c r="BK4" s="99"/>
      <c r="BL4" s="100"/>
      <c r="BM4" s="134"/>
      <c r="BN4" s="134"/>
      <c r="BO4" s="134"/>
      <c r="BP4" s="134"/>
      <c r="BQ4" s="135"/>
      <c r="BR4" s="117"/>
      <c r="BS4" s="118"/>
      <c r="BT4" s="118"/>
      <c r="BU4" s="118"/>
      <c r="BV4" s="118"/>
      <c r="BW4" s="118"/>
      <c r="BX4" s="118"/>
      <c r="BY4" s="118"/>
      <c r="BZ4" s="119"/>
    </row>
    <row r="5" spans="1:78" ht="13.5" customHeight="1">
      <c r="A5" s="130"/>
      <c r="B5" s="128"/>
      <c r="C5" s="127"/>
      <c r="D5" s="127"/>
      <c r="E5" s="101"/>
      <c r="F5" s="102"/>
      <c r="G5" s="101"/>
      <c r="H5" s="102"/>
      <c r="I5" s="101"/>
      <c r="J5" s="102"/>
      <c r="K5" s="101"/>
      <c r="L5" s="102"/>
      <c r="M5" s="101"/>
      <c r="N5" s="102"/>
      <c r="O5" s="101"/>
      <c r="P5" s="102"/>
      <c r="Q5" s="101"/>
      <c r="R5" s="102"/>
      <c r="S5" s="101"/>
      <c r="T5" s="102"/>
      <c r="U5" s="101"/>
      <c r="V5" s="102"/>
      <c r="W5" s="101"/>
      <c r="X5" s="102"/>
      <c r="Y5" s="101"/>
      <c r="Z5" s="102"/>
      <c r="AA5" s="101"/>
      <c r="AB5" s="102"/>
      <c r="AC5" s="101"/>
      <c r="AD5" s="102"/>
      <c r="AE5" s="101"/>
      <c r="AF5" s="102"/>
      <c r="AG5" s="101"/>
      <c r="AH5" s="102"/>
      <c r="AI5" s="101"/>
      <c r="AJ5" s="102"/>
      <c r="AK5" s="101"/>
      <c r="AL5" s="102"/>
      <c r="AM5" s="101"/>
      <c r="AN5" s="102"/>
      <c r="AO5" s="101"/>
      <c r="AP5" s="102"/>
      <c r="AQ5" s="101"/>
      <c r="AR5" s="102"/>
      <c r="AS5" s="101"/>
      <c r="AT5" s="102"/>
      <c r="AU5" s="101"/>
      <c r="AV5" s="102"/>
      <c r="AW5" s="101"/>
      <c r="AX5" s="102"/>
      <c r="AY5" s="101"/>
      <c r="AZ5" s="102"/>
      <c r="BA5" s="101"/>
      <c r="BB5" s="102"/>
      <c r="BC5" s="101"/>
      <c r="BD5" s="102"/>
      <c r="BE5" s="101"/>
      <c r="BF5" s="102"/>
      <c r="BG5" s="101"/>
      <c r="BH5" s="102"/>
      <c r="BI5" s="101"/>
      <c r="BJ5" s="102"/>
      <c r="BK5" s="101"/>
      <c r="BL5" s="102"/>
      <c r="BM5" s="9" t="s">
        <v>4</v>
      </c>
      <c r="BN5" s="10" t="s">
        <v>5</v>
      </c>
      <c r="BO5" s="120" t="s">
        <v>49</v>
      </c>
      <c r="BP5" s="120"/>
      <c r="BQ5" s="120"/>
      <c r="BR5" s="121" t="s">
        <v>47</v>
      </c>
      <c r="BS5" s="123" t="s">
        <v>45</v>
      </c>
      <c r="BT5" s="123"/>
      <c r="BU5" s="123"/>
      <c r="BV5" s="123"/>
      <c r="BW5" s="123"/>
      <c r="BX5" s="123"/>
      <c r="BY5" s="124"/>
      <c r="BZ5" s="125"/>
    </row>
    <row r="6" spans="1:78" ht="55.5" customHeight="1">
      <c r="A6" s="131"/>
      <c r="B6" s="129"/>
      <c r="C6" s="127"/>
      <c r="D6" s="127"/>
      <c r="E6" s="103"/>
      <c r="F6" s="104"/>
      <c r="G6" s="103"/>
      <c r="H6" s="104"/>
      <c r="I6" s="103"/>
      <c r="J6" s="104"/>
      <c r="K6" s="103"/>
      <c r="L6" s="104"/>
      <c r="M6" s="103"/>
      <c r="N6" s="104"/>
      <c r="O6" s="103"/>
      <c r="P6" s="104"/>
      <c r="Q6" s="103"/>
      <c r="R6" s="104"/>
      <c r="S6" s="103"/>
      <c r="T6" s="104"/>
      <c r="U6" s="103"/>
      <c r="V6" s="104"/>
      <c r="W6" s="103"/>
      <c r="X6" s="104"/>
      <c r="Y6" s="103"/>
      <c r="Z6" s="104"/>
      <c r="AA6" s="103"/>
      <c r="AB6" s="104"/>
      <c r="AC6" s="103"/>
      <c r="AD6" s="104"/>
      <c r="AE6" s="103"/>
      <c r="AF6" s="104"/>
      <c r="AG6" s="103"/>
      <c r="AH6" s="104"/>
      <c r="AI6" s="103"/>
      <c r="AJ6" s="104"/>
      <c r="AK6" s="103"/>
      <c r="AL6" s="104"/>
      <c r="AM6" s="103"/>
      <c r="AN6" s="104"/>
      <c r="AO6" s="103"/>
      <c r="AP6" s="104"/>
      <c r="AQ6" s="103"/>
      <c r="AR6" s="104"/>
      <c r="AS6" s="103"/>
      <c r="AT6" s="104"/>
      <c r="AU6" s="103"/>
      <c r="AV6" s="104"/>
      <c r="AW6" s="103"/>
      <c r="AX6" s="104"/>
      <c r="AY6" s="103"/>
      <c r="AZ6" s="104"/>
      <c r="BA6" s="103"/>
      <c r="BB6" s="104"/>
      <c r="BC6" s="103"/>
      <c r="BD6" s="104"/>
      <c r="BE6" s="103"/>
      <c r="BF6" s="104"/>
      <c r="BG6" s="103"/>
      <c r="BH6" s="104"/>
      <c r="BI6" s="103"/>
      <c r="BJ6" s="104"/>
      <c r="BK6" s="103"/>
      <c r="BL6" s="104"/>
      <c r="BM6" s="88"/>
      <c r="BN6" s="82"/>
      <c r="BO6" s="70" t="s">
        <v>52</v>
      </c>
      <c r="BP6" s="83" t="s">
        <v>36</v>
      </c>
      <c r="BQ6" s="84" t="s">
        <v>72</v>
      </c>
      <c r="BR6" s="122"/>
      <c r="BS6" s="85" t="s">
        <v>35</v>
      </c>
      <c r="BT6" s="70" t="s">
        <v>58</v>
      </c>
      <c r="BU6" s="70" t="s">
        <v>57</v>
      </c>
      <c r="BV6" s="70" t="s">
        <v>53</v>
      </c>
      <c r="BW6" s="85" t="s">
        <v>69</v>
      </c>
      <c r="BX6" s="86" t="s">
        <v>37</v>
      </c>
      <c r="BY6" s="85" t="s">
        <v>54</v>
      </c>
      <c r="BZ6" s="87" t="s">
        <v>72</v>
      </c>
    </row>
    <row r="7" spans="1:78" s="14" customFormat="1" ht="13.5" customHeight="1">
      <c r="A7" s="112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</row>
    <row r="8" spans="1:78" ht="13.5" customHeight="1">
      <c r="A8" s="105"/>
      <c r="B8" s="68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106">
        <f>COUNTIF(C8:BL9,"я")+COUNTIF(C8:BL9,"н")+COUNTIF(C8:BL9,"рв")</f>
        <v>0</v>
      </c>
      <c r="BN8" s="106">
        <f>SUM(C8:BL9)</f>
        <v>0</v>
      </c>
      <c r="BO8" s="107">
        <f>SUMIFS(C9:BL9,C8:BL8,"с")</f>
        <v>0</v>
      </c>
      <c r="BP8" s="107">
        <f>SUMIFS(C9:BL9,C8:BL8,"н")</f>
        <v>0</v>
      </c>
      <c r="BQ8" s="107">
        <f>SUMIF(C8:BL8,"рв",C9:BL9)</f>
        <v>0</v>
      </c>
      <c r="BR8" s="106">
        <f>SUM(BS8:BZ9)</f>
        <v>0</v>
      </c>
      <c r="BS8" s="108">
        <f>COUNTIF(C8:BL8,"от")</f>
        <v>0</v>
      </c>
      <c r="BT8" s="108">
        <f>COUNTIF(C8:BL8,"до")</f>
        <v>0</v>
      </c>
      <c r="BU8" s="107">
        <f>COUNTIF(C8:BL8,"к")</f>
        <v>0</v>
      </c>
      <c r="BV8" s="108">
        <f>COUNTIF(C8:BL8,"у")</f>
        <v>0</v>
      </c>
      <c r="BW8" s="108">
        <f>COUNTIF(C8:BL8,"б")</f>
        <v>0</v>
      </c>
      <c r="BX8" s="109">
        <f>COUNTIF(C8:BL8,"п")</f>
        <v>0</v>
      </c>
      <c r="BY8" s="109">
        <f>COUNTIF(C8:BL8,"нн")</f>
        <v>0</v>
      </c>
      <c r="BZ8" s="108">
        <f>COUNTIF(C8:BL8,"в")</f>
        <v>0</v>
      </c>
    </row>
    <row r="9" spans="1:78" ht="13.5" customHeight="1">
      <c r="A9" s="105"/>
      <c r="B9" s="6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106"/>
      <c r="BN9" s="106"/>
      <c r="BO9" s="107"/>
      <c r="BP9" s="107"/>
      <c r="BQ9" s="107"/>
      <c r="BR9" s="106"/>
      <c r="BS9" s="108"/>
      <c r="BT9" s="108"/>
      <c r="BU9" s="107"/>
      <c r="BV9" s="108"/>
      <c r="BW9" s="108"/>
      <c r="BX9" s="109"/>
      <c r="BY9" s="109"/>
      <c r="BZ9" s="108"/>
    </row>
    <row r="10" spans="1:78" ht="13.5" customHeight="1">
      <c r="A10" s="1"/>
      <c r="B10" s="1"/>
      <c r="C10" s="2"/>
      <c r="D10" s="2"/>
      <c r="E10" s="2"/>
      <c r="F10" s="2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16"/>
      <c r="T10" s="16"/>
      <c r="U10" s="34"/>
      <c r="V10" s="34"/>
      <c r="W10" s="33"/>
      <c r="X10" s="33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4"/>
      <c r="BY10" s="4"/>
      <c r="BZ10" s="7"/>
    </row>
    <row r="11" spans="1:78" ht="13.5" customHeight="1">
      <c r="A11" s="1"/>
      <c r="B11" s="1"/>
      <c r="C11" s="2"/>
      <c r="D11" s="2"/>
      <c r="E11" s="2"/>
      <c r="F11" s="2"/>
      <c r="G11" s="16"/>
      <c r="H11" s="16"/>
      <c r="I11" s="16"/>
      <c r="J11" s="16"/>
      <c r="K11" s="16"/>
      <c r="L11" s="16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22"/>
      <c r="BX11" s="4"/>
      <c r="BY11" s="4"/>
      <c r="BZ11" s="7"/>
    </row>
    <row r="12" spans="1:78" ht="13.5" customHeight="1">
      <c r="A12" s="1"/>
      <c r="B12" s="1"/>
      <c r="C12" s="2"/>
      <c r="D12" s="2"/>
      <c r="E12" s="2"/>
      <c r="F12" s="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4"/>
      <c r="X12" s="4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4"/>
      <c r="BY12" s="4"/>
      <c r="BZ12" s="4"/>
    </row>
    <row r="13" spans="1:78" ht="13.5" customHeight="1">
      <c r="A13" s="1"/>
      <c r="B13" s="1"/>
      <c r="C13" s="2"/>
      <c r="D13" s="2"/>
      <c r="E13" s="2"/>
      <c r="F13" s="2"/>
      <c r="G13" s="33" t="s">
        <v>21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4" t="s">
        <v>22</v>
      </c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4"/>
      <c r="BY13" s="4"/>
      <c r="BZ13" s="4"/>
    </row>
    <row r="14" spans="1:78" ht="13.5" customHeight="1"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65"/>
      <c r="BJ14" s="65"/>
      <c r="BK14" s="96"/>
      <c r="BL14" s="96"/>
    </row>
    <row r="16" spans="1:78" ht="13.5" customHeight="1"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64"/>
      <c r="BJ16" s="64"/>
      <c r="BK16" s="95"/>
      <c r="BL16" s="95"/>
    </row>
    <row r="18" spans="3:64" ht="13.5" customHeight="1"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</row>
    <row r="19" spans="3:64" ht="13.5" customHeight="1"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</row>
  </sheetData>
  <mergeCells count="145">
    <mergeCell ref="C3:D5"/>
    <mergeCell ref="B3:B6"/>
    <mergeCell ref="A3:A6"/>
    <mergeCell ref="BM3:BQ4"/>
    <mergeCell ref="AQ3:AR5"/>
    <mergeCell ref="AS3:AT5"/>
    <mergeCell ref="AU3:AV5"/>
    <mergeCell ref="AW3:AX5"/>
    <mergeCell ref="AY3:AZ5"/>
    <mergeCell ref="BA3:BB5"/>
    <mergeCell ref="BC3:BD5"/>
    <mergeCell ref="BE3:BF5"/>
    <mergeCell ref="BG3:BH5"/>
    <mergeCell ref="BK3:BL5"/>
    <mergeCell ref="C6:D6"/>
    <mergeCell ref="E6:F6"/>
    <mergeCell ref="G6:H6"/>
    <mergeCell ref="I6:J6"/>
    <mergeCell ref="K6:L6"/>
    <mergeCell ref="M6:N6"/>
    <mergeCell ref="AK3:AL5"/>
    <mergeCell ref="AM3:AN5"/>
    <mergeCell ref="S3:T5"/>
    <mergeCell ref="U3:V5"/>
    <mergeCell ref="G3:H5"/>
    <mergeCell ref="E3:F5"/>
    <mergeCell ref="BE14:BF14"/>
    <mergeCell ref="BG14:BH14"/>
    <mergeCell ref="E14:F14"/>
    <mergeCell ref="G14:H14"/>
    <mergeCell ref="I14:J14"/>
    <mergeCell ref="K14:L14"/>
    <mergeCell ref="M14:N14"/>
    <mergeCell ref="O14:P14"/>
    <mergeCell ref="Q14:R14"/>
    <mergeCell ref="I3:J5"/>
    <mergeCell ref="AO3:AP5"/>
    <mergeCell ref="BG6:BH6"/>
    <mergeCell ref="BK6:BL6"/>
    <mergeCell ref="AM6:AN6"/>
    <mergeCell ref="AO6:AP6"/>
    <mergeCell ref="AQ6:AR6"/>
    <mergeCell ref="AS6:AT6"/>
    <mergeCell ref="AU6:AV6"/>
    <mergeCell ref="AW6:AX6"/>
    <mergeCell ref="BC14:BD14"/>
    <mergeCell ref="BA14:BB14"/>
    <mergeCell ref="AY14:AZ14"/>
    <mergeCell ref="AW14:AX14"/>
    <mergeCell ref="AU14:AV14"/>
    <mergeCell ref="AS14:AT14"/>
    <mergeCell ref="AQ14:AR14"/>
    <mergeCell ref="AO14:AP14"/>
    <mergeCell ref="AY6:AZ6"/>
    <mergeCell ref="BA6:BB6"/>
    <mergeCell ref="E16:F16"/>
    <mergeCell ref="AG14:AH14"/>
    <mergeCell ref="AE14:AF14"/>
    <mergeCell ref="AC14:AD14"/>
    <mergeCell ref="AA14:AB14"/>
    <mergeCell ref="Y14:Z14"/>
    <mergeCell ref="G16:H16"/>
    <mergeCell ref="O16:P16"/>
    <mergeCell ref="BK14:BL14"/>
    <mergeCell ref="BX8:BX9"/>
    <mergeCell ref="BY8:BY9"/>
    <mergeCell ref="BZ8:BZ9"/>
    <mergeCell ref="A1:BZ1"/>
    <mergeCell ref="A2:BZ2"/>
    <mergeCell ref="BI6:BJ6"/>
    <mergeCell ref="A7:BL7"/>
    <mergeCell ref="BU8:BU9"/>
    <mergeCell ref="BV8:BV9"/>
    <mergeCell ref="BW8:BW9"/>
    <mergeCell ref="Q6:R6"/>
    <mergeCell ref="S6:T6"/>
    <mergeCell ref="U6:V6"/>
    <mergeCell ref="W6:X6"/>
    <mergeCell ref="Y6:Z6"/>
    <mergeCell ref="BC6:BD6"/>
    <mergeCell ref="BE6:BF6"/>
    <mergeCell ref="BR3:BZ4"/>
    <mergeCell ref="AG3:AH5"/>
    <mergeCell ref="AI3:AJ5"/>
    <mergeCell ref="BO5:BQ5"/>
    <mergeCell ref="BR5:BR6"/>
    <mergeCell ref="BS5:BZ5"/>
    <mergeCell ref="BI3:BJ5"/>
    <mergeCell ref="A8:A9"/>
    <mergeCell ref="BM8:BM9"/>
    <mergeCell ref="BN8:BN9"/>
    <mergeCell ref="BO8:BO9"/>
    <mergeCell ref="BP8:BP9"/>
    <mergeCell ref="BQ8:BQ9"/>
    <mergeCell ref="BR8:BR9"/>
    <mergeCell ref="BS8:BS9"/>
    <mergeCell ref="BT8:BT9"/>
    <mergeCell ref="BK16:BL16"/>
    <mergeCell ref="BG16:BH16"/>
    <mergeCell ref="BE16:BF16"/>
    <mergeCell ref="BC16:BD16"/>
    <mergeCell ref="BA16:BB16"/>
    <mergeCell ref="AY16:AZ16"/>
    <mergeCell ref="AW16:AX16"/>
    <mergeCell ref="AU16:AV16"/>
    <mergeCell ref="AS16:AT16"/>
    <mergeCell ref="M3:N5"/>
    <mergeCell ref="K3:L5"/>
    <mergeCell ref="AE3:AF5"/>
    <mergeCell ref="AA6:AB6"/>
    <mergeCell ref="AC6:AD6"/>
    <mergeCell ref="AE6:AF6"/>
    <mergeCell ref="AG6:AH6"/>
    <mergeCell ref="AI6:AJ6"/>
    <mergeCell ref="AK6:AL6"/>
    <mergeCell ref="O6:P6"/>
    <mergeCell ref="Q3:R5"/>
    <mergeCell ref="W3:X5"/>
    <mergeCell ref="Y3:Z5"/>
    <mergeCell ref="AA3:AB5"/>
    <mergeCell ref="AC3:AD5"/>
    <mergeCell ref="O3:P5"/>
    <mergeCell ref="AQ16:AR16"/>
    <mergeCell ref="AO16:AP16"/>
    <mergeCell ref="AC16:AD16"/>
    <mergeCell ref="AA16:AB16"/>
    <mergeCell ref="Y16:Z16"/>
    <mergeCell ref="M16:N16"/>
    <mergeCell ref="K16:L16"/>
    <mergeCell ref="I16:J16"/>
    <mergeCell ref="AM14:AN14"/>
    <mergeCell ref="AK14:AL14"/>
    <mergeCell ref="AI14:AJ14"/>
    <mergeCell ref="AK16:AL16"/>
    <mergeCell ref="AM16:AN16"/>
    <mergeCell ref="Q16:R16"/>
    <mergeCell ref="S16:T16"/>
    <mergeCell ref="U16:V16"/>
    <mergeCell ref="W16:X16"/>
    <mergeCell ref="AI16:AJ16"/>
    <mergeCell ref="AE16:AF16"/>
    <mergeCell ref="AG16:AH16"/>
    <mergeCell ref="S14:T14"/>
    <mergeCell ref="U14:V14"/>
    <mergeCell ref="W14:X14"/>
  </mergeCells>
  <printOptions horizontalCentered="1"/>
  <pageMargins left="0" right="0" top="1.1100000000000001" bottom="0" header="0" footer="0"/>
  <pageSetup paperSize="9" scale="5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/>
  <dimension ref="A1:C24"/>
  <sheetViews>
    <sheetView showGridLines="0" workbookViewId="0">
      <selection activeCell="E14" sqref="E14"/>
    </sheetView>
  </sheetViews>
  <sheetFormatPr defaultRowHeight="15"/>
  <cols>
    <col min="1" max="1" width="18.7109375" style="67" customWidth="1"/>
    <col min="2" max="2" width="22.7109375" customWidth="1"/>
    <col min="3" max="3" width="21.85546875" customWidth="1"/>
  </cols>
  <sheetData>
    <row r="1" spans="1:3" s="55" customFormat="1" ht="15.75" thickBot="1">
      <c r="A1" s="136" t="s">
        <v>84</v>
      </c>
      <c r="B1" s="137"/>
      <c r="C1" s="138"/>
    </row>
    <row r="2" spans="1:3" s="55" customFormat="1" ht="15.75" thickBot="1">
      <c r="A2" s="136" t="s">
        <v>88</v>
      </c>
      <c r="B2" s="137"/>
      <c r="C2" s="138"/>
    </row>
    <row r="3" spans="1:3" s="66" customFormat="1" ht="15.75" thickBot="1">
      <c r="A3" s="72" t="s">
        <v>87</v>
      </c>
      <c r="B3" s="73" t="s">
        <v>78</v>
      </c>
      <c r="C3" s="74" t="s">
        <v>79</v>
      </c>
    </row>
    <row r="4" spans="1:3" ht="15.75" thickBot="1">
      <c r="A4" s="139" t="str">
        <f>"РУКОВОДИТЕЛИ " &amp; A2</f>
        <v>РУКОВОДИТЕЛИ "ЭМУ"</v>
      </c>
      <c r="B4" s="140"/>
      <c r="C4" s="141"/>
    </row>
    <row r="5" spans="1:3" ht="15.75" thickBot="1">
      <c r="A5" s="79">
        <v>1</v>
      </c>
      <c r="B5" s="75" t="s">
        <v>33</v>
      </c>
      <c r="C5" s="76" t="str">
        <f>"Начальник " &amp; A2</f>
        <v>Начальник "ЭМУ"</v>
      </c>
    </row>
    <row r="6" spans="1:3" ht="15.75" thickBot="1">
      <c r="A6" s="142" t="str">
        <f>"СПЕЦИАЛИСТЫ " &amp; A2</f>
        <v>СПЕЦИАЛИСТЫ "ЭМУ"</v>
      </c>
      <c r="B6" s="143"/>
      <c r="C6" s="144"/>
    </row>
    <row r="7" spans="1:3">
      <c r="A7" s="79">
        <v>2</v>
      </c>
      <c r="B7" s="69" t="s">
        <v>31</v>
      </c>
      <c r="C7" s="62" t="s">
        <v>34</v>
      </c>
    </row>
    <row r="8" spans="1:3" ht="15.75" thickBot="1">
      <c r="A8" s="79">
        <v>3</v>
      </c>
      <c r="B8" s="77" t="s">
        <v>66</v>
      </c>
      <c r="C8" s="61" t="str">
        <f>"Мастер " &amp; A2</f>
        <v>Мастер "ЭМУ"</v>
      </c>
    </row>
    <row r="9" spans="1:3" ht="15.75" thickBot="1">
      <c r="A9" s="145" t="str">
        <f>"РАБОТНИКИ " &amp; A2</f>
        <v>РАБОТНИКИ "ЭМУ"</v>
      </c>
      <c r="B9" s="146"/>
      <c r="C9" s="147"/>
    </row>
    <row r="10" spans="1:3">
      <c r="A10" s="79">
        <v>4</v>
      </c>
      <c r="B10" s="78" t="s">
        <v>23</v>
      </c>
      <c r="C10" s="63" t="s">
        <v>80</v>
      </c>
    </row>
    <row r="11" spans="1:3">
      <c r="A11" s="79">
        <v>5</v>
      </c>
      <c r="B11" s="46" t="s">
        <v>6</v>
      </c>
      <c r="C11" s="58" t="s">
        <v>80</v>
      </c>
    </row>
    <row r="12" spans="1:3">
      <c r="A12" s="79">
        <v>6</v>
      </c>
      <c r="B12" s="31" t="s">
        <v>8</v>
      </c>
      <c r="C12" s="57" t="s">
        <v>9</v>
      </c>
    </row>
    <row r="13" spans="1:3">
      <c r="A13" s="79">
        <v>7</v>
      </c>
      <c r="B13" s="31" t="s">
        <v>10</v>
      </c>
      <c r="C13" s="58" t="s">
        <v>82</v>
      </c>
    </row>
    <row r="14" spans="1:3">
      <c r="A14" s="79">
        <v>8</v>
      </c>
      <c r="B14" s="32" t="s">
        <v>70</v>
      </c>
      <c r="C14" s="58" t="s">
        <v>82</v>
      </c>
    </row>
    <row r="15" spans="1:3">
      <c r="A15" s="79">
        <v>9</v>
      </c>
      <c r="B15" s="31" t="s">
        <v>13</v>
      </c>
      <c r="C15" s="58" t="s">
        <v>80</v>
      </c>
    </row>
    <row r="16" spans="1:3">
      <c r="A16" s="79">
        <v>10</v>
      </c>
      <c r="B16" s="46" t="s">
        <v>25</v>
      </c>
      <c r="C16" s="58" t="s">
        <v>80</v>
      </c>
    </row>
    <row r="17" spans="1:3">
      <c r="A17" s="79">
        <v>11</v>
      </c>
      <c r="B17" s="31" t="s">
        <v>15</v>
      </c>
      <c r="C17" s="58" t="s">
        <v>80</v>
      </c>
    </row>
    <row r="18" spans="1:3">
      <c r="A18" s="79">
        <v>12</v>
      </c>
      <c r="B18" s="31" t="s">
        <v>17</v>
      </c>
      <c r="C18" s="58" t="s">
        <v>80</v>
      </c>
    </row>
    <row r="19" spans="1:3">
      <c r="A19" s="79">
        <v>13</v>
      </c>
      <c r="B19" s="45" t="s">
        <v>67</v>
      </c>
      <c r="C19" s="58" t="s">
        <v>82</v>
      </c>
    </row>
    <row r="20" spans="1:3">
      <c r="A20" s="79">
        <v>14</v>
      </c>
      <c r="B20" s="31" t="s">
        <v>19</v>
      </c>
      <c r="C20" s="58" t="s">
        <v>80</v>
      </c>
    </row>
    <row r="21" spans="1:3">
      <c r="A21" s="79">
        <v>15</v>
      </c>
      <c r="B21" s="31" t="s">
        <v>20</v>
      </c>
      <c r="C21" s="59" t="s">
        <v>81</v>
      </c>
    </row>
    <row r="22" spans="1:3">
      <c r="A22" s="79">
        <v>16</v>
      </c>
      <c r="B22" s="45" t="s">
        <v>30</v>
      </c>
      <c r="C22" s="59" t="s">
        <v>83</v>
      </c>
    </row>
    <row r="23" spans="1:3">
      <c r="A23" s="79">
        <v>17</v>
      </c>
      <c r="B23" s="45" t="s">
        <v>62</v>
      </c>
      <c r="C23" s="59" t="s">
        <v>63</v>
      </c>
    </row>
    <row r="24" spans="1:3" ht="15.75" thickBot="1">
      <c r="A24" s="80">
        <v>18</v>
      </c>
      <c r="B24" s="71" t="s">
        <v>73</v>
      </c>
      <c r="C24" s="60" t="s">
        <v>80</v>
      </c>
    </row>
  </sheetData>
  <mergeCells count="5">
    <mergeCell ref="A1:C1"/>
    <mergeCell ref="A2:C2"/>
    <mergeCell ref="A4:C4"/>
    <mergeCell ref="A6:C6"/>
    <mergeCell ref="A9:C9"/>
  </mergeCells>
  <pageMargins left="0.7" right="0.7" top="0.75" bottom="0.75" header="0.3" footer="0.3"/>
  <pageSetup paperSize="9" orientation="portrait" verticalDpi="0" r:id="rId1"/>
  <legacyDrawing r:id="rId2"/>
  <controls>
    <control shapeId="2051" r:id="rId3" name="CommandButton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BZ55"/>
  <sheetViews>
    <sheetView tabSelected="1" showRuler="0" view="pageBreakPreview" zoomScaleNormal="100" zoomScaleSheetLayoutView="100" workbookViewId="0">
      <selection activeCell="B8" sqref="B8:B9"/>
    </sheetView>
  </sheetViews>
  <sheetFormatPr defaultColWidth="4.140625" defaultRowHeight="13.5" customHeight="1"/>
  <cols>
    <col min="1" max="1" width="3.42578125" style="8" bestFit="1" customWidth="1"/>
    <col min="2" max="2" width="19.7109375" style="8" bestFit="1" customWidth="1"/>
    <col min="3" max="55" width="2.7109375" style="1" customWidth="1"/>
    <col min="56" max="64" width="2.85546875" style="1" customWidth="1"/>
    <col min="65" max="65" width="7.28515625" style="8" bestFit="1" customWidth="1"/>
    <col min="66" max="66" width="7.85546875" style="8" bestFit="1" customWidth="1"/>
    <col min="67" max="67" width="7.7109375" style="8" bestFit="1" customWidth="1"/>
    <col min="68" max="68" width="7.140625" style="8" customWidth="1"/>
    <col min="69" max="69" width="7.42578125" style="8" customWidth="1"/>
    <col min="70" max="70" width="6.85546875" style="8" bestFit="1" customWidth="1"/>
    <col min="71" max="72" width="7.28515625" style="25" customWidth="1"/>
    <col min="73" max="74" width="7.28515625" style="25" hidden="1" customWidth="1"/>
    <col min="75" max="75" width="7.28515625" style="8" customWidth="1"/>
    <col min="76" max="77" width="7.28515625" style="25" hidden="1" customWidth="1"/>
    <col min="78" max="78" width="7.28515625" style="25" customWidth="1"/>
    <col min="79" max="16384" width="4.140625" style="8"/>
  </cols>
  <sheetData>
    <row r="1" spans="1:78" s="1" customFormat="1" ht="13.5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</row>
    <row r="2" spans="1:78" s="1" customFormat="1" ht="13.5" customHeight="1" thickBot="1">
      <c r="A2" s="111" t="s">
        <v>90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</row>
    <row r="3" spans="1:78" ht="13.5" customHeight="1">
      <c r="A3" s="130" t="s">
        <v>2</v>
      </c>
      <c r="B3" s="128" t="s">
        <v>3</v>
      </c>
      <c r="C3" s="162" t="s">
        <v>41</v>
      </c>
      <c r="D3" s="162"/>
      <c r="E3" s="97" t="s">
        <v>42</v>
      </c>
      <c r="F3" s="98"/>
      <c r="G3" s="97" t="s">
        <v>43</v>
      </c>
      <c r="H3" s="98"/>
      <c r="I3" s="97" t="s">
        <v>44</v>
      </c>
      <c r="J3" s="98"/>
      <c r="K3" s="97" t="s">
        <v>39</v>
      </c>
      <c r="L3" s="98"/>
      <c r="M3" s="97" t="s">
        <v>38</v>
      </c>
      <c r="N3" s="98"/>
      <c r="O3" s="156" t="s">
        <v>40</v>
      </c>
      <c r="P3" s="157"/>
      <c r="Q3" s="156" t="s">
        <v>41</v>
      </c>
      <c r="R3" s="157"/>
      <c r="S3" s="97" t="s">
        <v>42</v>
      </c>
      <c r="T3" s="98"/>
      <c r="U3" s="97" t="s">
        <v>43</v>
      </c>
      <c r="V3" s="98"/>
      <c r="W3" s="97" t="s">
        <v>44</v>
      </c>
      <c r="X3" s="98"/>
      <c r="Y3" s="97" t="s">
        <v>39</v>
      </c>
      <c r="Z3" s="98"/>
      <c r="AA3" s="97" t="s">
        <v>38</v>
      </c>
      <c r="AB3" s="98"/>
      <c r="AC3" s="156" t="s">
        <v>40</v>
      </c>
      <c r="AD3" s="157"/>
      <c r="AE3" s="156" t="s">
        <v>41</v>
      </c>
      <c r="AF3" s="157"/>
      <c r="AG3" s="97" t="s">
        <v>42</v>
      </c>
      <c r="AH3" s="98"/>
      <c r="AI3" s="97" t="s">
        <v>43</v>
      </c>
      <c r="AJ3" s="98"/>
      <c r="AK3" s="97" t="s">
        <v>44</v>
      </c>
      <c r="AL3" s="98"/>
      <c r="AM3" s="97" t="s">
        <v>39</v>
      </c>
      <c r="AN3" s="98"/>
      <c r="AO3" s="97" t="s">
        <v>38</v>
      </c>
      <c r="AP3" s="98"/>
      <c r="AQ3" s="156" t="s">
        <v>40</v>
      </c>
      <c r="AR3" s="157"/>
      <c r="AS3" s="156" t="s">
        <v>41</v>
      </c>
      <c r="AT3" s="157"/>
      <c r="AU3" s="97" t="s">
        <v>42</v>
      </c>
      <c r="AV3" s="98"/>
      <c r="AW3" s="97" t="s">
        <v>43</v>
      </c>
      <c r="AX3" s="98"/>
      <c r="AY3" s="97" t="s">
        <v>44</v>
      </c>
      <c r="AZ3" s="98"/>
      <c r="BA3" s="97" t="s">
        <v>39</v>
      </c>
      <c r="BB3" s="98"/>
      <c r="BC3" s="97" t="s">
        <v>38</v>
      </c>
      <c r="BD3" s="98"/>
      <c r="BE3" s="156" t="s">
        <v>40</v>
      </c>
      <c r="BF3" s="157"/>
      <c r="BG3" s="156" t="s">
        <v>41</v>
      </c>
      <c r="BH3" s="157"/>
      <c r="BI3" s="97" t="s">
        <v>42</v>
      </c>
      <c r="BJ3" s="98"/>
      <c r="BK3" s="97"/>
      <c r="BL3" s="98"/>
      <c r="BM3" s="132" t="s">
        <v>59</v>
      </c>
      <c r="BN3" s="132"/>
      <c r="BO3" s="132"/>
      <c r="BP3" s="132"/>
      <c r="BQ3" s="133"/>
      <c r="BR3" s="114" t="s">
        <v>46</v>
      </c>
      <c r="BS3" s="115"/>
      <c r="BT3" s="115"/>
      <c r="BU3" s="115"/>
      <c r="BV3" s="115"/>
      <c r="BW3" s="115"/>
      <c r="BX3" s="115"/>
      <c r="BY3" s="115"/>
      <c r="BZ3" s="116"/>
    </row>
    <row r="4" spans="1:78" ht="13.5" customHeight="1">
      <c r="A4" s="130"/>
      <c r="B4" s="128"/>
      <c r="C4" s="155"/>
      <c r="D4" s="155"/>
      <c r="E4" s="99"/>
      <c r="F4" s="100"/>
      <c r="G4" s="99"/>
      <c r="H4" s="100"/>
      <c r="I4" s="99"/>
      <c r="J4" s="100"/>
      <c r="K4" s="99"/>
      <c r="L4" s="100"/>
      <c r="M4" s="99"/>
      <c r="N4" s="100"/>
      <c r="O4" s="158"/>
      <c r="P4" s="159"/>
      <c r="Q4" s="158"/>
      <c r="R4" s="159"/>
      <c r="S4" s="99"/>
      <c r="T4" s="100"/>
      <c r="U4" s="99"/>
      <c r="V4" s="100"/>
      <c r="W4" s="99"/>
      <c r="X4" s="100"/>
      <c r="Y4" s="99"/>
      <c r="Z4" s="100"/>
      <c r="AA4" s="99"/>
      <c r="AB4" s="100"/>
      <c r="AC4" s="158"/>
      <c r="AD4" s="159"/>
      <c r="AE4" s="158"/>
      <c r="AF4" s="159"/>
      <c r="AG4" s="99"/>
      <c r="AH4" s="100"/>
      <c r="AI4" s="99"/>
      <c r="AJ4" s="100"/>
      <c r="AK4" s="99"/>
      <c r="AL4" s="100"/>
      <c r="AM4" s="99"/>
      <c r="AN4" s="100"/>
      <c r="AO4" s="99"/>
      <c r="AP4" s="100"/>
      <c r="AQ4" s="158"/>
      <c r="AR4" s="159"/>
      <c r="AS4" s="158"/>
      <c r="AT4" s="159"/>
      <c r="AU4" s="99"/>
      <c r="AV4" s="100"/>
      <c r="AW4" s="99"/>
      <c r="AX4" s="100"/>
      <c r="AY4" s="99"/>
      <c r="AZ4" s="100"/>
      <c r="BA4" s="99"/>
      <c r="BB4" s="100"/>
      <c r="BC4" s="99"/>
      <c r="BD4" s="100"/>
      <c r="BE4" s="158"/>
      <c r="BF4" s="159"/>
      <c r="BG4" s="158"/>
      <c r="BH4" s="159"/>
      <c r="BI4" s="99"/>
      <c r="BJ4" s="100"/>
      <c r="BK4" s="99"/>
      <c r="BL4" s="100"/>
      <c r="BM4" s="134"/>
      <c r="BN4" s="134"/>
      <c r="BO4" s="134"/>
      <c r="BP4" s="134"/>
      <c r="BQ4" s="135"/>
      <c r="BR4" s="117"/>
      <c r="BS4" s="118"/>
      <c r="BT4" s="118"/>
      <c r="BU4" s="118"/>
      <c r="BV4" s="118"/>
      <c r="BW4" s="118"/>
      <c r="BX4" s="118"/>
      <c r="BY4" s="118"/>
      <c r="BZ4" s="119"/>
    </row>
    <row r="5" spans="1:78" ht="13.5" customHeight="1">
      <c r="A5" s="130"/>
      <c r="B5" s="128"/>
      <c r="C5" s="155"/>
      <c r="D5" s="155"/>
      <c r="E5" s="101"/>
      <c r="F5" s="102"/>
      <c r="G5" s="101"/>
      <c r="H5" s="102"/>
      <c r="I5" s="101"/>
      <c r="J5" s="102"/>
      <c r="K5" s="101"/>
      <c r="L5" s="102"/>
      <c r="M5" s="101"/>
      <c r="N5" s="102"/>
      <c r="O5" s="160"/>
      <c r="P5" s="161"/>
      <c r="Q5" s="160"/>
      <c r="R5" s="161"/>
      <c r="S5" s="101"/>
      <c r="T5" s="102"/>
      <c r="U5" s="101"/>
      <c r="V5" s="102"/>
      <c r="W5" s="101"/>
      <c r="X5" s="102"/>
      <c r="Y5" s="101"/>
      <c r="Z5" s="102"/>
      <c r="AA5" s="101"/>
      <c r="AB5" s="102"/>
      <c r="AC5" s="160"/>
      <c r="AD5" s="161"/>
      <c r="AE5" s="160"/>
      <c r="AF5" s="161"/>
      <c r="AG5" s="101"/>
      <c r="AH5" s="102"/>
      <c r="AI5" s="101"/>
      <c r="AJ5" s="102"/>
      <c r="AK5" s="101"/>
      <c r="AL5" s="102"/>
      <c r="AM5" s="101"/>
      <c r="AN5" s="102"/>
      <c r="AO5" s="101"/>
      <c r="AP5" s="102"/>
      <c r="AQ5" s="160"/>
      <c r="AR5" s="161"/>
      <c r="AS5" s="160"/>
      <c r="AT5" s="161"/>
      <c r="AU5" s="101"/>
      <c r="AV5" s="102"/>
      <c r="AW5" s="101"/>
      <c r="AX5" s="102"/>
      <c r="AY5" s="101"/>
      <c r="AZ5" s="102"/>
      <c r="BA5" s="101"/>
      <c r="BB5" s="102"/>
      <c r="BC5" s="101"/>
      <c r="BD5" s="102"/>
      <c r="BE5" s="160"/>
      <c r="BF5" s="161"/>
      <c r="BG5" s="160"/>
      <c r="BH5" s="161"/>
      <c r="BI5" s="101"/>
      <c r="BJ5" s="102"/>
      <c r="BK5" s="101"/>
      <c r="BL5" s="102"/>
      <c r="BM5" s="9" t="s">
        <v>4</v>
      </c>
      <c r="BN5" s="10" t="s">
        <v>5</v>
      </c>
      <c r="BO5" s="120" t="s">
        <v>49</v>
      </c>
      <c r="BP5" s="120"/>
      <c r="BQ5" s="120"/>
      <c r="BR5" s="121" t="s">
        <v>47</v>
      </c>
      <c r="BS5" s="123" t="s">
        <v>45</v>
      </c>
      <c r="BT5" s="123"/>
      <c r="BU5" s="123"/>
      <c r="BV5" s="123"/>
      <c r="BW5" s="123"/>
      <c r="BX5" s="123"/>
      <c r="BY5" s="124"/>
      <c r="BZ5" s="125"/>
    </row>
    <row r="6" spans="1:78" ht="55.5" customHeight="1">
      <c r="A6" s="131"/>
      <c r="B6" s="129"/>
      <c r="C6" s="155">
        <v>1</v>
      </c>
      <c r="D6" s="155"/>
      <c r="E6" s="103">
        <v>2</v>
      </c>
      <c r="F6" s="104"/>
      <c r="G6" s="103">
        <v>3</v>
      </c>
      <c r="H6" s="104"/>
      <c r="I6" s="103">
        <v>4</v>
      </c>
      <c r="J6" s="104"/>
      <c r="K6" s="103">
        <v>5</v>
      </c>
      <c r="L6" s="104"/>
      <c r="M6" s="103">
        <v>6</v>
      </c>
      <c r="N6" s="104"/>
      <c r="O6" s="153">
        <v>7</v>
      </c>
      <c r="P6" s="154"/>
      <c r="Q6" s="153">
        <v>8</v>
      </c>
      <c r="R6" s="154"/>
      <c r="S6" s="103">
        <v>9</v>
      </c>
      <c r="T6" s="104"/>
      <c r="U6" s="103">
        <v>10</v>
      </c>
      <c r="V6" s="104"/>
      <c r="W6" s="103">
        <v>11</v>
      </c>
      <c r="X6" s="104"/>
      <c r="Y6" s="103">
        <v>12</v>
      </c>
      <c r="Z6" s="104"/>
      <c r="AA6" s="103">
        <v>13</v>
      </c>
      <c r="AB6" s="104"/>
      <c r="AC6" s="153">
        <v>14</v>
      </c>
      <c r="AD6" s="154"/>
      <c r="AE6" s="153">
        <v>15</v>
      </c>
      <c r="AF6" s="154"/>
      <c r="AG6" s="103">
        <v>16</v>
      </c>
      <c r="AH6" s="104"/>
      <c r="AI6" s="103">
        <v>17</v>
      </c>
      <c r="AJ6" s="104"/>
      <c r="AK6" s="103">
        <v>18</v>
      </c>
      <c r="AL6" s="104"/>
      <c r="AM6" s="103">
        <v>19</v>
      </c>
      <c r="AN6" s="104"/>
      <c r="AO6" s="103">
        <v>20</v>
      </c>
      <c r="AP6" s="104"/>
      <c r="AQ6" s="153">
        <v>21</v>
      </c>
      <c r="AR6" s="154"/>
      <c r="AS6" s="153">
        <v>22</v>
      </c>
      <c r="AT6" s="154"/>
      <c r="AU6" s="103">
        <v>23</v>
      </c>
      <c r="AV6" s="104"/>
      <c r="AW6" s="103">
        <v>24</v>
      </c>
      <c r="AX6" s="104"/>
      <c r="AY6" s="103">
        <v>25</v>
      </c>
      <c r="AZ6" s="104"/>
      <c r="BA6" s="103">
        <v>26</v>
      </c>
      <c r="BB6" s="104"/>
      <c r="BC6" s="103">
        <v>27</v>
      </c>
      <c r="BD6" s="104"/>
      <c r="BE6" s="153">
        <v>28</v>
      </c>
      <c r="BF6" s="154"/>
      <c r="BG6" s="153">
        <v>29</v>
      </c>
      <c r="BH6" s="154"/>
      <c r="BI6" s="103">
        <v>30</v>
      </c>
      <c r="BJ6" s="104"/>
      <c r="BK6" s="103" t="s">
        <v>89</v>
      </c>
      <c r="BL6" s="104"/>
      <c r="BM6" s="88"/>
      <c r="BN6" s="82"/>
      <c r="BO6" s="91" t="s">
        <v>52</v>
      </c>
      <c r="BP6" s="83" t="s">
        <v>36</v>
      </c>
      <c r="BQ6" s="84" t="s">
        <v>72</v>
      </c>
      <c r="BR6" s="122"/>
      <c r="BS6" s="85" t="s">
        <v>35</v>
      </c>
      <c r="BT6" s="91" t="s">
        <v>58</v>
      </c>
      <c r="BU6" s="91" t="s">
        <v>57</v>
      </c>
      <c r="BV6" s="91" t="s">
        <v>53</v>
      </c>
      <c r="BW6" s="85" t="s">
        <v>69</v>
      </c>
      <c r="BX6" s="86" t="s">
        <v>37</v>
      </c>
      <c r="BY6" s="85" t="s">
        <v>54</v>
      </c>
      <c r="BZ6" s="87" t="s">
        <v>72</v>
      </c>
    </row>
    <row r="7" spans="1:78" s="14" customFormat="1" ht="13.5" customHeight="1">
      <c r="A7" s="112" t="s">
        <v>95</v>
      </c>
      <c r="B7" s="113"/>
      <c r="C7" s="152"/>
      <c r="D7" s="152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52"/>
      <c r="P7" s="152"/>
      <c r="Q7" s="152"/>
      <c r="R7" s="152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52"/>
      <c r="AD7" s="152"/>
      <c r="AE7" s="152"/>
      <c r="AF7" s="152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52"/>
      <c r="AR7" s="152"/>
      <c r="AS7" s="152"/>
      <c r="AT7" s="152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52"/>
      <c r="BF7" s="152"/>
      <c r="BG7" s="152"/>
      <c r="BH7" s="152"/>
      <c r="BI7" s="113"/>
      <c r="BJ7" s="113"/>
      <c r="BK7" s="113"/>
      <c r="BL7" s="113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</row>
    <row r="8" spans="1:78" ht="13.5" customHeight="1">
      <c r="A8" s="105">
        <v>1</v>
      </c>
      <c r="B8" s="68" t="s">
        <v>33</v>
      </c>
      <c r="C8" s="93" t="s">
        <v>55</v>
      </c>
      <c r="D8" s="93"/>
      <c r="E8" s="89" t="s">
        <v>56</v>
      </c>
      <c r="F8" s="89"/>
      <c r="G8" s="89" t="s">
        <v>56</v>
      </c>
      <c r="H8" s="89"/>
      <c r="I8" s="89" t="s">
        <v>48</v>
      </c>
      <c r="J8" s="89"/>
      <c r="K8" s="89" t="s">
        <v>56</v>
      </c>
      <c r="L8" s="89"/>
      <c r="M8" s="89" t="s">
        <v>56</v>
      </c>
      <c r="N8" s="89"/>
      <c r="O8" s="93" t="s">
        <v>55</v>
      </c>
      <c r="P8" s="93"/>
      <c r="Q8" s="93" t="s">
        <v>55</v>
      </c>
      <c r="R8" s="93"/>
      <c r="S8" s="89" t="s">
        <v>56</v>
      </c>
      <c r="T8" s="89"/>
      <c r="U8" s="89" t="s">
        <v>56</v>
      </c>
      <c r="V8" s="89"/>
      <c r="W8" s="89" t="s">
        <v>56</v>
      </c>
      <c r="X8" s="89"/>
      <c r="Y8" s="89" t="s">
        <v>56</v>
      </c>
      <c r="Z8" s="89"/>
      <c r="AA8" s="89" t="s">
        <v>56</v>
      </c>
      <c r="AB8" s="89"/>
      <c r="AC8" s="93" t="s">
        <v>55</v>
      </c>
      <c r="AD8" s="93"/>
      <c r="AE8" s="93" t="s">
        <v>55</v>
      </c>
      <c r="AF8" s="93"/>
      <c r="AG8" s="89" t="s">
        <v>56</v>
      </c>
      <c r="AH8" s="89"/>
      <c r="AI8" s="89" t="s">
        <v>56</v>
      </c>
      <c r="AJ8" s="89"/>
      <c r="AK8" s="89" t="s">
        <v>56</v>
      </c>
      <c r="AL8" s="89"/>
      <c r="AM8" s="89" t="s">
        <v>56</v>
      </c>
      <c r="AN8" s="89"/>
      <c r="AO8" s="89" t="s">
        <v>56</v>
      </c>
      <c r="AP8" s="89"/>
      <c r="AQ8" s="93" t="s">
        <v>55</v>
      </c>
      <c r="AR8" s="93"/>
      <c r="AS8" s="93" t="s">
        <v>55</v>
      </c>
      <c r="AT8" s="93"/>
      <c r="AU8" s="89" t="s">
        <v>56</v>
      </c>
      <c r="AV8" s="89"/>
      <c r="AW8" s="89" t="s">
        <v>56</v>
      </c>
      <c r="AX8" s="89"/>
      <c r="AY8" s="89" t="s">
        <v>56</v>
      </c>
      <c r="AZ8" s="89"/>
      <c r="BA8" s="89" t="s">
        <v>56</v>
      </c>
      <c r="BB8" s="89"/>
      <c r="BC8" s="89" t="s">
        <v>56</v>
      </c>
      <c r="BD8" s="89"/>
      <c r="BE8" s="93" t="s">
        <v>55</v>
      </c>
      <c r="BF8" s="93"/>
      <c r="BG8" s="93" t="s">
        <v>55</v>
      </c>
      <c r="BH8" s="93"/>
      <c r="BI8" s="89" t="s">
        <v>56</v>
      </c>
      <c r="BJ8" s="89"/>
      <c r="BK8" s="148" t="s">
        <v>89</v>
      </c>
      <c r="BL8" s="149"/>
      <c r="BM8" s="106">
        <f>COUNTIF(C8:BL9,"я")+COUNTIF(C8:BL9,"н")+COUNTIF(C8:BL9,"рв")</f>
        <v>21</v>
      </c>
      <c r="BN8" s="106">
        <f>SUM(C8:BL9)</f>
        <v>172</v>
      </c>
      <c r="BO8" s="107">
        <f>SUMIFS(C9:BL9,C8:BL8,"с")</f>
        <v>0</v>
      </c>
      <c r="BP8" s="107">
        <f>SUMIFS(C9:BL9,C8:BL8,"н")</f>
        <v>8</v>
      </c>
      <c r="BQ8" s="107">
        <f>SUMIF(C8:BL8,"рв",C9:BL9)</f>
        <v>0</v>
      </c>
      <c r="BR8" s="106">
        <f>SUM(BS8:BZ9)</f>
        <v>9</v>
      </c>
      <c r="BS8" s="108">
        <f>COUNTIF(C8:BL8,"от")</f>
        <v>0</v>
      </c>
      <c r="BT8" s="108">
        <f>COUNTIF(C8:BL8,"до")</f>
        <v>0</v>
      </c>
      <c r="BU8" s="107">
        <f>COUNTIF(C8:BL8,"к")</f>
        <v>0</v>
      </c>
      <c r="BV8" s="108">
        <f>COUNTIF(C8:BL8,"у")</f>
        <v>0</v>
      </c>
      <c r="BW8" s="108">
        <f>COUNTIF(C8:BL8,"б")</f>
        <v>0</v>
      </c>
      <c r="BX8" s="109">
        <f>COUNTIF(C8:BL8,"п")</f>
        <v>0</v>
      </c>
      <c r="BY8" s="109">
        <f>COUNTIF(C8:BL8,"нн")</f>
        <v>0</v>
      </c>
      <c r="BZ8" s="108">
        <f>COUNTIF(C8:BL8,"в")</f>
        <v>9</v>
      </c>
    </row>
    <row r="9" spans="1:78" ht="13.5" customHeight="1">
      <c r="A9" s="105"/>
      <c r="B9" s="69" t="s">
        <v>96</v>
      </c>
      <c r="C9" s="93"/>
      <c r="D9" s="93"/>
      <c r="E9" s="89">
        <v>12</v>
      </c>
      <c r="F9" s="89"/>
      <c r="G9" s="89">
        <v>8</v>
      </c>
      <c r="H9" s="89"/>
      <c r="I9" s="89">
        <v>8</v>
      </c>
      <c r="J9" s="89"/>
      <c r="K9" s="89">
        <v>8</v>
      </c>
      <c r="L9" s="89"/>
      <c r="M9" s="89">
        <v>8</v>
      </c>
      <c r="N9" s="89"/>
      <c r="O9" s="93"/>
      <c r="P9" s="93"/>
      <c r="Q9" s="93"/>
      <c r="R9" s="93"/>
      <c r="S9" s="89">
        <v>8</v>
      </c>
      <c r="T9" s="89"/>
      <c r="U9" s="89">
        <v>8</v>
      </c>
      <c r="V9" s="89"/>
      <c r="W9" s="89">
        <v>8</v>
      </c>
      <c r="X9" s="89"/>
      <c r="Y9" s="89">
        <v>8</v>
      </c>
      <c r="Z9" s="89"/>
      <c r="AA9" s="89">
        <v>8</v>
      </c>
      <c r="AB9" s="89"/>
      <c r="AC9" s="93"/>
      <c r="AD9" s="93"/>
      <c r="AE9" s="93"/>
      <c r="AF9" s="93"/>
      <c r="AG9" s="89">
        <v>8</v>
      </c>
      <c r="AH9" s="89"/>
      <c r="AI9" s="89">
        <v>8</v>
      </c>
      <c r="AJ9" s="89"/>
      <c r="AK9" s="89">
        <v>8</v>
      </c>
      <c r="AL9" s="89"/>
      <c r="AM9" s="89">
        <v>8</v>
      </c>
      <c r="AN9" s="89"/>
      <c r="AO9" s="89">
        <v>8</v>
      </c>
      <c r="AP9" s="89"/>
      <c r="AQ9" s="93"/>
      <c r="AR9" s="93"/>
      <c r="AS9" s="93"/>
      <c r="AT9" s="93"/>
      <c r="AU9" s="89">
        <v>8</v>
      </c>
      <c r="AV9" s="89"/>
      <c r="AW9" s="89">
        <v>8</v>
      </c>
      <c r="AX9" s="89"/>
      <c r="AY9" s="89">
        <v>8</v>
      </c>
      <c r="AZ9" s="89"/>
      <c r="BA9" s="89">
        <v>8</v>
      </c>
      <c r="BB9" s="89"/>
      <c r="BC9" s="89">
        <v>8</v>
      </c>
      <c r="BD9" s="89"/>
      <c r="BE9" s="93"/>
      <c r="BF9" s="93"/>
      <c r="BG9" s="93"/>
      <c r="BH9" s="93"/>
      <c r="BI9" s="89">
        <v>8</v>
      </c>
      <c r="BJ9" s="89"/>
      <c r="BK9" s="150"/>
      <c r="BL9" s="151"/>
      <c r="BM9" s="106"/>
      <c r="BN9" s="106"/>
      <c r="BO9" s="107"/>
      <c r="BP9" s="107"/>
      <c r="BQ9" s="107"/>
      <c r="BR9" s="106"/>
      <c r="BS9" s="108"/>
      <c r="BT9" s="108"/>
      <c r="BU9" s="107"/>
      <c r="BV9" s="108"/>
      <c r="BW9" s="108"/>
      <c r="BX9" s="109"/>
      <c r="BY9" s="109"/>
      <c r="BZ9" s="108"/>
    </row>
    <row r="10" spans="1:78" ht="13.5" customHeight="1">
      <c r="A10" s="112" t="s">
        <v>92</v>
      </c>
      <c r="B10" s="113"/>
      <c r="C10" s="152"/>
      <c r="D10" s="152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52"/>
      <c r="P10" s="152"/>
      <c r="Q10" s="152"/>
      <c r="R10" s="152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52"/>
      <c r="AD10" s="152"/>
      <c r="AE10" s="152"/>
      <c r="AF10" s="152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52"/>
      <c r="AR10" s="152"/>
      <c r="AS10" s="152"/>
      <c r="AT10" s="152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52"/>
      <c r="BF10" s="152"/>
      <c r="BG10" s="152"/>
      <c r="BH10" s="152"/>
      <c r="BI10" s="113"/>
      <c r="BJ10" s="113"/>
      <c r="BK10" s="113"/>
      <c r="BL10" s="113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</row>
    <row r="11" spans="1:78" ht="13.5" customHeight="1">
      <c r="A11" s="105">
        <v>2</v>
      </c>
      <c r="B11" s="68" t="s">
        <v>31</v>
      </c>
      <c r="C11" s="94" t="s">
        <v>55</v>
      </c>
      <c r="D11" s="93"/>
      <c r="E11" s="89" t="s">
        <v>56</v>
      </c>
      <c r="F11" s="89"/>
      <c r="G11" s="89" t="s">
        <v>48</v>
      </c>
      <c r="H11" s="89"/>
      <c r="I11" s="89" t="s">
        <v>56</v>
      </c>
      <c r="J11" s="89"/>
      <c r="K11" s="89" t="s">
        <v>56</v>
      </c>
      <c r="L11" s="89"/>
      <c r="M11" s="89" t="s">
        <v>56</v>
      </c>
      <c r="N11" s="89"/>
      <c r="O11" s="93" t="s">
        <v>55</v>
      </c>
      <c r="P11" s="93"/>
      <c r="Q11" s="93" t="s">
        <v>55</v>
      </c>
      <c r="R11" s="93"/>
      <c r="S11" s="89" t="s">
        <v>56</v>
      </c>
      <c r="T11" s="89"/>
      <c r="U11" s="89" t="s">
        <v>56</v>
      </c>
      <c r="V11" s="89"/>
      <c r="W11" s="89" t="s">
        <v>56</v>
      </c>
      <c r="X11" s="89"/>
      <c r="Y11" s="89" t="s">
        <v>56</v>
      </c>
      <c r="Z11" s="89"/>
      <c r="AA11" s="89" t="s">
        <v>56</v>
      </c>
      <c r="AB11" s="89"/>
      <c r="AC11" s="93" t="s">
        <v>55</v>
      </c>
      <c r="AD11" s="93"/>
      <c r="AE11" s="93" t="s">
        <v>55</v>
      </c>
      <c r="AF11" s="93"/>
      <c r="AG11" s="89" t="s">
        <v>56</v>
      </c>
      <c r="AH11" s="89"/>
      <c r="AI11" s="89" t="s">
        <v>56</v>
      </c>
      <c r="AJ11" s="89"/>
      <c r="AK11" s="89" t="s">
        <v>56</v>
      </c>
      <c r="AL11" s="89"/>
      <c r="AM11" s="89" t="s">
        <v>56</v>
      </c>
      <c r="AN11" s="89"/>
      <c r="AO11" s="89" t="s">
        <v>56</v>
      </c>
      <c r="AP11" s="89"/>
      <c r="AQ11" s="93" t="s">
        <v>55</v>
      </c>
      <c r="AR11" s="93"/>
      <c r="AS11" s="93" t="s">
        <v>55</v>
      </c>
      <c r="AT11" s="93"/>
      <c r="AU11" s="89" t="s">
        <v>56</v>
      </c>
      <c r="AV11" s="89"/>
      <c r="AW11" s="89" t="s">
        <v>56</v>
      </c>
      <c r="AX11" s="89"/>
      <c r="AY11" s="89" t="s">
        <v>56</v>
      </c>
      <c r="AZ11" s="89"/>
      <c r="BA11" s="89" t="s">
        <v>56</v>
      </c>
      <c r="BB11" s="89"/>
      <c r="BC11" s="89" t="s">
        <v>56</v>
      </c>
      <c r="BD11" s="89"/>
      <c r="BE11" s="93" t="s">
        <v>55</v>
      </c>
      <c r="BF11" s="93"/>
      <c r="BG11" s="93" t="s">
        <v>55</v>
      </c>
      <c r="BH11" s="93"/>
      <c r="BI11" s="89" t="s">
        <v>56</v>
      </c>
      <c r="BJ11" s="89"/>
      <c r="BK11" s="148" t="s">
        <v>89</v>
      </c>
      <c r="BL11" s="149"/>
      <c r="BM11" s="106">
        <f>COUNTIF(C11:BL12,"я")+COUNTIF(C11:BL12,"н")+COUNTIF(C11:BL12,"рв")</f>
        <v>21</v>
      </c>
      <c r="BN11" s="106">
        <f>SUM(C11:BL12)</f>
        <v>172</v>
      </c>
      <c r="BO11" s="107">
        <f>SUMIFS(C12:BL12,C11:BL11,"с")</f>
        <v>0</v>
      </c>
      <c r="BP11" s="107">
        <f>SUMIFS(C12:BL12,C11:BL11,"н")</f>
        <v>8</v>
      </c>
      <c r="BQ11" s="107">
        <f>SUMIF(C11:BL11,"рв",C12:BL12)</f>
        <v>0</v>
      </c>
      <c r="BR11" s="106">
        <f>SUM(BS11:BZ12)</f>
        <v>9</v>
      </c>
      <c r="BS11" s="108">
        <f>COUNTIF(C11:BL11,"от")</f>
        <v>0</v>
      </c>
      <c r="BT11" s="108">
        <f>COUNTIF(C11:BL11,"до")</f>
        <v>0</v>
      </c>
      <c r="BU11" s="107">
        <f>COUNTIF(C11:BL11,"к")</f>
        <v>0</v>
      </c>
      <c r="BV11" s="108">
        <f>COUNTIF(C11:BL11,"у")</f>
        <v>0</v>
      </c>
      <c r="BW11" s="108">
        <f>COUNTIF(C11:BL11,"б")</f>
        <v>0</v>
      </c>
      <c r="BX11" s="109">
        <f>COUNTIF(C11:BL11,"п")</f>
        <v>0</v>
      </c>
      <c r="BY11" s="109">
        <f>COUNTIF(C11:BL11,"нн")</f>
        <v>0</v>
      </c>
      <c r="BZ11" s="108">
        <f>COUNTIF(C11:BL11,"в")</f>
        <v>9</v>
      </c>
    </row>
    <row r="12" spans="1:78" ht="13.5" customHeight="1">
      <c r="A12" s="105"/>
      <c r="B12" s="69" t="s">
        <v>34</v>
      </c>
      <c r="C12" s="93"/>
      <c r="D12" s="93"/>
      <c r="E12" s="89">
        <v>12</v>
      </c>
      <c r="F12" s="89"/>
      <c r="G12" s="89">
        <v>8</v>
      </c>
      <c r="H12" s="89"/>
      <c r="I12" s="89">
        <v>8</v>
      </c>
      <c r="J12" s="89"/>
      <c r="K12" s="89">
        <v>8</v>
      </c>
      <c r="L12" s="89"/>
      <c r="M12" s="89">
        <v>8</v>
      </c>
      <c r="N12" s="89"/>
      <c r="O12" s="93"/>
      <c r="P12" s="93"/>
      <c r="Q12" s="93"/>
      <c r="R12" s="93"/>
      <c r="S12" s="89">
        <v>8</v>
      </c>
      <c r="T12" s="89"/>
      <c r="U12" s="89">
        <v>8</v>
      </c>
      <c r="V12" s="89"/>
      <c r="W12" s="89">
        <v>8</v>
      </c>
      <c r="X12" s="89"/>
      <c r="Y12" s="89">
        <v>8</v>
      </c>
      <c r="Z12" s="89"/>
      <c r="AA12" s="89">
        <v>8</v>
      </c>
      <c r="AB12" s="89"/>
      <c r="AC12" s="93"/>
      <c r="AD12" s="93"/>
      <c r="AE12" s="93"/>
      <c r="AF12" s="93"/>
      <c r="AG12" s="89">
        <v>8</v>
      </c>
      <c r="AH12" s="89"/>
      <c r="AI12" s="89">
        <v>8</v>
      </c>
      <c r="AJ12" s="89"/>
      <c r="AK12" s="89">
        <v>8</v>
      </c>
      <c r="AL12" s="89"/>
      <c r="AM12" s="89">
        <v>8</v>
      </c>
      <c r="AN12" s="89"/>
      <c r="AO12" s="89">
        <v>8</v>
      </c>
      <c r="AP12" s="89"/>
      <c r="AQ12" s="93"/>
      <c r="AR12" s="93"/>
      <c r="AS12" s="93"/>
      <c r="AT12" s="93"/>
      <c r="AU12" s="89">
        <v>8</v>
      </c>
      <c r="AV12" s="89"/>
      <c r="AW12" s="89">
        <v>8</v>
      </c>
      <c r="AX12" s="89"/>
      <c r="AY12" s="89">
        <v>8</v>
      </c>
      <c r="AZ12" s="89"/>
      <c r="BA12" s="89">
        <v>8</v>
      </c>
      <c r="BB12" s="89"/>
      <c r="BC12" s="89">
        <v>8</v>
      </c>
      <c r="BD12" s="89"/>
      <c r="BE12" s="93"/>
      <c r="BF12" s="93"/>
      <c r="BG12" s="93"/>
      <c r="BH12" s="93"/>
      <c r="BI12" s="89">
        <v>8</v>
      </c>
      <c r="BJ12" s="89"/>
      <c r="BK12" s="150"/>
      <c r="BL12" s="151"/>
      <c r="BM12" s="106"/>
      <c r="BN12" s="106"/>
      <c r="BO12" s="107"/>
      <c r="BP12" s="107"/>
      <c r="BQ12" s="107"/>
      <c r="BR12" s="106"/>
      <c r="BS12" s="108"/>
      <c r="BT12" s="108"/>
      <c r="BU12" s="107"/>
      <c r="BV12" s="108"/>
      <c r="BW12" s="108"/>
      <c r="BX12" s="109"/>
      <c r="BY12" s="109"/>
      <c r="BZ12" s="108"/>
    </row>
    <row r="13" spans="1:78" ht="13.5" customHeight="1">
      <c r="A13" s="105">
        <v>3</v>
      </c>
      <c r="B13" s="68" t="s">
        <v>66</v>
      </c>
      <c r="C13" s="93" t="s">
        <v>55</v>
      </c>
      <c r="D13" s="93"/>
      <c r="E13" s="89" t="s">
        <v>56</v>
      </c>
      <c r="F13" s="89"/>
      <c r="G13" s="89" t="s">
        <v>56</v>
      </c>
      <c r="H13" s="89"/>
      <c r="I13" s="89" t="s">
        <v>56</v>
      </c>
      <c r="J13" s="89"/>
      <c r="K13" s="89" t="s">
        <v>56</v>
      </c>
      <c r="L13" s="89"/>
      <c r="M13" s="89" t="s">
        <v>56</v>
      </c>
      <c r="N13" s="89"/>
      <c r="O13" s="93" t="s">
        <v>55</v>
      </c>
      <c r="P13" s="93"/>
      <c r="Q13" s="93" t="s">
        <v>55</v>
      </c>
      <c r="R13" s="93"/>
      <c r="S13" s="89" t="s">
        <v>56</v>
      </c>
      <c r="T13" s="89"/>
      <c r="U13" s="89" t="s">
        <v>56</v>
      </c>
      <c r="V13" s="89"/>
      <c r="W13" s="89" t="s">
        <v>56</v>
      </c>
      <c r="X13" s="89"/>
      <c r="Y13" s="89" t="s">
        <v>56</v>
      </c>
      <c r="Z13" s="89"/>
      <c r="AA13" s="89" t="s">
        <v>56</v>
      </c>
      <c r="AB13" s="89"/>
      <c r="AC13" s="93" t="s">
        <v>55</v>
      </c>
      <c r="AD13" s="93"/>
      <c r="AE13" s="93" t="s">
        <v>55</v>
      </c>
      <c r="AF13" s="93"/>
      <c r="AG13" s="89" t="s">
        <v>56</v>
      </c>
      <c r="AH13" s="89"/>
      <c r="AI13" s="89" t="s">
        <v>56</v>
      </c>
      <c r="AJ13" s="89"/>
      <c r="AK13" s="89" t="s">
        <v>56</v>
      </c>
      <c r="AL13" s="89"/>
      <c r="AM13" s="89" t="s">
        <v>56</v>
      </c>
      <c r="AN13" s="89"/>
      <c r="AO13" s="89" t="s">
        <v>56</v>
      </c>
      <c r="AP13" s="89"/>
      <c r="AQ13" s="93" t="s">
        <v>55</v>
      </c>
      <c r="AR13" s="93"/>
      <c r="AS13" s="93" t="s">
        <v>55</v>
      </c>
      <c r="AT13" s="93"/>
      <c r="AU13" s="89" t="s">
        <v>56</v>
      </c>
      <c r="AV13" s="89"/>
      <c r="AW13" s="89" t="s">
        <v>56</v>
      </c>
      <c r="AX13" s="89"/>
      <c r="AY13" s="89" t="s">
        <v>56</v>
      </c>
      <c r="AZ13" s="89"/>
      <c r="BA13" s="89" t="s">
        <v>56</v>
      </c>
      <c r="BB13" s="89"/>
      <c r="BC13" s="89" t="s">
        <v>56</v>
      </c>
      <c r="BD13" s="89"/>
      <c r="BE13" s="93" t="s">
        <v>55</v>
      </c>
      <c r="BF13" s="93"/>
      <c r="BG13" s="93" t="s">
        <v>55</v>
      </c>
      <c r="BH13" s="93"/>
      <c r="BI13" s="89" t="s">
        <v>56</v>
      </c>
      <c r="BJ13" s="89"/>
      <c r="BK13" s="148" t="s">
        <v>89</v>
      </c>
      <c r="BL13" s="149"/>
      <c r="BM13" s="106">
        <f>COUNTIF(C13:BL14,"я")+COUNTIF(C13:BL14,"н")+COUNTIF(C13:BL14,"рв")</f>
        <v>21</v>
      </c>
      <c r="BN13" s="106">
        <f>SUM(C13:BL14)</f>
        <v>1779</v>
      </c>
      <c r="BO13" s="107">
        <f>SUMIFS(C14:BL14,C13:BL13,"с")</f>
        <v>0</v>
      </c>
      <c r="BP13" s="107">
        <f>SUMIFS(C14:BL14,C13:BL13,"н")</f>
        <v>0</v>
      </c>
      <c r="BQ13" s="107">
        <f>SUMIF(C13:BL13,"рв",C14:BL14)</f>
        <v>0</v>
      </c>
      <c r="BR13" s="106">
        <f>SUM(BS13:BZ14)</f>
        <v>9</v>
      </c>
      <c r="BS13" s="108">
        <f>COUNTIF(C13:BL13,"от")</f>
        <v>0</v>
      </c>
      <c r="BT13" s="108">
        <f>COUNTIF(C13:BL13,"до")</f>
        <v>0</v>
      </c>
      <c r="BU13" s="107">
        <f>COUNTIF(C13:BL13,"к")</f>
        <v>0</v>
      </c>
      <c r="BV13" s="108">
        <f>COUNTIF(C13:BL13,"у")</f>
        <v>0</v>
      </c>
      <c r="BW13" s="108">
        <f>COUNTIF(C13:BL13,"б")</f>
        <v>0</v>
      </c>
      <c r="BX13" s="109">
        <f>COUNTIF(C13:BL13,"п")</f>
        <v>0</v>
      </c>
      <c r="BY13" s="109">
        <f>COUNTIF(C13:BL13,"нн")</f>
        <v>0</v>
      </c>
      <c r="BZ13" s="108">
        <f>COUNTIF(C13:BL13,"в")</f>
        <v>9</v>
      </c>
    </row>
    <row r="14" spans="1:78" ht="13.5" customHeight="1">
      <c r="A14" s="105"/>
      <c r="B14" s="69" t="s">
        <v>93</v>
      </c>
      <c r="C14" s="93">
        <v>3</v>
      </c>
      <c r="D14" s="93">
        <v>4</v>
      </c>
      <c r="E14" s="93">
        <v>5</v>
      </c>
      <c r="F14" s="93">
        <v>6</v>
      </c>
      <c r="G14" s="93">
        <v>7</v>
      </c>
      <c r="H14" s="93">
        <v>8</v>
      </c>
      <c r="I14" s="93">
        <v>9</v>
      </c>
      <c r="J14" s="93">
        <v>1</v>
      </c>
      <c r="K14" s="93">
        <v>11</v>
      </c>
      <c r="L14" s="93">
        <v>3</v>
      </c>
      <c r="M14" s="93">
        <v>13</v>
      </c>
      <c r="N14" s="93">
        <v>5</v>
      </c>
      <c r="O14" s="93">
        <v>15</v>
      </c>
      <c r="P14" s="93">
        <v>16</v>
      </c>
      <c r="Q14" s="93">
        <v>17</v>
      </c>
      <c r="R14" s="93">
        <v>18</v>
      </c>
      <c r="S14" s="93">
        <v>19</v>
      </c>
      <c r="T14" s="93">
        <v>11</v>
      </c>
      <c r="U14" s="93">
        <v>21</v>
      </c>
      <c r="V14" s="93">
        <v>13</v>
      </c>
      <c r="W14" s="93">
        <v>23</v>
      </c>
      <c r="X14" s="93">
        <v>15</v>
      </c>
      <c r="Y14" s="93">
        <v>25</v>
      </c>
      <c r="Z14" s="93">
        <v>17</v>
      </c>
      <c r="AA14" s="93">
        <v>27</v>
      </c>
      <c r="AB14" s="93">
        <v>19</v>
      </c>
      <c r="AC14" s="93">
        <v>29</v>
      </c>
      <c r="AD14" s="93">
        <v>30</v>
      </c>
      <c r="AE14" s="93">
        <v>31</v>
      </c>
      <c r="AF14" s="93">
        <v>32</v>
      </c>
      <c r="AG14" s="93">
        <v>33</v>
      </c>
      <c r="AH14" s="93">
        <v>25</v>
      </c>
      <c r="AI14" s="93">
        <v>35</v>
      </c>
      <c r="AJ14" s="93">
        <v>27</v>
      </c>
      <c r="AK14" s="93">
        <v>37</v>
      </c>
      <c r="AL14" s="93">
        <v>29</v>
      </c>
      <c r="AM14" s="93">
        <v>39</v>
      </c>
      <c r="AN14" s="93">
        <v>31</v>
      </c>
      <c r="AO14" s="93">
        <v>41</v>
      </c>
      <c r="AP14" s="93">
        <v>33</v>
      </c>
      <c r="AQ14" s="93">
        <v>43</v>
      </c>
      <c r="AR14" s="93">
        <v>44</v>
      </c>
      <c r="AS14" s="93">
        <v>45</v>
      </c>
      <c r="AT14" s="93">
        <v>46</v>
      </c>
      <c r="AU14" s="93">
        <v>47</v>
      </c>
      <c r="AV14" s="93">
        <v>39</v>
      </c>
      <c r="AW14" s="93">
        <v>49</v>
      </c>
      <c r="AX14" s="93">
        <v>41</v>
      </c>
      <c r="AY14" s="93">
        <v>51</v>
      </c>
      <c r="AZ14" s="93">
        <v>43</v>
      </c>
      <c r="BA14" s="93">
        <v>53</v>
      </c>
      <c r="BB14" s="93">
        <v>45</v>
      </c>
      <c r="BC14" s="93">
        <v>55</v>
      </c>
      <c r="BD14" s="93">
        <v>47</v>
      </c>
      <c r="BE14" s="93">
        <v>57</v>
      </c>
      <c r="BF14" s="93">
        <v>58</v>
      </c>
      <c r="BG14" s="93">
        <v>59</v>
      </c>
      <c r="BH14" s="93">
        <v>60</v>
      </c>
      <c r="BI14" s="93">
        <v>61</v>
      </c>
      <c r="BJ14" s="93">
        <v>53</v>
      </c>
      <c r="BK14" s="150"/>
      <c r="BL14" s="151"/>
      <c r="BM14" s="106"/>
      <c r="BN14" s="106"/>
      <c r="BO14" s="107"/>
      <c r="BP14" s="107"/>
      <c r="BQ14" s="107"/>
      <c r="BR14" s="106"/>
      <c r="BS14" s="108"/>
      <c r="BT14" s="108"/>
      <c r="BU14" s="107"/>
      <c r="BV14" s="108"/>
      <c r="BW14" s="108"/>
      <c r="BX14" s="109"/>
      <c r="BY14" s="109"/>
      <c r="BZ14" s="108"/>
    </row>
    <row r="15" spans="1:78" ht="13.5" customHeight="1">
      <c r="A15" s="112" t="s">
        <v>94</v>
      </c>
      <c r="B15" s="113"/>
      <c r="C15" s="152"/>
      <c r="D15" s="152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52"/>
      <c r="P15" s="152"/>
      <c r="Q15" s="152"/>
      <c r="R15" s="152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52"/>
      <c r="AD15" s="152"/>
      <c r="AE15" s="152"/>
      <c r="AF15" s="152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52"/>
      <c r="AR15" s="152"/>
      <c r="AS15" s="152"/>
      <c r="AT15" s="152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52"/>
      <c r="BF15" s="152"/>
      <c r="BG15" s="152"/>
      <c r="BH15" s="152"/>
      <c r="BI15" s="113"/>
      <c r="BJ15" s="113"/>
      <c r="BK15" s="113"/>
      <c r="BL15" s="113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</row>
    <row r="16" spans="1:78" ht="13.5" customHeight="1">
      <c r="A16" s="105">
        <v>4</v>
      </c>
      <c r="B16" s="68" t="s">
        <v>23</v>
      </c>
      <c r="C16" s="93" t="s">
        <v>55</v>
      </c>
      <c r="D16" s="93"/>
      <c r="E16" s="89" t="s">
        <v>56</v>
      </c>
      <c r="F16" s="89"/>
      <c r="G16" s="89" t="s">
        <v>56</v>
      </c>
      <c r="H16" s="89"/>
      <c r="I16" s="89" t="s">
        <v>56</v>
      </c>
      <c r="J16" s="89"/>
      <c r="K16" s="89" t="s">
        <v>56</v>
      </c>
      <c r="L16" s="89"/>
      <c r="M16" s="89" t="s">
        <v>56</v>
      </c>
      <c r="N16" s="89"/>
      <c r="O16" s="93" t="s">
        <v>55</v>
      </c>
      <c r="P16" s="93"/>
      <c r="Q16" s="93" t="s">
        <v>55</v>
      </c>
      <c r="R16" s="93"/>
      <c r="S16" s="89" t="s">
        <v>56</v>
      </c>
      <c r="T16" s="89"/>
      <c r="U16" s="89" t="s">
        <v>56</v>
      </c>
      <c r="V16" s="89"/>
      <c r="W16" s="89" t="s">
        <v>56</v>
      </c>
      <c r="X16" s="89"/>
      <c r="Y16" s="89" t="s">
        <v>56</v>
      </c>
      <c r="Z16" s="89"/>
      <c r="AA16" s="89" t="s">
        <v>56</v>
      </c>
      <c r="AB16" s="89"/>
      <c r="AC16" s="93" t="s">
        <v>55</v>
      </c>
      <c r="AD16" s="93"/>
      <c r="AE16" s="93" t="s">
        <v>55</v>
      </c>
      <c r="AF16" s="93"/>
      <c r="AG16" s="89" t="s">
        <v>56</v>
      </c>
      <c r="AH16" s="89"/>
      <c r="AI16" s="89" t="s">
        <v>56</v>
      </c>
      <c r="AJ16" s="89"/>
      <c r="AK16" s="89" t="s">
        <v>56</v>
      </c>
      <c r="AL16" s="89"/>
      <c r="AM16" s="89" t="s">
        <v>56</v>
      </c>
      <c r="AN16" s="89"/>
      <c r="AO16" s="89" t="s">
        <v>56</v>
      </c>
      <c r="AP16" s="89"/>
      <c r="AQ16" s="93" t="s">
        <v>55</v>
      </c>
      <c r="AR16" s="93"/>
      <c r="AS16" s="93" t="s">
        <v>55</v>
      </c>
      <c r="AT16" s="93"/>
      <c r="AU16" s="89" t="s">
        <v>56</v>
      </c>
      <c r="AV16" s="89"/>
      <c r="AW16" s="89" t="s">
        <v>56</v>
      </c>
      <c r="AX16" s="89"/>
      <c r="AY16" s="89" t="s">
        <v>56</v>
      </c>
      <c r="AZ16" s="89"/>
      <c r="BA16" s="89" t="s">
        <v>56</v>
      </c>
      <c r="BB16" s="89"/>
      <c r="BC16" s="89" t="s">
        <v>56</v>
      </c>
      <c r="BD16" s="89"/>
      <c r="BE16" s="93" t="s">
        <v>55</v>
      </c>
      <c r="BF16" s="93"/>
      <c r="BG16" s="93" t="s">
        <v>55</v>
      </c>
      <c r="BH16" s="93"/>
      <c r="BI16" s="89" t="s">
        <v>56</v>
      </c>
      <c r="BJ16" s="89"/>
      <c r="BK16" s="148" t="s">
        <v>89</v>
      </c>
      <c r="BL16" s="149"/>
      <c r="BM16" s="106">
        <f>COUNTIF(C16:BL17,"я")+COUNTIF(C16:BL17,"н")+COUNTIF(C16:BL17,"рв")</f>
        <v>21</v>
      </c>
      <c r="BN16" s="106">
        <f>SUM(C16:BL17)</f>
        <v>188</v>
      </c>
      <c r="BO16" s="107">
        <f>SUMIFS(C17:BL17,C16:BL16,"с")</f>
        <v>0</v>
      </c>
      <c r="BP16" s="107">
        <f>SUMIFS(C17:BL17,C16:BL16,"н")</f>
        <v>0</v>
      </c>
      <c r="BQ16" s="107">
        <f>SUMIF(C16:BL16,"рв",C17:BL17)</f>
        <v>0</v>
      </c>
      <c r="BR16" s="106">
        <f>SUM(BS16:BZ17)</f>
        <v>9</v>
      </c>
      <c r="BS16" s="108">
        <f>COUNTIF(C16:BL16,"от")</f>
        <v>0</v>
      </c>
      <c r="BT16" s="108">
        <f>COUNTIF(C16:BL16,"до")</f>
        <v>0</v>
      </c>
      <c r="BU16" s="107">
        <f>COUNTIF(C16:BL16,"к")</f>
        <v>0</v>
      </c>
      <c r="BV16" s="108">
        <f>COUNTIF(C16:BL16,"у")</f>
        <v>0</v>
      </c>
      <c r="BW16" s="108">
        <f>COUNTIF(C16:BL16,"б")</f>
        <v>0</v>
      </c>
      <c r="BX16" s="109">
        <f>COUNTIF(C16:BL16,"п")</f>
        <v>0</v>
      </c>
      <c r="BY16" s="109">
        <f>COUNTIF(C16:BL16,"нн")</f>
        <v>0</v>
      </c>
      <c r="BZ16" s="108">
        <f>COUNTIF(C16:BL16,"в")</f>
        <v>9</v>
      </c>
    </row>
    <row r="17" spans="1:78" ht="13.5" customHeight="1">
      <c r="A17" s="105"/>
      <c r="B17" s="69" t="s">
        <v>80</v>
      </c>
      <c r="C17" s="93"/>
      <c r="D17" s="93"/>
      <c r="E17" s="89">
        <v>12</v>
      </c>
      <c r="F17" s="89"/>
      <c r="G17" s="89">
        <v>12</v>
      </c>
      <c r="H17" s="89"/>
      <c r="I17" s="89">
        <v>12</v>
      </c>
      <c r="J17" s="89"/>
      <c r="K17" s="89">
        <v>12</v>
      </c>
      <c r="L17" s="89"/>
      <c r="M17" s="89">
        <v>12</v>
      </c>
      <c r="N17" s="89"/>
      <c r="O17" s="93"/>
      <c r="P17" s="93"/>
      <c r="Q17" s="93"/>
      <c r="R17" s="93"/>
      <c r="S17" s="89">
        <v>8</v>
      </c>
      <c r="T17" s="89"/>
      <c r="U17" s="89">
        <v>8</v>
      </c>
      <c r="V17" s="89"/>
      <c r="W17" s="89">
        <v>8</v>
      </c>
      <c r="X17" s="89"/>
      <c r="Y17" s="89">
        <v>8</v>
      </c>
      <c r="Z17" s="89"/>
      <c r="AA17" s="89">
        <v>8</v>
      </c>
      <c r="AB17" s="89"/>
      <c r="AC17" s="93"/>
      <c r="AD17" s="93"/>
      <c r="AE17" s="93"/>
      <c r="AF17" s="93"/>
      <c r="AG17" s="89">
        <v>8</v>
      </c>
      <c r="AH17" s="89"/>
      <c r="AI17" s="89">
        <v>8</v>
      </c>
      <c r="AJ17" s="89"/>
      <c r="AK17" s="89">
        <v>8</v>
      </c>
      <c r="AL17" s="89"/>
      <c r="AM17" s="89">
        <v>8</v>
      </c>
      <c r="AN17" s="89"/>
      <c r="AO17" s="89">
        <v>8</v>
      </c>
      <c r="AP17" s="89"/>
      <c r="AQ17" s="93"/>
      <c r="AR17" s="93"/>
      <c r="AS17" s="93"/>
      <c r="AT17" s="93"/>
      <c r="AU17" s="89">
        <v>8</v>
      </c>
      <c r="AV17" s="89"/>
      <c r="AW17" s="89">
        <v>8</v>
      </c>
      <c r="AX17" s="89"/>
      <c r="AY17" s="89">
        <v>8</v>
      </c>
      <c r="AZ17" s="89"/>
      <c r="BA17" s="89">
        <v>8</v>
      </c>
      <c r="BB17" s="89"/>
      <c r="BC17" s="89">
        <v>8</v>
      </c>
      <c r="BD17" s="89"/>
      <c r="BE17" s="93"/>
      <c r="BF17" s="93"/>
      <c r="BG17" s="93"/>
      <c r="BH17" s="93"/>
      <c r="BI17" s="89">
        <v>8</v>
      </c>
      <c r="BJ17" s="89"/>
      <c r="BK17" s="150"/>
      <c r="BL17" s="151"/>
      <c r="BM17" s="106"/>
      <c r="BN17" s="106"/>
      <c r="BO17" s="107"/>
      <c r="BP17" s="107"/>
      <c r="BQ17" s="107"/>
      <c r="BR17" s="106"/>
      <c r="BS17" s="108"/>
      <c r="BT17" s="108"/>
      <c r="BU17" s="107"/>
      <c r="BV17" s="108"/>
      <c r="BW17" s="108"/>
      <c r="BX17" s="109"/>
      <c r="BY17" s="109"/>
      <c r="BZ17" s="108"/>
    </row>
    <row r="18" spans="1:78" ht="13.5" customHeight="1">
      <c r="A18" s="105">
        <v>5</v>
      </c>
      <c r="B18" s="68" t="s">
        <v>6</v>
      </c>
      <c r="C18" s="93" t="s">
        <v>55</v>
      </c>
      <c r="D18" s="93"/>
      <c r="E18" s="89" t="s">
        <v>56</v>
      </c>
      <c r="F18" s="89"/>
      <c r="G18" s="89" t="s">
        <v>56</v>
      </c>
      <c r="H18" s="89"/>
      <c r="I18" s="89" t="s">
        <v>48</v>
      </c>
      <c r="J18" s="89"/>
      <c r="K18" s="89" t="s">
        <v>56</v>
      </c>
      <c r="L18" s="89"/>
      <c r="M18" s="89" t="s">
        <v>56</v>
      </c>
      <c r="N18" s="89"/>
      <c r="O18" s="93" t="s">
        <v>55</v>
      </c>
      <c r="P18" s="93"/>
      <c r="Q18" s="93" t="s">
        <v>55</v>
      </c>
      <c r="R18" s="93"/>
      <c r="S18" s="89" t="s">
        <v>56</v>
      </c>
      <c r="T18" s="89"/>
      <c r="U18" s="89" t="s">
        <v>56</v>
      </c>
      <c r="V18" s="89"/>
      <c r="W18" s="89" t="s">
        <v>56</v>
      </c>
      <c r="X18" s="89"/>
      <c r="Y18" s="89" t="s">
        <v>56</v>
      </c>
      <c r="Z18" s="89"/>
      <c r="AA18" s="89" t="s">
        <v>56</v>
      </c>
      <c r="AB18" s="89"/>
      <c r="AC18" s="93" t="s">
        <v>55</v>
      </c>
      <c r="AD18" s="93"/>
      <c r="AE18" s="93" t="s">
        <v>55</v>
      </c>
      <c r="AF18" s="93"/>
      <c r="AG18" s="89" t="s">
        <v>56</v>
      </c>
      <c r="AH18" s="89"/>
      <c r="AI18" s="89" t="s">
        <v>56</v>
      </c>
      <c r="AJ18" s="89"/>
      <c r="AK18" s="89" t="s">
        <v>56</v>
      </c>
      <c r="AL18" s="89"/>
      <c r="AM18" s="89" t="s">
        <v>56</v>
      </c>
      <c r="AN18" s="89"/>
      <c r="AO18" s="89" t="s">
        <v>56</v>
      </c>
      <c r="AP18" s="89"/>
      <c r="AQ18" s="93" t="s">
        <v>55</v>
      </c>
      <c r="AR18" s="93"/>
      <c r="AS18" s="93" t="s">
        <v>55</v>
      </c>
      <c r="AT18" s="93"/>
      <c r="AU18" s="89" t="s">
        <v>56</v>
      </c>
      <c r="AV18" s="89"/>
      <c r="AW18" s="89" t="s">
        <v>56</v>
      </c>
      <c r="AX18" s="89"/>
      <c r="AY18" s="89" t="s">
        <v>56</v>
      </c>
      <c r="AZ18" s="89"/>
      <c r="BA18" s="89" t="s">
        <v>56</v>
      </c>
      <c r="BB18" s="89"/>
      <c r="BC18" s="89" t="s">
        <v>56</v>
      </c>
      <c r="BD18" s="89"/>
      <c r="BE18" s="93" t="s">
        <v>55</v>
      </c>
      <c r="BF18" s="93"/>
      <c r="BG18" s="93" t="s">
        <v>55</v>
      </c>
      <c r="BH18" s="93"/>
      <c r="BI18" s="89" t="s">
        <v>56</v>
      </c>
      <c r="BJ18" s="89"/>
      <c r="BK18" s="148" t="s">
        <v>89</v>
      </c>
      <c r="BL18" s="149"/>
      <c r="BM18" s="106">
        <f>COUNTIF(C18:BL19,"я")+COUNTIF(C18:BL19,"н")+COUNTIF(C18:BL19,"рв")</f>
        <v>21</v>
      </c>
      <c r="BN18" s="106">
        <f>SUM(C18:BL19)</f>
        <v>198</v>
      </c>
      <c r="BO18" s="107">
        <f>SUMIFS(C19:BL19,C18:BL18,"с")</f>
        <v>0</v>
      </c>
      <c r="BP18" s="107">
        <f>SUMIFS(C19:BL19,C18:BL18,"н")</f>
        <v>14</v>
      </c>
      <c r="BQ18" s="107">
        <f>SUMIF(C18:BL18,"рв",C19:BL19)</f>
        <v>0</v>
      </c>
      <c r="BR18" s="106">
        <f>SUM(BS18:BZ19)</f>
        <v>9</v>
      </c>
      <c r="BS18" s="108">
        <f>COUNTIF(C18:BL18,"от")</f>
        <v>0</v>
      </c>
      <c r="BT18" s="108">
        <f>COUNTIF(C18:BL18,"до")</f>
        <v>0</v>
      </c>
      <c r="BU18" s="107">
        <f>COUNTIF(C18:BL18,"к")</f>
        <v>0</v>
      </c>
      <c r="BV18" s="108">
        <f>COUNTIF(C18:BL18,"у")</f>
        <v>0</v>
      </c>
      <c r="BW18" s="108">
        <f>COUNTIF(C18:BL18,"б")</f>
        <v>0</v>
      </c>
      <c r="BX18" s="109">
        <f>COUNTIF(C18:BL18,"п")</f>
        <v>0</v>
      </c>
      <c r="BY18" s="109">
        <f>COUNTIF(C18:BL18,"нн")</f>
        <v>0</v>
      </c>
      <c r="BZ18" s="108">
        <f>COUNTIF(C18:BL18,"в")</f>
        <v>9</v>
      </c>
    </row>
    <row r="19" spans="1:78" ht="13.5" customHeight="1">
      <c r="A19" s="105"/>
      <c r="B19" s="69" t="s">
        <v>80</v>
      </c>
      <c r="C19" s="93"/>
      <c r="D19" s="93"/>
      <c r="E19" s="89">
        <v>14</v>
      </c>
      <c r="F19" s="89"/>
      <c r="G19" s="89">
        <v>14</v>
      </c>
      <c r="H19" s="89"/>
      <c r="I19" s="89">
        <v>14</v>
      </c>
      <c r="J19" s="89"/>
      <c r="K19" s="89">
        <v>14</v>
      </c>
      <c r="L19" s="89"/>
      <c r="M19" s="89">
        <v>14</v>
      </c>
      <c r="N19" s="89"/>
      <c r="O19" s="93"/>
      <c r="P19" s="93"/>
      <c r="Q19" s="93"/>
      <c r="R19" s="93"/>
      <c r="S19" s="89">
        <v>8</v>
      </c>
      <c r="T19" s="89"/>
      <c r="U19" s="89">
        <v>8</v>
      </c>
      <c r="V19" s="89"/>
      <c r="W19" s="89">
        <v>8</v>
      </c>
      <c r="X19" s="89"/>
      <c r="Y19" s="89">
        <v>8</v>
      </c>
      <c r="Z19" s="89"/>
      <c r="AA19" s="89">
        <v>8</v>
      </c>
      <c r="AB19" s="89"/>
      <c r="AC19" s="93"/>
      <c r="AD19" s="93"/>
      <c r="AE19" s="93"/>
      <c r="AF19" s="93"/>
      <c r="AG19" s="89">
        <v>8</v>
      </c>
      <c r="AH19" s="89"/>
      <c r="AI19" s="89">
        <v>8</v>
      </c>
      <c r="AJ19" s="89"/>
      <c r="AK19" s="89">
        <v>8</v>
      </c>
      <c r="AL19" s="89"/>
      <c r="AM19" s="89">
        <v>8</v>
      </c>
      <c r="AN19" s="89"/>
      <c r="AO19" s="89">
        <v>8</v>
      </c>
      <c r="AP19" s="89"/>
      <c r="AQ19" s="93"/>
      <c r="AR19" s="93"/>
      <c r="AS19" s="93"/>
      <c r="AT19" s="93"/>
      <c r="AU19" s="89">
        <v>8</v>
      </c>
      <c r="AV19" s="89"/>
      <c r="AW19" s="89">
        <v>8</v>
      </c>
      <c r="AX19" s="89"/>
      <c r="AY19" s="89">
        <v>8</v>
      </c>
      <c r="AZ19" s="89"/>
      <c r="BA19" s="89">
        <v>8</v>
      </c>
      <c r="BB19" s="89"/>
      <c r="BC19" s="89">
        <v>8</v>
      </c>
      <c r="BD19" s="89"/>
      <c r="BE19" s="93"/>
      <c r="BF19" s="93"/>
      <c r="BG19" s="93"/>
      <c r="BH19" s="93"/>
      <c r="BI19" s="89">
        <v>8</v>
      </c>
      <c r="BJ19" s="89"/>
      <c r="BK19" s="150"/>
      <c r="BL19" s="151"/>
      <c r="BM19" s="106"/>
      <c r="BN19" s="106"/>
      <c r="BO19" s="107"/>
      <c r="BP19" s="107"/>
      <c r="BQ19" s="107"/>
      <c r="BR19" s="106"/>
      <c r="BS19" s="108"/>
      <c r="BT19" s="108"/>
      <c r="BU19" s="107"/>
      <c r="BV19" s="108"/>
      <c r="BW19" s="108"/>
      <c r="BX19" s="109"/>
      <c r="BY19" s="109"/>
      <c r="BZ19" s="108"/>
    </row>
    <row r="20" spans="1:78" ht="13.5" customHeight="1">
      <c r="A20" s="105">
        <v>6</v>
      </c>
      <c r="B20" s="68" t="s">
        <v>8</v>
      </c>
      <c r="C20" s="93" t="s">
        <v>55</v>
      </c>
      <c r="D20" s="93"/>
      <c r="E20" s="89" t="s">
        <v>56</v>
      </c>
      <c r="F20" s="89"/>
      <c r="G20" s="89" t="s">
        <v>56</v>
      </c>
      <c r="H20" s="89"/>
      <c r="I20" s="89" t="s">
        <v>56</v>
      </c>
      <c r="J20" s="89"/>
      <c r="K20" s="89" t="s">
        <v>56</v>
      </c>
      <c r="L20" s="89"/>
      <c r="M20" s="89" t="s">
        <v>56</v>
      </c>
      <c r="N20" s="89"/>
      <c r="O20" s="93" t="s">
        <v>55</v>
      </c>
      <c r="P20" s="93"/>
      <c r="Q20" s="93" t="s">
        <v>55</v>
      </c>
      <c r="R20" s="93"/>
      <c r="S20" s="89" t="s">
        <v>56</v>
      </c>
      <c r="T20" s="89"/>
      <c r="U20" s="89" t="s">
        <v>56</v>
      </c>
      <c r="V20" s="89"/>
      <c r="W20" s="89" t="s">
        <v>56</v>
      </c>
      <c r="X20" s="89"/>
      <c r="Y20" s="89" t="s">
        <v>56</v>
      </c>
      <c r="Z20" s="89"/>
      <c r="AA20" s="89" t="s">
        <v>56</v>
      </c>
      <c r="AB20" s="89"/>
      <c r="AC20" s="93" t="s">
        <v>55</v>
      </c>
      <c r="AD20" s="93"/>
      <c r="AE20" s="93" t="s">
        <v>55</v>
      </c>
      <c r="AF20" s="93"/>
      <c r="AG20" s="89" t="s">
        <v>56</v>
      </c>
      <c r="AH20" s="89"/>
      <c r="AI20" s="89" t="s">
        <v>56</v>
      </c>
      <c r="AJ20" s="89"/>
      <c r="AK20" s="89" t="s">
        <v>56</v>
      </c>
      <c r="AL20" s="89"/>
      <c r="AM20" s="89" t="s">
        <v>56</v>
      </c>
      <c r="AN20" s="89"/>
      <c r="AO20" s="89" t="s">
        <v>56</v>
      </c>
      <c r="AP20" s="89"/>
      <c r="AQ20" s="93" t="s">
        <v>55</v>
      </c>
      <c r="AR20" s="93"/>
      <c r="AS20" s="93" t="s">
        <v>55</v>
      </c>
      <c r="AT20" s="93"/>
      <c r="AU20" s="89" t="s">
        <v>56</v>
      </c>
      <c r="AV20" s="89"/>
      <c r="AW20" s="89" t="s">
        <v>56</v>
      </c>
      <c r="AX20" s="89"/>
      <c r="AY20" s="89" t="s">
        <v>56</v>
      </c>
      <c r="AZ20" s="89"/>
      <c r="BA20" s="89" t="s">
        <v>56</v>
      </c>
      <c r="BB20" s="89"/>
      <c r="BC20" s="89" t="s">
        <v>56</v>
      </c>
      <c r="BD20" s="89"/>
      <c r="BE20" s="93" t="s">
        <v>55</v>
      </c>
      <c r="BF20" s="93"/>
      <c r="BG20" s="93" t="s">
        <v>55</v>
      </c>
      <c r="BH20" s="93"/>
      <c r="BI20" s="89" t="s">
        <v>56</v>
      </c>
      <c r="BJ20" s="89"/>
      <c r="BK20" s="148" t="s">
        <v>89</v>
      </c>
      <c r="BL20" s="149"/>
      <c r="BM20" s="106">
        <f>COUNTIF(C20:BL21,"я")+COUNTIF(C20:BL21,"н")+COUNTIF(C20:BL21,"рв")</f>
        <v>21</v>
      </c>
      <c r="BN20" s="106">
        <f>SUM(C20:BL21)</f>
        <v>188</v>
      </c>
      <c r="BO20" s="107">
        <f>SUMIFS(C21:BL21,C20:BL20,"с")</f>
        <v>0</v>
      </c>
      <c r="BP20" s="107">
        <f>SUMIFS(C21:BL21,C20:BL20,"н")</f>
        <v>0</v>
      </c>
      <c r="BQ20" s="107">
        <f>SUMIF(C20:BL20,"рв",C21:BL21)</f>
        <v>0</v>
      </c>
      <c r="BR20" s="106">
        <f>SUM(BS20:BZ21)</f>
        <v>9</v>
      </c>
      <c r="BS20" s="108">
        <f>COUNTIF(C20:BL20,"от")</f>
        <v>0</v>
      </c>
      <c r="BT20" s="108">
        <f>COUNTIF(C20:BL20,"до")</f>
        <v>0</v>
      </c>
      <c r="BU20" s="107">
        <f>COUNTIF(C20:BL20,"к")</f>
        <v>0</v>
      </c>
      <c r="BV20" s="108">
        <f>COUNTIF(C20:BL20,"у")</f>
        <v>0</v>
      </c>
      <c r="BW20" s="108">
        <f>COUNTIF(C20:BL20,"б")</f>
        <v>0</v>
      </c>
      <c r="BX20" s="109">
        <f>COUNTIF(C20:BL20,"п")</f>
        <v>0</v>
      </c>
      <c r="BY20" s="109">
        <f>COUNTIF(C20:BL20,"нн")</f>
        <v>0</v>
      </c>
      <c r="BZ20" s="108">
        <f>COUNTIF(C20:BL20,"в")</f>
        <v>9</v>
      </c>
    </row>
    <row r="21" spans="1:78" ht="13.5" customHeight="1">
      <c r="A21" s="105"/>
      <c r="B21" s="69" t="s">
        <v>9</v>
      </c>
      <c r="C21" s="93"/>
      <c r="D21" s="93"/>
      <c r="E21" s="89">
        <v>12</v>
      </c>
      <c r="F21" s="89"/>
      <c r="G21" s="89">
        <v>12</v>
      </c>
      <c r="H21" s="89"/>
      <c r="I21" s="89">
        <v>12</v>
      </c>
      <c r="J21" s="89"/>
      <c r="K21" s="89">
        <v>12</v>
      </c>
      <c r="L21" s="89"/>
      <c r="M21" s="89">
        <v>12</v>
      </c>
      <c r="N21" s="89"/>
      <c r="O21" s="93"/>
      <c r="P21" s="93"/>
      <c r="Q21" s="93"/>
      <c r="R21" s="93"/>
      <c r="S21" s="89">
        <v>8</v>
      </c>
      <c r="T21" s="89"/>
      <c r="U21" s="89">
        <v>8</v>
      </c>
      <c r="V21" s="89"/>
      <c r="W21" s="89">
        <v>8</v>
      </c>
      <c r="X21" s="89"/>
      <c r="Y21" s="89">
        <v>8</v>
      </c>
      <c r="Z21" s="89"/>
      <c r="AA21" s="89">
        <v>8</v>
      </c>
      <c r="AB21" s="89"/>
      <c r="AC21" s="93"/>
      <c r="AD21" s="93"/>
      <c r="AE21" s="93"/>
      <c r="AF21" s="93"/>
      <c r="AG21" s="89">
        <v>8</v>
      </c>
      <c r="AH21" s="89"/>
      <c r="AI21" s="89">
        <v>8</v>
      </c>
      <c r="AJ21" s="89"/>
      <c r="AK21" s="89">
        <v>8</v>
      </c>
      <c r="AL21" s="89"/>
      <c r="AM21" s="89">
        <v>8</v>
      </c>
      <c r="AN21" s="89"/>
      <c r="AO21" s="89">
        <v>8</v>
      </c>
      <c r="AP21" s="89"/>
      <c r="AQ21" s="93"/>
      <c r="AR21" s="93"/>
      <c r="AS21" s="93"/>
      <c r="AT21" s="93"/>
      <c r="AU21" s="89">
        <v>8</v>
      </c>
      <c r="AV21" s="89"/>
      <c r="AW21" s="89">
        <v>8</v>
      </c>
      <c r="AX21" s="89"/>
      <c r="AY21" s="89">
        <v>8</v>
      </c>
      <c r="AZ21" s="89"/>
      <c r="BA21" s="89">
        <v>8</v>
      </c>
      <c r="BB21" s="89"/>
      <c r="BC21" s="89">
        <v>8</v>
      </c>
      <c r="BD21" s="89"/>
      <c r="BE21" s="93"/>
      <c r="BF21" s="93"/>
      <c r="BG21" s="93"/>
      <c r="BH21" s="93"/>
      <c r="BI21" s="89">
        <v>8</v>
      </c>
      <c r="BJ21" s="89"/>
      <c r="BK21" s="150"/>
      <c r="BL21" s="151"/>
      <c r="BM21" s="106"/>
      <c r="BN21" s="106"/>
      <c r="BO21" s="107"/>
      <c r="BP21" s="107"/>
      <c r="BQ21" s="107"/>
      <c r="BR21" s="106"/>
      <c r="BS21" s="108"/>
      <c r="BT21" s="108"/>
      <c r="BU21" s="107"/>
      <c r="BV21" s="108"/>
      <c r="BW21" s="108"/>
      <c r="BX21" s="109"/>
      <c r="BY21" s="109"/>
      <c r="BZ21" s="108"/>
    </row>
    <row r="22" spans="1:78" ht="13.5" customHeight="1">
      <c r="A22" s="105">
        <v>7</v>
      </c>
      <c r="B22" s="68" t="s">
        <v>10</v>
      </c>
      <c r="C22" s="93" t="s">
        <v>55</v>
      </c>
      <c r="D22" s="93"/>
      <c r="E22" s="89" t="s">
        <v>56</v>
      </c>
      <c r="F22" s="89"/>
      <c r="G22" s="89" t="s">
        <v>56</v>
      </c>
      <c r="H22" s="89"/>
      <c r="I22" s="89" t="s">
        <v>56</v>
      </c>
      <c r="J22" s="89"/>
      <c r="K22" s="89" t="s">
        <v>56</v>
      </c>
      <c r="L22" s="89"/>
      <c r="M22" s="89" t="s">
        <v>56</v>
      </c>
      <c r="N22" s="89"/>
      <c r="O22" s="93" t="s">
        <v>55</v>
      </c>
      <c r="P22" s="93"/>
      <c r="Q22" s="93" t="s">
        <v>55</v>
      </c>
      <c r="R22" s="93"/>
      <c r="S22" s="89" t="s">
        <v>56</v>
      </c>
      <c r="T22" s="89"/>
      <c r="U22" s="89" t="s">
        <v>56</v>
      </c>
      <c r="V22" s="89"/>
      <c r="W22" s="89" t="s">
        <v>56</v>
      </c>
      <c r="X22" s="89"/>
      <c r="Y22" s="89" t="s">
        <v>56</v>
      </c>
      <c r="Z22" s="89"/>
      <c r="AA22" s="89" t="s">
        <v>56</v>
      </c>
      <c r="AB22" s="89"/>
      <c r="AC22" s="93" t="s">
        <v>55</v>
      </c>
      <c r="AD22" s="93"/>
      <c r="AE22" s="93" t="s">
        <v>55</v>
      </c>
      <c r="AF22" s="93"/>
      <c r="AG22" s="89" t="s">
        <v>56</v>
      </c>
      <c r="AH22" s="89"/>
      <c r="AI22" s="89" t="s">
        <v>56</v>
      </c>
      <c r="AJ22" s="89"/>
      <c r="AK22" s="89" t="s">
        <v>56</v>
      </c>
      <c r="AL22" s="89"/>
      <c r="AM22" s="89" t="s">
        <v>56</v>
      </c>
      <c r="AN22" s="89"/>
      <c r="AO22" s="89" t="s">
        <v>56</v>
      </c>
      <c r="AP22" s="89"/>
      <c r="AQ22" s="93" t="s">
        <v>55</v>
      </c>
      <c r="AR22" s="93"/>
      <c r="AS22" s="93" t="s">
        <v>55</v>
      </c>
      <c r="AT22" s="93"/>
      <c r="AU22" s="89" t="s">
        <v>56</v>
      </c>
      <c r="AV22" s="89"/>
      <c r="AW22" s="89" t="s">
        <v>56</v>
      </c>
      <c r="AX22" s="89"/>
      <c r="AY22" s="89" t="s">
        <v>56</v>
      </c>
      <c r="AZ22" s="89"/>
      <c r="BA22" s="89" t="s">
        <v>56</v>
      </c>
      <c r="BB22" s="89"/>
      <c r="BC22" s="89" t="s">
        <v>56</v>
      </c>
      <c r="BD22" s="89"/>
      <c r="BE22" s="93" t="s">
        <v>55</v>
      </c>
      <c r="BF22" s="93"/>
      <c r="BG22" s="93" t="s">
        <v>55</v>
      </c>
      <c r="BH22" s="93"/>
      <c r="BI22" s="89" t="s">
        <v>56</v>
      </c>
      <c r="BJ22" s="89"/>
      <c r="BK22" s="148" t="s">
        <v>89</v>
      </c>
      <c r="BL22" s="149"/>
      <c r="BM22" s="106">
        <f>COUNTIF(C22:BL23,"я")+COUNTIF(C22:BL23,"н")+COUNTIF(C22:BL23,"рв")</f>
        <v>21</v>
      </c>
      <c r="BN22" s="106">
        <f>SUM(C22:BL23)</f>
        <v>188</v>
      </c>
      <c r="BO22" s="107">
        <f>SUMIFS(C23:BL23,C22:BL22,"с")</f>
        <v>0</v>
      </c>
      <c r="BP22" s="107">
        <f>SUMIFS(C23:BL23,C22:BL22,"н")</f>
        <v>0</v>
      </c>
      <c r="BQ22" s="107">
        <f>SUMIF(C22:BL22,"рв",C23:BL23)</f>
        <v>0</v>
      </c>
      <c r="BR22" s="106">
        <f>SUM(BS22:BZ23)</f>
        <v>9</v>
      </c>
      <c r="BS22" s="108">
        <f>COUNTIF(C22:BL22,"от")</f>
        <v>0</v>
      </c>
      <c r="BT22" s="108">
        <f>COUNTIF(C22:BL22,"до")</f>
        <v>0</v>
      </c>
      <c r="BU22" s="107">
        <f>COUNTIF(C22:BL22,"к")</f>
        <v>0</v>
      </c>
      <c r="BV22" s="108">
        <f>COUNTIF(C22:BL22,"у")</f>
        <v>0</v>
      </c>
      <c r="BW22" s="108">
        <f>COUNTIF(C22:BL22,"б")</f>
        <v>0</v>
      </c>
      <c r="BX22" s="109">
        <f>COUNTIF(C22:BL22,"п")</f>
        <v>0</v>
      </c>
      <c r="BY22" s="109">
        <f>COUNTIF(C22:BL22,"нн")</f>
        <v>0</v>
      </c>
      <c r="BZ22" s="108">
        <f>COUNTIF(C22:BL22,"в")</f>
        <v>9</v>
      </c>
    </row>
    <row r="23" spans="1:78" ht="13.5" customHeight="1">
      <c r="A23" s="105"/>
      <c r="B23" s="69" t="s">
        <v>82</v>
      </c>
      <c r="C23" s="93"/>
      <c r="D23" s="93"/>
      <c r="E23" s="89">
        <v>12</v>
      </c>
      <c r="F23" s="89"/>
      <c r="G23" s="89">
        <v>12</v>
      </c>
      <c r="H23" s="89"/>
      <c r="I23" s="89">
        <v>12</v>
      </c>
      <c r="J23" s="89"/>
      <c r="K23" s="89">
        <v>12</v>
      </c>
      <c r="L23" s="89"/>
      <c r="M23" s="89">
        <v>12</v>
      </c>
      <c r="N23" s="89"/>
      <c r="O23" s="93"/>
      <c r="P23" s="93"/>
      <c r="Q23" s="93"/>
      <c r="R23" s="93"/>
      <c r="S23" s="89">
        <v>8</v>
      </c>
      <c r="T23" s="89"/>
      <c r="U23" s="89">
        <v>8</v>
      </c>
      <c r="V23" s="89"/>
      <c r="W23" s="89">
        <v>8</v>
      </c>
      <c r="X23" s="89"/>
      <c r="Y23" s="89">
        <v>8</v>
      </c>
      <c r="Z23" s="89"/>
      <c r="AA23" s="89">
        <v>8</v>
      </c>
      <c r="AB23" s="89"/>
      <c r="AC23" s="93"/>
      <c r="AD23" s="93"/>
      <c r="AE23" s="93"/>
      <c r="AF23" s="93"/>
      <c r="AG23" s="89">
        <v>8</v>
      </c>
      <c r="AH23" s="89"/>
      <c r="AI23" s="89">
        <v>8</v>
      </c>
      <c r="AJ23" s="89"/>
      <c r="AK23" s="89">
        <v>8</v>
      </c>
      <c r="AL23" s="89"/>
      <c r="AM23" s="89">
        <v>8</v>
      </c>
      <c r="AN23" s="89"/>
      <c r="AO23" s="89">
        <v>8</v>
      </c>
      <c r="AP23" s="89"/>
      <c r="AQ23" s="93"/>
      <c r="AR23" s="93"/>
      <c r="AS23" s="93"/>
      <c r="AT23" s="93"/>
      <c r="AU23" s="89">
        <v>8</v>
      </c>
      <c r="AV23" s="89"/>
      <c r="AW23" s="89">
        <v>8</v>
      </c>
      <c r="AX23" s="89"/>
      <c r="AY23" s="89">
        <v>8</v>
      </c>
      <c r="AZ23" s="89"/>
      <c r="BA23" s="89">
        <v>8</v>
      </c>
      <c r="BB23" s="89"/>
      <c r="BC23" s="89">
        <v>8</v>
      </c>
      <c r="BD23" s="89"/>
      <c r="BE23" s="93"/>
      <c r="BF23" s="93"/>
      <c r="BG23" s="93"/>
      <c r="BH23" s="93"/>
      <c r="BI23" s="89">
        <v>8</v>
      </c>
      <c r="BJ23" s="89"/>
      <c r="BK23" s="150"/>
      <c r="BL23" s="151"/>
      <c r="BM23" s="106"/>
      <c r="BN23" s="106"/>
      <c r="BO23" s="107"/>
      <c r="BP23" s="107"/>
      <c r="BQ23" s="107"/>
      <c r="BR23" s="106"/>
      <c r="BS23" s="108"/>
      <c r="BT23" s="108"/>
      <c r="BU23" s="107"/>
      <c r="BV23" s="108"/>
      <c r="BW23" s="108"/>
      <c r="BX23" s="109"/>
      <c r="BY23" s="109"/>
      <c r="BZ23" s="108"/>
    </row>
    <row r="24" spans="1:78" ht="13.5" customHeight="1">
      <c r="A24" s="105">
        <v>8</v>
      </c>
      <c r="B24" s="68" t="s">
        <v>70</v>
      </c>
      <c r="C24" s="93" t="s">
        <v>55</v>
      </c>
      <c r="D24" s="93"/>
      <c r="E24" s="89" t="s">
        <v>56</v>
      </c>
      <c r="F24" s="89"/>
      <c r="G24" s="89" t="s">
        <v>56</v>
      </c>
      <c r="H24" s="89"/>
      <c r="I24" s="89" t="s">
        <v>48</v>
      </c>
      <c r="J24" s="89"/>
      <c r="K24" s="89" t="s">
        <v>56</v>
      </c>
      <c r="L24" s="89"/>
      <c r="M24" s="89" t="s">
        <v>56</v>
      </c>
      <c r="N24" s="89"/>
      <c r="O24" s="93" t="s">
        <v>55</v>
      </c>
      <c r="P24" s="93"/>
      <c r="Q24" s="93" t="s">
        <v>55</v>
      </c>
      <c r="R24" s="93"/>
      <c r="S24" s="89" t="s">
        <v>56</v>
      </c>
      <c r="T24" s="89"/>
      <c r="U24" s="89" t="s">
        <v>56</v>
      </c>
      <c r="V24" s="89"/>
      <c r="W24" s="89" t="s">
        <v>56</v>
      </c>
      <c r="X24" s="89"/>
      <c r="Y24" s="89" t="s">
        <v>56</v>
      </c>
      <c r="Z24" s="89"/>
      <c r="AA24" s="89" t="s">
        <v>56</v>
      </c>
      <c r="AB24" s="89"/>
      <c r="AC24" s="93" t="s">
        <v>55</v>
      </c>
      <c r="AD24" s="93"/>
      <c r="AE24" s="93" t="s">
        <v>55</v>
      </c>
      <c r="AF24" s="93"/>
      <c r="AG24" s="89" t="s">
        <v>56</v>
      </c>
      <c r="AH24" s="89"/>
      <c r="AI24" s="89" t="s">
        <v>56</v>
      </c>
      <c r="AJ24" s="89"/>
      <c r="AK24" s="89" t="s">
        <v>56</v>
      </c>
      <c r="AL24" s="89"/>
      <c r="AM24" s="89" t="s">
        <v>56</v>
      </c>
      <c r="AN24" s="89"/>
      <c r="AO24" s="89" t="s">
        <v>56</v>
      </c>
      <c r="AP24" s="89"/>
      <c r="AQ24" s="93" t="s">
        <v>55</v>
      </c>
      <c r="AR24" s="93"/>
      <c r="AS24" s="93" t="s">
        <v>55</v>
      </c>
      <c r="AT24" s="93"/>
      <c r="AU24" s="89" t="s">
        <v>56</v>
      </c>
      <c r="AV24" s="89"/>
      <c r="AW24" s="89" t="s">
        <v>56</v>
      </c>
      <c r="AX24" s="89"/>
      <c r="AY24" s="89" t="s">
        <v>56</v>
      </c>
      <c r="AZ24" s="89"/>
      <c r="BA24" s="89" t="s">
        <v>56</v>
      </c>
      <c r="BB24" s="89"/>
      <c r="BC24" s="89" t="s">
        <v>56</v>
      </c>
      <c r="BD24" s="89"/>
      <c r="BE24" s="93" t="s">
        <v>55</v>
      </c>
      <c r="BF24" s="93"/>
      <c r="BG24" s="93" t="s">
        <v>55</v>
      </c>
      <c r="BH24" s="93"/>
      <c r="BI24" s="89" t="s">
        <v>56</v>
      </c>
      <c r="BJ24" s="89"/>
      <c r="BK24" s="148" t="s">
        <v>89</v>
      </c>
      <c r="BL24" s="149"/>
      <c r="BM24" s="106">
        <f>COUNTIF(C24:BL25,"я")+COUNTIF(C24:BL25,"н")+COUNTIF(C24:BL25,"рв")</f>
        <v>21</v>
      </c>
      <c r="BN24" s="106">
        <f>SUM(C24:BL25)</f>
        <v>188</v>
      </c>
      <c r="BO24" s="107">
        <f>SUMIFS(C25:BL25,C24:BL24,"с")</f>
        <v>0</v>
      </c>
      <c r="BP24" s="107">
        <f>SUMIFS(C25:BL25,C24:BL24,"н")</f>
        <v>12</v>
      </c>
      <c r="BQ24" s="107">
        <f>SUMIF(C24:BL24,"рв",C25:BL25)</f>
        <v>0</v>
      </c>
      <c r="BR24" s="106">
        <f>SUM(BS24:BZ25)</f>
        <v>9</v>
      </c>
      <c r="BS24" s="108">
        <f>COUNTIF(C24:BL24,"от")</f>
        <v>0</v>
      </c>
      <c r="BT24" s="108">
        <f>COUNTIF(C24:BL24,"до")</f>
        <v>0</v>
      </c>
      <c r="BU24" s="107">
        <f>COUNTIF(C24:BL24,"к")</f>
        <v>0</v>
      </c>
      <c r="BV24" s="108">
        <f>COUNTIF(C24:BL24,"у")</f>
        <v>0</v>
      </c>
      <c r="BW24" s="108">
        <f>COUNTIF(C24:BL24,"б")</f>
        <v>0</v>
      </c>
      <c r="BX24" s="109">
        <f>COUNTIF(C24:BL24,"п")</f>
        <v>0</v>
      </c>
      <c r="BY24" s="109">
        <f>COUNTIF(C24:BL24,"нн")</f>
        <v>0</v>
      </c>
      <c r="BZ24" s="108">
        <f>COUNTIF(C24:BL24,"в")</f>
        <v>9</v>
      </c>
    </row>
    <row r="25" spans="1:78" ht="13.5" customHeight="1">
      <c r="A25" s="105"/>
      <c r="B25" s="69" t="s">
        <v>82</v>
      </c>
      <c r="C25" s="93"/>
      <c r="D25" s="93"/>
      <c r="E25" s="89">
        <v>12</v>
      </c>
      <c r="F25" s="89"/>
      <c r="G25" s="89">
        <v>12</v>
      </c>
      <c r="H25" s="89"/>
      <c r="I25" s="89">
        <v>12</v>
      </c>
      <c r="J25" s="89"/>
      <c r="K25" s="89">
        <v>12</v>
      </c>
      <c r="L25" s="89"/>
      <c r="M25" s="89">
        <v>12</v>
      </c>
      <c r="N25" s="89"/>
      <c r="O25" s="93"/>
      <c r="P25" s="93"/>
      <c r="Q25" s="93"/>
      <c r="R25" s="93"/>
      <c r="S25" s="89">
        <v>8</v>
      </c>
      <c r="T25" s="89"/>
      <c r="U25" s="89">
        <v>8</v>
      </c>
      <c r="V25" s="89"/>
      <c r="W25" s="89">
        <v>8</v>
      </c>
      <c r="X25" s="89"/>
      <c r="Y25" s="89">
        <v>8</v>
      </c>
      <c r="Z25" s="89"/>
      <c r="AA25" s="89">
        <v>8</v>
      </c>
      <c r="AB25" s="89"/>
      <c r="AC25" s="93"/>
      <c r="AD25" s="93"/>
      <c r="AE25" s="93"/>
      <c r="AF25" s="93"/>
      <c r="AG25" s="89">
        <v>8</v>
      </c>
      <c r="AH25" s="89"/>
      <c r="AI25" s="89">
        <v>8</v>
      </c>
      <c r="AJ25" s="89"/>
      <c r="AK25" s="89">
        <v>8</v>
      </c>
      <c r="AL25" s="89"/>
      <c r="AM25" s="89">
        <v>8</v>
      </c>
      <c r="AN25" s="89"/>
      <c r="AO25" s="89">
        <v>8</v>
      </c>
      <c r="AP25" s="89"/>
      <c r="AQ25" s="93"/>
      <c r="AR25" s="93"/>
      <c r="AS25" s="93"/>
      <c r="AT25" s="93"/>
      <c r="AU25" s="89">
        <v>8</v>
      </c>
      <c r="AV25" s="89"/>
      <c r="AW25" s="89">
        <v>8</v>
      </c>
      <c r="AX25" s="89"/>
      <c r="AY25" s="89">
        <v>8</v>
      </c>
      <c r="AZ25" s="89"/>
      <c r="BA25" s="89">
        <v>8</v>
      </c>
      <c r="BB25" s="89"/>
      <c r="BC25" s="89">
        <v>8</v>
      </c>
      <c r="BD25" s="89"/>
      <c r="BE25" s="93"/>
      <c r="BF25" s="93"/>
      <c r="BG25" s="93"/>
      <c r="BH25" s="93"/>
      <c r="BI25" s="89">
        <v>8</v>
      </c>
      <c r="BJ25" s="89"/>
      <c r="BK25" s="150"/>
      <c r="BL25" s="151"/>
      <c r="BM25" s="106"/>
      <c r="BN25" s="106"/>
      <c r="BO25" s="107"/>
      <c r="BP25" s="107"/>
      <c r="BQ25" s="107"/>
      <c r="BR25" s="106"/>
      <c r="BS25" s="108"/>
      <c r="BT25" s="108"/>
      <c r="BU25" s="107"/>
      <c r="BV25" s="108"/>
      <c r="BW25" s="108"/>
      <c r="BX25" s="109"/>
      <c r="BY25" s="109"/>
      <c r="BZ25" s="108"/>
    </row>
    <row r="26" spans="1:78" ht="13.5" customHeight="1">
      <c r="A26" s="105">
        <v>9</v>
      </c>
      <c r="B26" s="68" t="s">
        <v>13</v>
      </c>
      <c r="C26" s="93" t="s">
        <v>55</v>
      </c>
      <c r="D26" s="93"/>
      <c r="E26" s="89" t="s">
        <v>56</v>
      </c>
      <c r="F26" s="89"/>
      <c r="G26" s="89" t="s">
        <v>56</v>
      </c>
      <c r="H26" s="89"/>
      <c r="I26" s="89" t="s">
        <v>56</v>
      </c>
      <c r="J26" s="89"/>
      <c r="K26" s="89" t="s">
        <v>56</v>
      </c>
      <c r="L26" s="89"/>
      <c r="M26" s="89" t="s">
        <v>56</v>
      </c>
      <c r="N26" s="89"/>
      <c r="O26" s="93" t="s">
        <v>55</v>
      </c>
      <c r="P26" s="93"/>
      <c r="Q26" s="93" t="s">
        <v>55</v>
      </c>
      <c r="R26" s="93"/>
      <c r="S26" s="89" t="s">
        <v>56</v>
      </c>
      <c r="T26" s="89"/>
      <c r="U26" s="89" t="s">
        <v>56</v>
      </c>
      <c r="V26" s="89"/>
      <c r="W26" s="89" t="s">
        <v>56</v>
      </c>
      <c r="X26" s="89"/>
      <c r="Y26" s="89" t="s">
        <v>56</v>
      </c>
      <c r="Z26" s="89"/>
      <c r="AA26" s="89" t="s">
        <v>56</v>
      </c>
      <c r="AB26" s="89"/>
      <c r="AC26" s="93" t="s">
        <v>55</v>
      </c>
      <c r="AD26" s="93"/>
      <c r="AE26" s="93" t="s">
        <v>55</v>
      </c>
      <c r="AF26" s="93"/>
      <c r="AG26" s="89" t="s">
        <v>56</v>
      </c>
      <c r="AH26" s="89"/>
      <c r="AI26" s="89" t="s">
        <v>56</v>
      </c>
      <c r="AJ26" s="89"/>
      <c r="AK26" s="89" t="s">
        <v>56</v>
      </c>
      <c r="AL26" s="89"/>
      <c r="AM26" s="89" t="s">
        <v>56</v>
      </c>
      <c r="AN26" s="89"/>
      <c r="AO26" s="89" t="s">
        <v>56</v>
      </c>
      <c r="AP26" s="89"/>
      <c r="AQ26" s="93" t="s">
        <v>55</v>
      </c>
      <c r="AR26" s="93"/>
      <c r="AS26" s="93" t="s">
        <v>55</v>
      </c>
      <c r="AT26" s="93"/>
      <c r="AU26" s="89" t="s">
        <v>56</v>
      </c>
      <c r="AV26" s="89"/>
      <c r="AW26" s="89" t="s">
        <v>56</v>
      </c>
      <c r="AX26" s="89"/>
      <c r="AY26" s="89" t="s">
        <v>56</v>
      </c>
      <c r="AZ26" s="89"/>
      <c r="BA26" s="89" t="s">
        <v>56</v>
      </c>
      <c r="BB26" s="89"/>
      <c r="BC26" s="89" t="s">
        <v>56</v>
      </c>
      <c r="BD26" s="89"/>
      <c r="BE26" s="93" t="s">
        <v>55</v>
      </c>
      <c r="BF26" s="93"/>
      <c r="BG26" s="93" t="s">
        <v>55</v>
      </c>
      <c r="BH26" s="93"/>
      <c r="BI26" s="89" t="s">
        <v>56</v>
      </c>
      <c r="BJ26" s="89"/>
      <c r="BK26" s="148" t="s">
        <v>89</v>
      </c>
      <c r="BL26" s="149"/>
      <c r="BM26" s="106">
        <f>COUNTIF(C26:BL27,"я")+COUNTIF(C26:BL27,"н")+COUNTIF(C26:BL27,"рв")</f>
        <v>21</v>
      </c>
      <c r="BN26" s="106">
        <f>SUM(C26:BL27)</f>
        <v>203</v>
      </c>
      <c r="BO26" s="107">
        <f>SUMIFS(C27:BL27,C26:BL26,"с")</f>
        <v>0</v>
      </c>
      <c r="BP26" s="107">
        <f>SUMIFS(C27:BL27,C26:BL26,"н")</f>
        <v>0</v>
      </c>
      <c r="BQ26" s="107">
        <f>SUMIF(C26:BL26,"рв",C27:BL27)</f>
        <v>0</v>
      </c>
      <c r="BR26" s="106">
        <f>SUM(BS26:BZ27)</f>
        <v>9</v>
      </c>
      <c r="BS26" s="108">
        <f>COUNTIF(C26:BL26,"от")</f>
        <v>0</v>
      </c>
      <c r="BT26" s="108">
        <f>COUNTIF(C26:BL26,"до")</f>
        <v>0</v>
      </c>
      <c r="BU26" s="107">
        <f>COUNTIF(C26:BL26,"к")</f>
        <v>0</v>
      </c>
      <c r="BV26" s="108">
        <f>COUNTIF(C26:BL26,"у")</f>
        <v>0</v>
      </c>
      <c r="BW26" s="108">
        <f>COUNTIF(C26:BL26,"б")</f>
        <v>0</v>
      </c>
      <c r="BX26" s="109">
        <f>COUNTIF(C26:BL26,"п")</f>
        <v>0</v>
      </c>
      <c r="BY26" s="109">
        <f>COUNTIF(C26:BL26,"нн")</f>
        <v>0</v>
      </c>
      <c r="BZ26" s="108">
        <f>COUNTIF(C26:BL26,"в")</f>
        <v>9</v>
      </c>
    </row>
    <row r="27" spans="1:78" ht="13.5" customHeight="1">
      <c r="A27" s="105"/>
      <c r="B27" s="69" t="s">
        <v>80</v>
      </c>
      <c r="C27" s="93"/>
      <c r="D27" s="93"/>
      <c r="E27" s="89">
        <v>15</v>
      </c>
      <c r="F27" s="89"/>
      <c r="G27" s="89">
        <v>15</v>
      </c>
      <c r="H27" s="89"/>
      <c r="I27" s="89">
        <v>15</v>
      </c>
      <c r="J27" s="89"/>
      <c r="K27" s="89">
        <v>15</v>
      </c>
      <c r="L27" s="89"/>
      <c r="M27" s="89">
        <v>15</v>
      </c>
      <c r="N27" s="89"/>
      <c r="O27" s="93"/>
      <c r="P27" s="93"/>
      <c r="Q27" s="93"/>
      <c r="R27" s="93"/>
      <c r="S27" s="89">
        <v>8</v>
      </c>
      <c r="T27" s="89"/>
      <c r="U27" s="89">
        <v>8</v>
      </c>
      <c r="V27" s="89"/>
      <c r="W27" s="89">
        <v>8</v>
      </c>
      <c r="X27" s="89"/>
      <c r="Y27" s="89">
        <v>8</v>
      </c>
      <c r="Z27" s="89"/>
      <c r="AA27" s="89">
        <v>8</v>
      </c>
      <c r="AB27" s="89"/>
      <c r="AC27" s="93"/>
      <c r="AD27" s="93"/>
      <c r="AE27" s="93"/>
      <c r="AF27" s="93"/>
      <c r="AG27" s="89">
        <v>8</v>
      </c>
      <c r="AH27" s="89"/>
      <c r="AI27" s="89">
        <v>8</v>
      </c>
      <c r="AJ27" s="89"/>
      <c r="AK27" s="89">
        <v>8</v>
      </c>
      <c r="AL27" s="89"/>
      <c r="AM27" s="89">
        <v>8</v>
      </c>
      <c r="AN27" s="89"/>
      <c r="AO27" s="89">
        <v>8</v>
      </c>
      <c r="AP27" s="89"/>
      <c r="AQ27" s="93"/>
      <c r="AR27" s="93"/>
      <c r="AS27" s="93"/>
      <c r="AT27" s="93"/>
      <c r="AU27" s="89">
        <v>8</v>
      </c>
      <c r="AV27" s="89"/>
      <c r="AW27" s="89">
        <v>8</v>
      </c>
      <c r="AX27" s="89"/>
      <c r="AY27" s="89">
        <v>8</v>
      </c>
      <c r="AZ27" s="89"/>
      <c r="BA27" s="89">
        <v>8</v>
      </c>
      <c r="BB27" s="89"/>
      <c r="BC27" s="89">
        <v>8</v>
      </c>
      <c r="BD27" s="89"/>
      <c r="BE27" s="93"/>
      <c r="BF27" s="93"/>
      <c r="BG27" s="93"/>
      <c r="BH27" s="93"/>
      <c r="BI27" s="89">
        <v>8</v>
      </c>
      <c r="BJ27" s="89"/>
      <c r="BK27" s="150"/>
      <c r="BL27" s="151"/>
      <c r="BM27" s="106"/>
      <c r="BN27" s="106"/>
      <c r="BO27" s="107"/>
      <c r="BP27" s="107"/>
      <c r="BQ27" s="107"/>
      <c r="BR27" s="106"/>
      <c r="BS27" s="108"/>
      <c r="BT27" s="108"/>
      <c r="BU27" s="107"/>
      <c r="BV27" s="108"/>
      <c r="BW27" s="108"/>
      <c r="BX27" s="109"/>
      <c r="BY27" s="109"/>
      <c r="BZ27" s="108"/>
    </row>
    <row r="28" spans="1:78" ht="13.5" customHeight="1">
      <c r="A28" s="105">
        <v>10</v>
      </c>
      <c r="B28" s="68" t="s">
        <v>25</v>
      </c>
      <c r="C28" s="93" t="s">
        <v>55</v>
      </c>
      <c r="D28" s="93"/>
      <c r="E28" s="89" t="s">
        <v>56</v>
      </c>
      <c r="F28" s="89"/>
      <c r="G28" s="89" t="s">
        <v>56</v>
      </c>
      <c r="H28" s="89"/>
      <c r="I28" s="89" t="s">
        <v>56</v>
      </c>
      <c r="J28" s="89"/>
      <c r="K28" s="89" t="s">
        <v>56</v>
      </c>
      <c r="L28" s="89"/>
      <c r="M28" s="89" t="s">
        <v>56</v>
      </c>
      <c r="N28" s="89"/>
      <c r="O28" s="93" t="s">
        <v>55</v>
      </c>
      <c r="P28" s="93"/>
      <c r="Q28" s="93" t="s">
        <v>55</v>
      </c>
      <c r="R28" s="93"/>
      <c r="S28" s="89" t="s">
        <v>56</v>
      </c>
      <c r="T28" s="89"/>
      <c r="U28" s="89" t="s">
        <v>56</v>
      </c>
      <c r="V28" s="89"/>
      <c r="W28" s="89" t="s">
        <v>56</v>
      </c>
      <c r="X28" s="89"/>
      <c r="Y28" s="89" t="s">
        <v>56</v>
      </c>
      <c r="Z28" s="89"/>
      <c r="AA28" s="89" t="s">
        <v>56</v>
      </c>
      <c r="AB28" s="89"/>
      <c r="AC28" s="93" t="s">
        <v>55</v>
      </c>
      <c r="AD28" s="93"/>
      <c r="AE28" s="93" t="s">
        <v>55</v>
      </c>
      <c r="AF28" s="93"/>
      <c r="AG28" s="89" t="s">
        <v>56</v>
      </c>
      <c r="AH28" s="89"/>
      <c r="AI28" s="89" t="s">
        <v>56</v>
      </c>
      <c r="AJ28" s="89"/>
      <c r="AK28" s="89" t="s">
        <v>56</v>
      </c>
      <c r="AL28" s="89"/>
      <c r="AM28" s="89" t="s">
        <v>56</v>
      </c>
      <c r="AN28" s="89"/>
      <c r="AO28" s="89" t="s">
        <v>56</v>
      </c>
      <c r="AP28" s="89"/>
      <c r="AQ28" s="93" t="s">
        <v>55</v>
      </c>
      <c r="AR28" s="93"/>
      <c r="AS28" s="93" t="s">
        <v>55</v>
      </c>
      <c r="AT28" s="93"/>
      <c r="AU28" s="89" t="s">
        <v>56</v>
      </c>
      <c r="AV28" s="89"/>
      <c r="AW28" s="89" t="s">
        <v>56</v>
      </c>
      <c r="AX28" s="89"/>
      <c r="AY28" s="89" t="s">
        <v>56</v>
      </c>
      <c r="AZ28" s="89"/>
      <c r="BA28" s="89" t="s">
        <v>56</v>
      </c>
      <c r="BB28" s="89"/>
      <c r="BC28" s="89" t="s">
        <v>56</v>
      </c>
      <c r="BD28" s="89"/>
      <c r="BE28" s="93" t="s">
        <v>55</v>
      </c>
      <c r="BF28" s="93"/>
      <c r="BG28" s="93" t="s">
        <v>55</v>
      </c>
      <c r="BH28" s="93"/>
      <c r="BI28" s="89" t="s">
        <v>56</v>
      </c>
      <c r="BJ28" s="89"/>
      <c r="BK28" s="148" t="s">
        <v>89</v>
      </c>
      <c r="BL28" s="149"/>
      <c r="BM28" s="106">
        <f>COUNTIF(C28:BL29,"я")+COUNTIF(C28:BL29,"н")+COUNTIF(C28:BL29,"рв")</f>
        <v>21</v>
      </c>
      <c r="BN28" s="106">
        <f>SUM(C28:BL29)</f>
        <v>188</v>
      </c>
      <c r="BO28" s="107">
        <f>SUMIFS(C29:BL29,C28:BL28,"с")</f>
        <v>0</v>
      </c>
      <c r="BP28" s="107">
        <f>SUMIFS(C29:BL29,C28:BL28,"н")</f>
        <v>0</v>
      </c>
      <c r="BQ28" s="107">
        <f>SUMIF(C28:BL28,"рв",C29:BL29)</f>
        <v>0</v>
      </c>
      <c r="BR28" s="106">
        <f>SUM(BS28:BZ29)</f>
        <v>9</v>
      </c>
      <c r="BS28" s="108">
        <f>COUNTIF(C28:BL28,"от")</f>
        <v>0</v>
      </c>
      <c r="BT28" s="108">
        <f>COUNTIF(C28:BL28,"до")</f>
        <v>0</v>
      </c>
      <c r="BU28" s="107">
        <f>COUNTIF(C28:BL28,"к")</f>
        <v>0</v>
      </c>
      <c r="BV28" s="108">
        <f>COUNTIF(C28:BL28,"у")</f>
        <v>0</v>
      </c>
      <c r="BW28" s="108">
        <f>COUNTIF(C28:BL28,"б")</f>
        <v>0</v>
      </c>
      <c r="BX28" s="109">
        <f>COUNTIF(C28:BL28,"п")</f>
        <v>0</v>
      </c>
      <c r="BY28" s="109">
        <f>COUNTIF(C28:BL28,"нн")</f>
        <v>0</v>
      </c>
      <c r="BZ28" s="108">
        <f>COUNTIF(C28:BL28,"в")</f>
        <v>9</v>
      </c>
    </row>
    <row r="29" spans="1:78" ht="13.5" customHeight="1">
      <c r="A29" s="105"/>
      <c r="B29" s="69" t="s">
        <v>80</v>
      </c>
      <c r="C29" s="93"/>
      <c r="D29" s="93"/>
      <c r="E29" s="89">
        <v>12</v>
      </c>
      <c r="F29" s="89"/>
      <c r="G29" s="89">
        <v>12</v>
      </c>
      <c r="H29" s="89"/>
      <c r="I29" s="89">
        <v>12</v>
      </c>
      <c r="J29" s="89"/>
      <c r="K29" s="89">
        <v>12</v>
      </c>
      <c r="L29" s="89"/>
      <c r="M29" s="89">
        <v>12</v>
      </c>
      <c r="N29" s="89"/>
      <c r="O29" s="93"/>
      <c r="P29" s="93"/>
      <c r="Q29" s="93"/>
      <c r="R29" s="93"/>
      <c r="S29" s="89">
        <v>8</v>
      </c>
      <c r="T29" s="89"/>
      <c r="U29" s="89">
        <v>8</v>
      </c>
      <c r="V29" s="89"/>
      <c r="W29" s="89">
        <v>8</v>
      </c>
      <c r="X29" s="89"/>
      <c r="Y29" s="89">
        <v>8</v>
      </c>
      <c r="Z29" s="89"/>
      <c r="AA29" s="89">
        <v>8</v>
      </c>
      <c r="AB29" s="89"/>
      <c r="AC29" s="93"/>
      <c r="AD29" s="93"/>
      <c r="AE29" s="93"/>
      <c r="AF29" s="93"/>
      <c r="AG29" s="89">
        <v>8</v>
      </c>
      <c r="AH29" s="89"/>
      <c r="AI29" s="89">
        <v>8</v>
      </c>
      <c r="AJ29" s="89"/>
      <c r="AK29" s="89">
        <v>8</v>
      </c>
      <c r="AL29" s="89"/>
      <c r="AM29" s="89">
        <v>8</v>
      </c>
      <c r="AN29" s="89"/>
      <c r="AO29" s="89">
        <v>8</v>
      </c>
      <c r="AP29" s="89"/>
      <c r="AQ29" s="93"/>
      <c r="AR29" s="93"/>
      <c r="AS29" s="93"/>
      <c r="AT29" s="93"/>
      <c r="AU29" s="89">
        <v>8</v>
      </c>
      <c r="AV29" s="89"/>
      <c r="AW29" s="89">
        <v>8</v>
      </c>
      <c r="AX29" s="89"/>
      <c r="AY29" s="89">
        <v>8</v>
      </c>
      <c r="AZ29" s="89"/>
      <c r="BA29" s="89">
        <v>8</v>
      </c>
      <c r="BB29" s="89"/>
      <c r="BC29" s="89">
        <v>8</v>
      </c>
      <c r="BD29" s="89"/>
      <c r="BE29" s="93"/>
      <c r="BF29" s="93"/>
      <c r="BG29" s="93"/>
      <c r="BH29" s="93"/>
      <c r="BI29" s="89">
        <v>8</v>
      </c>
      <c r="BJ29" s="89"/>
      <c r="BK29" s="150"/>
      <c r="BL29" s="151"/>
      <c r="BM29" s="106"/>
      <c r="BN29" s="106"/>
      <c r="BO29" s="107"/>
      <c r="BP29" s="107"/>
      <c r="BQ29" s="107"/>
      <c r="BR29" s="106"/>
      <c r="BS29" s="108"/>
      <c r="BT29" s="108"/>
      <c r="BU29" s="107"/>
      <c r="BV29" s="108"/>
      <c r="BW29" s="108"/>
      <c r="BX29" s="109"/>
      <c r="BY29" s="109"/>
      <c r="BZ29" s="108"/>
    </row>
    <row r="30" spans="1:78" ht="13.5" customHeight="1">
      <c r="A30" s="105">
        <v>11</v>
      </c>
      <c r="B30" s="68" t="s">
        <v>15</v>
      </c>
      <c r="C30" s="93" t="s">
        <v>55</v>
      </c>
      <c r="D30" s="93"/>
      <c r="E30" s="89" t="s">
        <v>56</v>
      </c>
      <c r="F30" s="89"/>
      <c r="G30" s="89" t="s">
        <v>56</v>
      </c>
      <c r="H30" s="89"/>
      <c r="I30" s="89" t="s">
        <v>56</v>
      </c>
      <c r="J30" s="89"/>
      <c r="K30" s="89" t="s">
        <v>56</v>
      </c>
      <c r="L30" s="89"/>
      <c r="M30" s="89" t="s">
        <v>56</v>
      </c>
      <c r="N30" s="89"/>
      <c r="O30" s="93" t="s">
        <v>55</v>
      </c>
      <c r="P30" s="93"/>
      <c r="Q30" s="93" t="s">
        <v>55</v>
      </c>
      <c r="R30" s="93"/>
      <c r="S30" s="89" t="s">
        <v>56</v>
      </c>
      <c r="T30" s="89"/>
      <c r="U30" s="89" t="s">
        <v>56</v>
      </c>
      <c r="V30" s="89"/>
      <c r="W30" s="89" t="s">
        <v>56</v>
      </c>
      <c r="X30" s="89"/>
      <c r="Y30" s="89" t="s">
        <v>56</v>
      </c>
      <c r="Z30" s="89"/>
      <c r="AA30" s="89" t="s">
        <v>56</v>
      </c>
      <c r="AB30" s="89"/>
      <c r="AC30" s="93" t="s">
        <v>55</v>
      </c>
      <c r="AD30" s="93"/>
      <c r="AE30" s="93" t="s">
        <v>55</v>
      </c>
      <c r="AF30" s="93"/>
      <c r="AG30" s="89" t="s">
        <v>56</v>
      </c>
      <c r="AH30" s="89"/>
      <c r="AI30" s="89" t="s">
        <v>56</v>
      </c>
      <c r="AJ30" s="89"/>
      <c r="AK30" s="89" t="s">
        <v>56</v>
      </c>
      <c r="AL30" s="89"/>
      <c r="AM30" s="89" t="s">
        <v>56</v>
      </c>
      <c r="AN30" s="89"/>
      <c r="AO30" s="89" t="s">
        <v>56</v>
      </c>
      <c r="AP30" s="89"/>
      <c r="AQ30" s="93" t="s">
        <v>55</v>
      </c>
      <c r="AR30" s="93"/>
      <c r="AS30" s="93" t="s">
        <v>55</v>
      </c>
      <c r="AT30" s="93"/>
      <c r="AU30" s="89" t="s">
        <v>56</v>
      </c>
      <c r="AV30" s="89"/>
      <c r="AW30" s="89" t="s">
        <v>56</v>
      </c>
      <c r="AX30" s="89"/>
      <c r="AY30" s="89" t="s">
        <v>56</v>
      </c>
      <c r="AZ30" s="89"/>
      <c r="BA30" s="89" t="s">
        <v>56</v>
      </c>
      <c r="BB30" s="89"/>
      <c r="BC30" s="89" t="s">
        <v>56</v>
      </c>
      <c r="BD30" s="89"/>
      <c r="BE30" s="93" t="s">
        <v>55</v>
      </c>
      <c r="BF30" s="93"/>
      <c r="BG30" s="93" t="s">
        <v>55</v>
      </c>
      <c r="BH30" s="93"/>
      <c r="BI30" s="89" t="s">
        <v>56</v>
      </c>
      <c r="BJ30" s="89"/>
      <c r="BK30" s="148" t="s">
        <v>89</v>
      </c>
      <c r="BL30" s="149"/>
      <c r="BM30" s="106">
        <f>COUNTIF(C30:BL31,"я")+COUNTIF(C30:BL31,"н")+COUNTIF(C30:BL31,"рв")</f>
        <v>21</v>
      </c>
      <c r="BN30" s="106">
        <f>SUM(C30:BL31)</f>
        <v>198</v>
      </c>
      <c r="BO30" s="107">
        <f>SUMIFS(C31:BL31,C30:BL30,"с")</f>
        <v>0</v>
      </c>
      <c r="BP30" s="107">
        <f>SUMIFS(C31:BL31,C30:BL30,"н")</f>
        <v>0</v>
      </c>
      <c r="BQ30" s="107">
        <f>SUMIF(C30:BL30,"рв",C31:BL31)</f>
        <v>0</v>
      </c>
      <c r="BR30" s="106">
        <f>SUM(BS30:BZ31)</f>
        <v>9</v>
      </c>
      <c r="BS30" s="108">
        <f>COUNTIF(C30:BL30,"от")</f>
        <v>0</v>
      </c>
      <c r="BT30" s="108">
        <f>COUNTIF(C30:BL30,"до")</f>
        <v>0</v>
      </c>
      <c r="BU30" s="107">
        <f>COUNTIF(C30:BL30,"к")</f>
        <v>0</v>
      </c>
      <c r="BV30" s="108">
        <f>COUNTIF(C30:BL30,"у")</f>
        <v>0</v>
      </c>
      <c r="BW30" s="108">
        <f>COUNTIF(C30:BL30,"б")</f>
        <v>0</v>
      </c>
      <c r="BX30" s="109">
        <f>COUNTIF(C30:BL30,"п")</f>
        <v>0</v>
      </c>
      <c r="BY30" s="109">
        <f>COUNTIF(C30:BL30,"нн")</f>
        <v>0</v>
      </c>
      <c r="BZ30" s="108">
        <f>COUNTIF(C30:BL30,"в")</f>
        <v>9</v>
      </c>
    </row>
    <row r="31" spans="1:78" ht="13.5" customHeight="1">
      <c r="A31" s="105"/>
      <c r="B31" s="69" t="s">
        <v>80</v>
      </c>
      <c r="C31" s="93"/>
      <c r="D31" s="93"/>
      <c r="E31" s="89">
        <v>14</v>
      </c>
      <c r="F31" s="89"/>
      <c r="G31" s="89">
        <v>14</v>
      </c>
      <c r="H31" s="89"/>
      <c r="I31" s="89">
        <v>14</v>
      </c>
      <c r="J31" s="89"/>
      <c r="K31" s="89">
        <v>14</v>
      </c>
      <c r="L31" s="89"/>
      <c r="M31" s="89">
        <v>14</v>
      </c>
      <c r="N31" s="89"/>
      <c r="O31" s="93"/>
      <c r="P31" s="93"/>
      <c r="Q31" s="93"/>
      <c r="R31" s="93"/>
      <c r="S31" s="89">
        <v>8</v>
      </c>
      <c r="T31" s="89"/>
      <c r="U31" s="89">
        <v>8</v>
      </c>
      <c r="V31" s="89"/>
      <c r="W31" s="89">
        <v>8</v>
      </c>
      <c r="X31" s="89"/>
      <c r="Y31" s="89">
        <v>8</v>
      </c>
      <c r="Z31" s="89"/>
      <c r="AA31" s="89">
        <v>8</v>
      </c>
      <c r="AB31" s="89"/>
      <c r="AC31" s="93"/>
      <c r="AD31" s="93"/>
      <c r="AE31" s="93"/>
      <c r="AF31" s="93"/>
      <c r="AG31" s="89">
        <v>8</v>
      </c>
      <c r="AH31" s="89"/>
      <c r="AI31" s="89">
        <v>8</v>
      </c>
      <c r="AJ31" s="89"/>
      <c r="AK31" s="89">
        <v>8</v>
      </c>
      <c r="AL31" s="89"/>
      <c r="AM31" s="89">
        <v>8</v>
      </c>
      <c r="AN31" s="89"/>
      <c r="AO31" s="89">
        <v>8</v>
      </c>
      <c r="AP31" s="89"/>
      <c r="AQ31" s="93"/>
      <c r="AR31" s="93"/>
      <c r="AS31" s="93"/>
      <c r="AT31" s="93"/>
      <c r="AU31" s="89">
        <v>8</v>
      </c>
      <c r="AV31" s="89"/>
      <c r="AW31" s="89">
        <v>8</v>
      </c>
      <c r="AX31" s="89"/>
      <c r="AY31" s="89">
        <v>8</v>
      </c>
      <c r="AZ31" s="89"/>
      <c r="BA31" s="89">
        <v>8</v>
      </c>
      <c r="BB31" s="89"/>
      <c r="BC31" s="89">
        <v>8</v>
      </c>
      <c r="BD31" s="89"/>
      <c r="BE31" s="93"/>
      <c r="BF31" s="93"/>
      <c r="BG31" s="93"/>
      <c r="BH31" s="93"/>
      <c r="BI31" s="89">
        <v>8</v>
      </c>
      <c r="BJ31" s="89"/>
      <c r="BK31" s="150"/>
      <c r="BL31" s="151"/>
      <c r="BM31" s="106"/>
      <c r="BN31" s="106"/>
      <c r="BO31" s="107"/>
      <c r="BP31" s="107"/>
      <c r="BQ31" s="107"/>
      <c r="BR31" s="106"/>
      <c r="BS31" s="108"/>
      <c r="BT31" s="108"/>
      <c r="BU31" s="107"/>
      <c r="BV31" s="108"/>
      <c r="BW31" s="108"/>
      <c r="BX31" s="109"/>
      <c r="BY31" s="109"/>
      <c r="BZ31" s="108"/>
    </row>
    <row r="32" spans="1:78" ht="13.5" customHeight="1">
      <c r="A32" s="105">
        <v>12</v>
      </c>
      <c r="B32" s="68" t="s">
        <v>17</v>
      </c>
      <c r="C32" s="93" t="s">
        <v>55</v>
      </c>
      <c r="D32" s="93"/>
      <c r="E32" s="89" t="s">
        <v>56</v>
      </c>
      <c r="F32" s="89"/>
      <c r="G32" s="89" t="s">
        <v>56</v>
      </c>
      <c r="H32" s="89"/>
      <c r="I32" s="89" t="s">
        <v>56</v>
      </c>
      <c r="J32" s="89"/>
      <c r="K32" s="89" t="s">
        <v>56</v>
      </c>
      <c r="L32" s="89"/>
      <c r="M32" s="89" t="s">
        <v>56</v>
      </c>
      <c r="N32" s="89"/>
      <c r="O32" s="93" t="s">
        <v>55</v>
      </c>
      <c r="P32" s="93"/>
      <c r="Q32" s="93" t="s">
        <v>55</v>
      </c>
      <c r="R32" s="93"/>
      <c r="S32" s="89" t="s">
        <v>56</v>
      </c>
      <c r="T32" s="89"/>
      <c r="U32" s="89" t="s">
        <v>56</v>
      </c>
      <c r="V32" s="89"/>
      <c r="W32" s="89" t="s">
        <v>56</v>
      </c>
      <c r="X32" s="89"/>
      <c r="Y32" s="89" t="s">
        <v>56</v>
      </c>
      <c r="Z32" s="89"/>
      <c r="AA32" s="89" t="s">
        <v>56</v>
      </c>
      <c r="AB32" s="89"/>
      <c r="AC32" s="93" t="s">
        <v>55</v>
      </c>
      <c r="AD32" s="93"/>
      <c r="AE32" s="93" t="s">
        <v>55</v>
      </c>
      <c r="AF32" s="93"/>
      <c r="AG32" s="89" t="s">
        <v>56</v>
      </c>
      <c r="AH32" s="89"/>
      <c r="AI32" s="89" t="s">
        <v>56</v>
      </c>
      <c r="AJ32" s="89"/>
      <c r="AK32" s="89" t="s">
        <v>56</v>
      </c>
      <c r="AL32" s="89"/>
      <c r="AM32" s="89" t="s">
        <v>56</v>
      </c>
      <c r="AN32" s="89"/>
      <c r="AO32" s="89" t="s">
        <v>56</v>
      </c>
      <c r="AP32" s="89"/>
      <c r="AQ32" s="93" t="s">
        <v>55</v>
      </c>
      <c r="AR32" s="93"/>
      <c r="AS32" s="93" t="s">
        <v>55</v>
      </c>
      <c r="AT32" s="93"/>
      <c r="AU32" s="89" t="s">
        <v>56</v>
      </c>
      <c r="AV32" s="89"/>
      <c r="AW32" s="89" t="s">
        <v>56</v>
      </c>
      <c r="AX32" s="89"/>
      <c r="AY32" s="89" t="s">
        <v>56</v>
      </c>
      <c r="AZ32" s="89"/>
      <c r="BA32" s="89" t="s">
        <v>56</v>
      </c>
      <c r="BB32" s="89"/>
      <c r="BC32" s="89" t="s">
        <v>56</v>
      </c>
      <c r="BD32" s="89"/>
      <c r="BE32" s="93" t="s">
        <v>55</v>
      </c>
      <c r="BF32" s="93"/>
      <c r="BG32" s="93" t="s">
        <v>55</v>
      </c>
      <c r="BH32" s="93"/>
      <c r="BI32" s="89" t="s">
        <v>56</v>
      </c>
      <c r="BJ32" s="89"/>
      <c r="BK32" s="148" t="s">
        <v>89</v>
      </c>
      <c r="BL32" s="149"/>
      <c r="BM32" s="106">
        <f>COUNTIF(C32:BL33,"я")+COUNTIF(C32:BL33,"н")+COUNTIF(C32:BL33,"рв")</f>
        <v>21</v>
      </c>
      <c r="BN32" s="106">
        <f>SUM(C32:BL33)</f>
        <v>188</v>
      </c>
      <c r="BO32" s="107">
        <f>SUMIFS(C33:BL33,C32:BL32,"с")</f>
        <v>0</v>
      </c>
      <c r="BP32" s="107">
        <f>SUMIFS(C33:BL33,C32:BL32,"н")</f>
        <v>0</v>
      </c>
      <c r="BQ32" s="107">
        <f>SUMIF(C32:BL32,"рв",C33:BL33)</f>
        <v>0</v>
      </c>
      <c r="BR32" s="106">
        <f>SUM(BS32:BZ33)</f>
        <v>9</v>
      </c>
      <c r="BS32" s="108">
        <f>COUNTIF(C32:BL32,"от")</f>
        <v>0</v>
      </c>
      <c r="BT32" s="108">
        <f>COUNTIF(C32:BL32,"до")</f>
        <v>0</v>
      </c>
      <c r="BU32" s="107">
        <f>COUNTIF(C32:BL32,"к")</f>
        <v>0</v>
      </c>
      <c r="BV32" s="108">
        <f>COUNTIF(C32:BL32,"у")</f>
        <v>0</v>
      </c>
      <c r="BW32" s="108">
        <f>COUNTIF(C32:BL32,"б")</f>
        <v>0</v>
      </c>
      <c r="BX32" s="109">
        <f>COUNTIF(C32:BL32,"п")</f>
        <v>0</v>
      </c>
      <c r="BY32" s="109">
        <f>COUNTIF(C32:BL32,"нн")</f>
        <v>0</v>
      </c>
      <c r="BZ32" s="108">
        <f>COUNTIF(C32:BL32,"в")</f>
        <v>9</v>
      </c>
    </row>
    <row r="33" spans="1:78" ht="13.5" customHeight="1">
      <c r="A33" s="105"/>
      <c r="B33" s="69" t="s">
        <v>80</v>
      </c>
      <c r="C33" s="93"/>
      <c r="D33" s="93"/>
      <c r="E33" s="89">
        <v>12</v>
      </c>
      <c r="F33" s="89"/>
      <c r="G33" s="89">
        <v>12</v>
      </c>
      <c r="H33" s="89"/>
      <c r="I33" s="89">
        <v>12</v>
      </c>
      <c r="J33" s="89"/>
      <c r="K33" s="89">
        <v>12</v>
      </c>
      <c r="L33" s="89"/>
      <c r="M33" s="89">
        <v>12</v>
      </c>
      <c r="N33" s="89"/>
      <c r="O33" s="93"/>
      <c r="P33" s="93"/>
      <c r="Q33" s="93"/>
      <c r="R33" s="93"/>
      <c r="S33" s="89">
        <v>8</v>
      </c>
      <c r="T33" s="89"/>
      <c r="U33" s="89">
        <v>8</v>
      </c>
      <c r="V33" s="89"/>
      <c r="W33" s="89">
        <v>8</v>
      </c>
      <c r="X33" s="89"/>
      <c r="Y33" s="89">
        <v>8</v>
      </c>
      <c r="Z33" s="89"/>
      <c r="AA33" s="89">
        <v>8</v>
      </c>
      <c r="AB33" s="89"/>
      <c r="AC33" s="93"/>
      <c r="AD33" s="93"/>
      <c r="AE33" s="93"/>
      <c r="AF33" s="93"/>
      <c r="AG33" s="89">
        <v>8</v>
      </c>
      <c r="AH33" s="89"/>
      <c r="AI33" s="89">
        <v>8</v>
      </c>
      <c r="AJ33" s="89"/>
      <c r="AK33" s="89">
        <v>8</v>
      </c>
      <c r="AL33" s="89"/>
      <c r="AM33" s="89">
        <v>8</v>
      </c>
      <c r="AN33" s="89"/>
      <c r="AO33" s="89">
        <v>8</v>
      </c>
      <c r="AP33" s="89"/>
      <c r="AQ33" s="93"/>
      <c r="AR33" s="93"/>
      <c r="AS33" s="93"/>
      <c r="AT33" s="93"/>
      <c r="AU33" s="89">
        <v>8</v>
      </c>
      <c r="AV33" s="89"/>
      <c r="AW33" s="89">
        <v>8</v>
      </c>
      <c r="AX33" s="89"/>
      <c r="AY33" s="89">
        <v>8</v>
      </c>
      <c r="AZ33" s="89"/>
      <c r="BA33" s="89">
        <v>8</v>
      </c>
      <c r="BB33" s="89"/>
      <c r="BC33" s="89">
        <v>8</v>
      </c>
      <c r="BD33" s="89"/>
      <c r="BE33" s="93"/>
      <c r="BF33" s="93"/>
      <c r="BG33" s="93"/>
      <c r="BH33" s="93"/>
      <c r="BI33" s="89">
        <v>8</v>
      </c>
      <c r="BJ33" s="89"/>
      <c r="BK33" s="150"/>
      <c r="BL33" s="151"/>
      <c r="BM33" s="106"/>
      <c r="BN33" s="106"/>
      <c r="BO33" s="107"/>
      <c r="BP33" s="107"/>
      <c r="BQ33" s="107"/>
      <c r="BR33" s="106"/>
      <c r="BS33" s="108"/>
      <c r="BT33" s="108"/>
      <c r="BU33" s="107"/>
      <c r="BV33" s="108"/>
      <c r="BW33" s="108"/>
      <c r="BX33" s="109"/>
      <c r="BY33" s="109"/>
      <c r="BZ33" s="108"/>
    </row>
    <row r="34" spans="1:78" ht="13.5" customHeight="1">
      <c r="A34" s="105">
        <v>13</v>
      </c>
      <c r="B34" s="68" t="s">
        <v>67</v>
      </c>
      <c r="C34" s="93" t="s">
        <v>55</v>
      </c>
      <c r="D34" s="93"/>
      <c r="E34" s="89" t="s">
        <v>56</v>
      </c>
      <c r="F34" s="89"/>
      <c r="G34" s="89" t="s">
        <v>56</v>
      </c>
      <c r="H34" s="89"/>
      <c r="I34" s="89" t="s">
        <v>56</v>
      </c>
      <c r="J34" s="89"/>
      <c r="K34" s="89" t="s">
        <v>56</v>
      </c>
      <c r="L34" s="89"/>
      <c r="M34" s="89" t="s">
        <v>56</v>
      </c>
      <c r="N34" s="89"/>
      <c r="O34" s="93" t="s">
        <v>55</v>
      </c>
      <c r="P34" s="93"/>
      <c r="Q34" s="93" t="s">
        <v>55</v>
      </c>
      <c r="R34" s="93"/>
      <c r="S34" s="89" t="s">
        <v>56</v>
      </c>
      <c r="T34" s="89"/>
      <c r="U34" s="89" t="s">
        <v>56</v>
      </c>
      <c r="V34" s="89"/>
      <c r="W34" s="89" t="s">
        <v>56</v>
      </c>
      <c r="X34" s="89"/>
      <c r="Y34" s="89" t="s">
        <v>56</v>
      </c>
      <c r="Z34" s="89"/>
      <c r="AA34" s="89" t="s">
        <v>56</v>
      </c>
      <c r="AB34" s="89"/>
      <c r="AC34" s="93" t="s">
        <v>55</v>
      </c>
      <c r="AD34" s="93"/>
      <c r="AE34" s="93" t="s">
        <v>55</v>
      </c>
      <c r="AF34" s="93"/>
      <c r="AG34" s="89" t="s">
        <v>56</v>
      </c>
      <c r="AH34" s="89"/>
      <c r="AI34" s="89" t="s">
        <v>56</v>
      </c>
      <c r="AJ34" s="89"/>
      <c r="AK34" s="89" t="s">
        <v>56</v>
      </c>
      <c r="AL34" s="89"/>
      <c r="AM34" s="89" t="s">
        <v>56</v>
      </c>
      <c r="AN34" s="89"/>
      <c r="AO34" s="89" t="s">
        <v>56</v>
      </c>
      <c r="AP34" s="89"/>
      <c r="AQ34" s="93" t="s">
        <v>55</v>
      </c>
      <c r="AR34" s="93"/>
      <c r="AS34" s="93" t="s">
        <v>55</v>
      </c>
      <c r="AT34" s="93"/>
      <c r="AU34" s="89" t="s">
        <v>56</v>
      </c>
      <c r="AV34" s="89"/>
      <c r="AW34" s="89" t="s">
        <v>56</v>
      </c>
      <c r="AX34" s="89"/>
      <c r="AY34" s="89" t="s">
        <v>56</v>
      </c>
      <c r="AZ34" s="89"/>
      <c r="BA34" s="89" t="s">
        <v>56</v>
      </c>
      <c r="BB34" s="89"/>
      <c r="BC34" s="89" t="s">
        <v>56</v>
      </c>
      <c r="BD34" s="89"/>
      <c r="BE34" s="93" t="s">
        <v>55</v>
      </c>
      <c r="BF34" s="93"/>
      <c r="BG34" s="93" t="s">
        <v>55</v>
      </c>
      <c r="BH34" s="93"/>
      <c r="BI34" s="89" t="s">
        <v>56</v>
      </c>
      <c r="BJ34" s="89"/>
      <c r="BK34" s="148" t="s">
        <v>89</v>
      </c>
      <c r="BL34" s="149"/>
      <c r="BM34" s="106">
        <f>COUNTIF(C34:BL35,"я")+COUNTIF(C34:BL35,"н")+COUNTIF(C34:BL35,"рв")</f>
        <v>21</v>
      </c>
      <c r="BN34" s="106">
        <f>SUM(C34:BL35)</f>
        <v>188</v>
      </c>
      <c r="BO34" s="107">
        <f>SUMIFS(C35:BL35,C34:BL34,"с")</f>
        <v>0</v>
      </c>
      <c r="BP34" s="107">
        <f>SUMIFS(C35:BL35,C34:BL34,"н")</f>
        <v>0</v>
      </c>
      <c r="BQ34" s="107">
        <f>SUMIF(C34:BL34,"рв",C35:BL35)</f>
        <v>0</v>
      </c>
      <c r="BR34" s="106">
        <f>SUM(BS34:BZ35)</f>
        <v>9</v>
      </c>
      <c r="BS34" s="108">
        <f>COUNTIF(C34:BL34,"от")</f>
        <v>0</v>
      </c>
      <c r="BT34" s="108">
        <f>COUNTIF(C34:BL34,"до")</f>
        <v>0</v>
      </c>
      <c r="BU34" s="107">
        <f>COUNTIF(C34:BL34,"к")</f>
        <v>0</v>
      </c>
      <c r="BV34" s="108">
        <f>COUNTIF(C34:BL34,"у")</f>
        <v>0</v>
      </c>
      <c r="BW34" s="108">
        <f>COUNTIF(C34:BL34,"б")</f>
        <v>0</v>
      </c>
      <c r="BX34" s="109">
        <f>COUNTIF(C34:BL34,"п")</f>
        <v>0</v>
      </c>
      <c r="BY34" s="109">
        <f>COUNTIF(C34:BL34,"нн")</f>
        <v>0</v>
      </c>
      <c r="BZ34" s="108">
        <f>COUNTIF(C34:BL34,"в")</f>
        <v>9</v>
      </c>
    </row>
    <row r="35" spans="1:78" ht="13.5" customHeight="1">
      <c r="A35" s="105"/>
      <c r="B35" s="69" t="s">
        <v>82</v>
      </c>
      <c r="C35" s="93"/>
      <c r="D35" s="93"/>
      <c r="E35" s="89">
        <v>12</v>
      </c>
      <c r="F35" s="89"/>
      <c r="G35" s="89">
        <v>12</v>
      </c>
      <c r="H35" s="89"/>
      <c r="I35" s="89">
        <v>12</v>
      </c>
      <c r="J35" s="89"/>
      <c r="K35" s="89">
        <v>12</v>
      </c>
      <c r="L35" s="89"/>
      <c r="M35" s="89">
        <v>12</v>
      </c>
      <c r="N35" s="89"/>
      <c r="O35" s="93"/>
      <c r="P35" s="93"/>
      <c r="Q35" s="93"/>
      <c r="R35" s="93"/>
      <c r="S35" s="89">
        <v>8</v>
      </c>
      <c r="T35" s="89"/>
      <c r="U35" s="89">
        <v>8</v>
      </c>
      <c r="V35" s="89"/>
      <c r="W35" s="89">
        <v>8</v>
      </c>
      <c r="X35" s="89"/>
      <c r="Y35" s="89">
        <v>8</v>
      </c>
      <c r="Z35" s="89"/>
      <c r="AA35" s="89">
        <v>8</v>
      </c>
      <c r="AB35" s="89"/>
      <c r="AC35" s="93"/>
      <c r="AD35" s="93"/>
      <c r="AE35" s="93"/>
      <c r="AF35" s="93"/>
      <c r="AG35" s="89">
        <v>8</v>
      </c>
      <c r="AH35" s="89"/>
      <c r="AI35" s="89">
        <v>8</v>
      </c>
      <c r="AJ35" s="89"/>
      <c r="AK35" s="89">
        <v>8</v>
      </c>
      <c r="AL35" s="89"/>
      <c r="AM35" s="89">
        <v>8</v>
      </c>
      <c r="AN35" s="89"/>
      <c r="AO35" s="89">
        <v>8</v>
      </c>
      <c r="AP35" s="89"/>
      <c r="AQ35" s="93"/>
      <c r="AR35" s="93"/>
      <c r="AS35" s="93"/>
      <c r="AT35" s="93"/>
      <c r="AU35" s="89">
        <v>8</v>
      </c>
      <c r="AV35" s="89"/>
      <c r="AW35" s="89">
        <v>8</v>
      </c>
      <c r="AX35" s="89"/>
      <c r="AY35" s="89">
        <v>8</v>
      </c>
      <c r="AZ35" s="89"/>
      <c r="BA35" s="89">
        <v>8</v>
      </c>
      <c r="BB35" s="89"/>
      <c r="BC35" s="89">
        <v>8</v>
      </c>
      <c r="BD35" s="89"/>
      <c r="BE35" s="93"/>
      <c r="BF35" s="93"/>
      <c r="BG35" s="93"/>
      <c r="BH35" s="93"/>
      <c r="BI35" s="89">
        <v>8</v>
      </c>
      <c r="BJ35" s="89"/>
      <c r="BK35" s="150"/>
      <c r="BL35" s="151"/>
      <c r="BM35" s="106"/>
      <c r="BN35" s="106"/>
      <c r="BO35" s="107"/>
      <c r="BP35" s="107"/>
      <c r="BQ35" s="107"/>
      <c r="BR35" s="106"/>
      <c r="BS35" s="108"/>
      <c r="BT35" s="108"/>
      <c r="BU35" s="107"/>
      <c r="BV35" s="108"/>
      <c r="BW35" s="108"/>
      <c r="BX35" s="109"/>
      <c r="BY35" s="109"/>
      <c r="BZ35" s="108"/>
    </row>
    <row r="36" spans="1:78" ht="13.5" customHeight="1">
      <c r="A36" s="105">
        <v>14</v>
      </c>
      <c r="B36" s="68" t="s">
        <v>19</v>
      </c>
      <c r="C36" s="93" t="s">
        <v>55</v>
      </c>
      <c r="D36" s="93"/>
      <c r="E36" s="89" t="s">
        <v>56</v>
      </c>
      <c r="F36" s="89"/>
      <c r="G36" s="89" t="s">
        <v>56</v>
      </c>
      <c r="H36" s="89"/>
      <c r="I36" s="89" t="s">
        <v>56</v>
      </c>
      <c r="J36" s="89"/>
      <c r="K36" s="89" t="s">
        <v>56</v>
      </c>
      <c r="L36" s="89"/>
      <c r="M36" s="89" t="s">
        <v>56</v>
      </c>
      <c r="N36" s="89"/>
      <c r="O36" s="93" t="s">
        <v>55</v>
      </c>
      <c r="P36" s="93"/>
      <c r="Q36" s="93" t="s">
        <v>55</v>
      </c>
      <c r="R36" s="93"/>
      <c r="S36" s="89" t="s">
        <v>56</v>
      </c>
      <c r="T36" s="89"/>
      <c r="U36" s="89" t="s">
        <v>56</v>
      </c>
      <c r="V36" s="89"/>
      <c r="W36" s="89" t="s">
        <v>56</v>
      </c>
      <c r="X36" s="89"/>
      <c r="Y36" s="89" t="s">
        <v>56</v>
      </c>
      <c r="Z36" s="89"/>
      <c r="AA36" s="89" t="s">
        <v>56</v>
      </c>
      <c r="AB36" s="89"/>
      <c r="AC36" s="93" t="s">
        <v>55</v>
      </c>
      <c r="AD36" s="93"/>
      <c r="AE36" s="93" t="s">
        <v>55</v>
      </c>
      <c r="AF36" s="93"/>
      <c r="AG36" s="89" t="s">
        <v>56</v>
      </c>
      <c r="AH36" s="89"/>
      <c r="AI36" s="89" t="s">
        <v>56</v>
      </c>
      <c r="AJ36" s="89"/>
      <c r="AK36" s="89" t="s">
        <v>56</v>
      </c>
      <c r="AL36" s="89"/>
      <c r="AM36" s="89" t="s">
        <v>56</v>
      </c>
      <c r="AN36" s="89"/>
      <c r="AO36" s="89" t="s">
        <v>56</v>
      </c>
      <c r="AP36" s="89"/>
      <c r="AQ36" s="93" t="s">
        <v>55</v>
      </c>
      <c r="AR36" s="93"/>
      <c r="AS36" s="93" t="s">
        <v>55</v>
      </c>
      <c r="AT36" s="93"/>
      <c r="AU36" s="89" t="s">
        <v>56</v>
      </c>
      <c r="AV36" s="89"/>
      <c r="AW36" s="89" t="s">
        <v>56</v>
      </c>
      <c r="AX36" s="89"/>
      <c r="AY36" s="89" t="s">
        <v>56</v>
      </c>
      <c r="AZ36" s="89"/>
      <c r="BA36" s="89" t="s">
        <v>56</v>
      </c>
      <c r="BB36" s="89"/>
      <c r="BC36" s="89" t="s">
        <v>56</v>
      </c>
      <c r="BD36" s="89"/>
      <c r="BE36" s="93" t="s">
        <v>55</v>
      </c>
      <c r="BF36" s="93"/>
      <c r="BG36" s="93" t="s">
        <v>55</v>
      </c>
      <c r="BH36" s="93"/>
      <c r="BI36" s="89" t="s">
        <v>56</v>
      </c>
      <c r="BJ36" s="89"/>
      <c r="BK36" s="148" t="s">
        <v>89</v>
      </c>
      <c r="BL36" s="149"/>
      <c r="BM36" s="106">
        <f>COUNTIF(C36:BL37,"я")+COUNTIF(C36:BL37,"н")+COUNTIF(C36:BL37,"рв")</f>
        <v>21</v>
      </c>
      <c r="BN36" s="106">
        <f>SUM(C36:BL37)</f>
        <v>188</v>
      </c>
      <c r="BO36" s="107">
        <f>SUMIFS(C37:BL37,C36:BL36,"с")</f>
        <v>0</v>
      </c>
      <c r="BP36" s="107">
        <f>SUMIFS(C37:BL37,C36:BL36,"н")</f>
        <v>0</v>
      </c>
      <c r="BQ36" s="107">
        <f>SUMIF(C36:BL36,"рв",C37:BL37)</f>
        <v>0</v>
      </c>
      <c r="BR36" s="106">
        <f>SUM(BS36:BZ37)</f>
        <v>9</v>
      </c>
      <c r="BS36" s="108">
        <f>COUNTIF(C36:BL36,"от")</f>
        <v>0</v>
      </c>
      <c r="BT36" s="108">
        <f>COUNTIF(C36:BL36,"до")</f>
        <v>0</v>
      </c>
      <c r="BU36" s="107">
        <f>COUNTIF(C36:BL36,"к")</f>
        <v>0</v>
      </c>
      <c r="BV36" s="108">
        <f>COUNTIF(C36:BL36,"у")</f>
        <v>0</v>
      </c>
      <c r="BW36" s="108">
        <f>COUNTIF(C36:BL36,"б")</f>
        <v>0</v>
      </c>
      <c r="BX36" s="109">
        <f>COUNTIF(C36:BL36,"п")</f>
        <v>0</v>
      </c>
      <c r="BY36" s="109">
        <f>COUNTIF(C36:BL36,"нн")</f>
        <v>0</v>
      </c>
      <c r="BZ36" s="108">
        <f>COUNTIF(C36:BL36,"в")</f>
        <v>9</v>
      </c>
    </row>
    <row r="37" spans="1:78" ht="13.5" customHeight="1">
      <c r="A37" s="105"/>
      <c r="B37" s="69" t="s">
        <v>80</v>
      </c>
      <c r="C37" s="93"/>
      <c r="D37" s="93"/>
      <c r="E37" s="89">
        <v>12</v>
      </c>
      <c r="F37" s="89"/>
      <c r="G37" s="89">
        <v>12</v>
      </c>
      <c r="H37" s="89"/>
      <c r="I37" s="89">
        <v>12</v>
      </c>
      <c r="J37" s="89"/>
      <c r="K37" s="89">
        <v>12</v>
      </c>
      <c r="L37" s="89"/>
      <c r="M37" s="89">
        <v>12</v>
      </c>
      <c r="N37" s="89"/>
      <c r="O37" s="93"/>
      <c r="P37" s="93"/>
      <c r="Q37" s="93"/>
      <c r="R37" s="93"/>
      <c r="S37" s="89">
        <v>8</v>
      </c>
      <c r="T37" s="89"/>
      <c r="U37" s="89">
        <v>8</v>
      </c>
      <c r="V37" s="89"/>
      <c r="W37" s="89">
        <v>8</v>
      </c>
      <c r="X37" s="89"/>
      <c r="Y37" s="89">
        <v>8</v>
      </c>
      <c r="Z37" s="89"/>
      <c r="AA37" s="89">
        <v>8</v>
      </c>
      <c r="AB37" s="89"/>
      <c r="AC37" s="93"/>
      <c r="AD37" s="93"/>
      <c r="AE37" s="93"/>
      <c r="AF37" s="93"/>
      <c r="AG37" s="89">
        <v>8</v>
      </c>
      <c r="AH37" s="89"/>
      <c r="AI37" s="89">
        <v>8</v>
      </c>
      <c r="AJ37" s="89"/>
      <c r="AK37" s="89">
        <v>8</v>
      </c>
      <c r="AL37" s="89"/>
      <c r="AM37" s="89">
        <v>8</v>
      </c>
      <c r="AN37" s="89"/>
      <c r="AO37" s="89">
        <v>8</v>
      </c>
      <c r="AP37" s="89"/>
      <c r="AQ37" s="93"/>
      <c r="AR37" s="93"/>
      <c r="AS37" s="93"/>
      <c r="AT37" s="93"/>
      <c r="AU37" s="89">
        <v>8</v>
      </c>
      <c r="AV37" s="89"/>
      <c r="AW37" s="89">
        <v>8</v>
      </c>
      <c r="AX37" s="89"/>
      <c r="AY37" s="89">
        <v>8</v>
      </c>
      <c r="AZ37" s="89"/>
      <c r="BA37" s="89">
        <v>8</v>
      </c>
      <c r="BB37" s="89"/>
      <c r="BC37" s="89">
        <v>8</v>
      </c>
      <c r="BD37" s="89"/>
      <c r="BE37" s="93"/>
      <c r="BF37" s="93"/>
      <c r="BG37" s="93"/>
      <c r="BH37" s="93"/>
      <c r="BI37" s="89">
        <v>8</v>
      </c>
      <c r="BJ37" s="89"/>
      <c r="BK37" s="150"/>
      <c r="BL37" s="151"/>
      <c r="BM37" s="106"/>
      <c r="BN37" s="106"/>
      <c r="BO37" s="107"/>
      <c r="BP37" s="107"/>
      <c r="BQ37" s="107"/>
      <c r="BR37" s="106"/>
      <c r="BS37" s="108"/>
      <c r="BT37" s="108"/>
      <c r="BU37" s="107"/>
      <c r="BV37" s="108"/>
      <c r="BW37" s="108"/>
      <c r="BX37" s="109"/>
      <c r="BY37" s="109"/>
      <c r="BZ37" s="108"/>
    </row>
    <row r="38" spans="1:78" ht="13.5" customHeight="1">
      <c r="A38" s="105">
        <v>15</v>
      </c>
      <c r="B38" s="68" t="s">
        <v>20</v>
      </c>
      <c r="C38" s="93" t="s">
        <v>55</v>
      </c>
      <c r="D38" s="93"/>
      <c r="E38" s="89" t="s">
        <v>56</v>
      </c>
      <c r="F38" s="89"/>
      <c r="G38" s="89" t="s">
        <v>56</v>
      </c>
      <c r="H38" s="89"/>
      <c r="I38" s="89" t="s">
        <v>56</v>
      </c>
      <c r="J38" s="89"/>
      <c r="K38" s="89" t="s">
        <v>56</v>
      </c>
      <c r="L38" s="89"/>
      <c r="M38" s="89" t="s">
        <v>56</v>
      </c>
      <c r="N38" s="89"/>
      <c r="O38" s="93" t="s">
        <v>55</v>
      </c>
      <c r="P38" s="93"/>
      <c r="Q38" s="93" t="s">
        <v>55</v>
      </c>
      <c r="R38" s="93"/>
      <c r="S38" s="89" t="s">
        <v>56</v>
      </c>
      <c r="T38" s="89"/>
      <c r="U38" s="89" t="s">
        <v>56</v>
      </c>
      <c r="V38" s="89"/>
      <c r="W38" s="89" t="s">
        <v>56</v>
      </c>
      <c r="X38" s="89"/>
      <c r="Y38" s="89" t="s">
        <v>56</v>
      </c>
      <c r="Z38" s="89"/>
      <c r="AA38" s="89" t="s">
        <v>56</v>
      </c>
      <c r="AB38" s="89"/>
      <c r="AC38" s="93" t="s">
        <v>55</v>
      </c>
      <c r="AD38" s="93"/>
      <c r="AE38" s="93" t="s">
        <v>55</v>
      </c>
      <c r="AF38" s="93"/>
      <c r="AG38" s="89" t="s">
        <v>56</v>
      </c>
      <c r="AH38" s="89"/>
      <c r="AI38" s="89" t="s">
        <v>56</v>
      </c>
      <c r="AJ38" s="89"/>
      <c r="AK38" s="89" t="s">
        <v>56</v>
      </c>
      <c r="AL38" s="89"/>
      <c r="AM38" s="89" t="s">
        <v>56</v>
      </c>
      <c r="AN38" s="89"/>
      <c r="AO38" s="89" t="s">
        <v>56</v>
      </c>
      <c r="AP38" s="89"/>
      <c r="AQ38" s="93" t="s">
        <v>55</v>
      </c>
      <c r="AR38" s="93"/>
      <c r="AS38" s="93" t="s">
        <v>55</v>
      </c>
      <c r="AT38" s="93"/>
      <c r="AU38" s="89" t="s">
        <v>56</v>
      </c>
      <c r="AV38" s="89"/>
      <c r="AW38" s="89" t="s">
        <v>56</v>
      </c>
      <c r="AX38" s="89"/>
      <c r="AY38" s="89" t="s">
        <v>56</v>
      </c>
      <c r="AZ38" s="89"/>
      <c r="BA38" s="89" t="s">
        <v>56</v>
      </c>
      <c r="BB38" s="89"/>
      <c r="BC38" s="89" t="s">
        <v>56</v>
      </c>
      <c r="BD38" s="89"/>
      <c r="BE38" s="93" t="s">
        <v>55</v>
      </c>
      <c r="BF38" s="93"/>
      <c r="BG38" s="93" t="s">
        <v>55</v>
      </c>
      <c r="BH38" s="93"/>
      <c r="BI38" s="89" t="s">
        <v>56</v>
      </c>
      <c r="BJ38" s="89"/>
      <c r="BK38" s="148" t="s">
        <v>89</v>
      </c>
      <c r="BL38" s="149"/>
      <c r="BM38" s="106">
        <f>COUNTIF(C38:BL39,"я")+COUNTIF(C38:BL39,"н")+COUNTIF(C38:BL39,"рв")</f>
        <v>21</v>
      </c>
      <c r="BN38" s="106">
        <f>SUM(C38:BL39)</f>
        <v>188</v>
      </c>
      <c r="BO38" s="107">
        <f>SUMIFS(C39:BL39,C38:BL38,"с")</f>
        <v>0</v>
      </c>
      <c r="BP38" s="107">
        <f>SUMIFS(C39:BL39,C38:BL38,"н")</f>
        <v>0</v>
      </c>
      <c r="BQ38" s="107">
        <f>SUMIF(C38:BL38,"рв",C39:BL39)</f>
        <v>0</v>
      </c>
      <c r="BR38" s="106">
        <f>SUM(BS38:BZ39)</f>
        <v>9</v>
      </c>
      <c r="BS38" s="108">
        <f>COUNTIF(C38:BL38,"от")</f>
        <v>0</v>
      </c>
      <c r="BT38" s="108">
        <f>COUNTIF(C38:BL38,"до")</f>
        <v>0</v>
      </c>
      <c r="BU38" s="107">
        <f>COUNTIF(C38:BL38,"к")</f>
        <v>0</v>
      </c>
      <c r="BV38" s="108">
        <f>COUNTIF(C38:BL38,"у")</f>
        <v>0</v>
      </c>
      <c r="BW38" s="108">
        <f>COUNTIF(C38:BL38,"б")</f>
        <v>0</v>
      </c>
      <c r="BX38" s="109">
        <f>COUNTIF(C38:BL38,"п")</f>
        <v>0</v>
      </c>
      <c r="BY38" s="109">
        <f>COUNTIF(C38:BL38,"нн")</f>
        <v>0</v>
      </c>
      <c r="BZ38" s="108">
        <f>COUNTIF(C38:BL38,"в")</f>
        <v>9</v>
      </c>
    </row>
    <row r="39" spans="1:78" ht="13.5" customHeight="1">
      <c r="A39" s="105"/>
      <c r="B39" s="69" t="s">
        <v>81</v>
      </c>
      <c r="C39" s="93"/>
      <c r="D39" s="93"/>
      <c r="E39" s="89">
        <v>12</v>
      </c>
      <c r="F39" s="89"/>
      <c r="G39" s="89">
        <v>12</v>
      </c>
      <c r="H39" s="89"/>
      <c r="I39" s="89">
        <v>12</v>
      </c>
      <c r="J39" s="89"/>
      <c r="K39" s="89">
        <v>12</v>
      </c>
      <c r="L39" s="89"/>
      <c r="M39" s="89">
        <v>12</v>
      </c>
      <c r="N39" s="89"/>
      <c r="O39" s="93"/>
      <c r="P39" s="93"/>
      <c r="Q39" s="93"/>
      <c r="R39" s="93"/>
      <c r="S39" s="89">
        <v>8</v>
      </c>
      <c r="T39" s="89"/>
      <c r="U39" s="89">
        <v>8</v>
      </c>
      <c r="V39" s="89"/>
      <c r="W39" s="89">
        <v>8</v>
      </c>
      <c r="X39" s="89"/>
      <c r="Y39" s="89">
        <v>8</v>
      </c>
      <c r="Z39" s="89"/>
      <c r="AA39" s="89">
        <v>8</v>
      </c>
      <c r="AB39" s="89"/>
      <c r="AC39" s="93"/>
      <c r="AD39" s="93"/>
      <c r="AE39" s="93"/>
      <c r="AF39" s="93"/>
      <c r="AG39" s="89">
        <v>8</v>
      </c>
      <c r="AH39" s="89"/>
      <c r="AI39" s="89">
        <v>8</v>
      </c>
      <c r="AJ39" s="89"/>
      <c r="AK39" s="89">
        <v>8</v>
      </c>
      <c r="AL39" s="89"/>
      <c r="AM39" s="89">
        <v>8</v>
      </c>
      <c r="AN39" s="89"/>
      <c r="AO39" s="89">
        <v>8</v>
      </c>
      <c r="AP39" s="89"/>
      <c r="AQ39" s="93"/>
      <c r="AR39" s="93"/>
      <c r="AS39" s="93"/>
      <c r="AT39" s="93"/>
      <c r="AU39" s="89">
        <v>8</v>
      </c>
      <c r="AV39" s="89"/>
      <c r="AW39" s="89">
        <v>8</v>
      </c>
      <c r="AX39" s="89"/>
      <c r="AY39" s="89">
        <v>8</v>
      </c>
      <c r="AZ39" s="89"/>
      <c r="BA39" s="89">
        <v>8</v>
      </c>
      <c r="BB39" s="89"/>
      <c r="BC39" s="89">
        <v>8</v>
      </c>
      <c r="BD39" s="89"/>
      <c r="BE39" s="93"/>
      <c r="BF39" s="93"/>
      <c r="BG39" s="93"/>
      <c r="BH39" s="93"/>
      <c r="BI39" s="89">
        <v>8</v>
      </c>
      <c r="BJ39" s="89"/>
      <c r="BK39" s="150"/>
      <c r="BL39" s="151"/>
      <c r="BM39" s="106"/>
      <c r="BN39" s="106"/>
      <c r="BO39" s="107"/>
      <c r="BP39" s="107"/>
      <c r="BQ39" s="107"/>
      <c r="BR39" s="106"/>
      <c r="BS39" s="108"/>
      <c r="BT39" s="108"/>
      <c r="BU39" s="107"/>
      <c r="BV39" s="108"/>
      <c r="BW39" s="108"/>
      <c r="BX39" s="109"/>
      <c r="BY39" s="109"/>
      <c r="BZ39" s="108"/>
    </row>
    <row r="40" spans="1:78" ht="13.5" customHeight="1">
      <c r="A40" s="105">
        <v>16</v>
      </c>
      <c r="B40" s="68" t="s">
        <v>30</v>
      </c>
      <c r="C40" s="93" t="s">
        <v>55</v>
      </c>
      <c r="D40" s="93"/>
      <c r="E40" s="89" t="s">
        <v>56</v>
      </c>
      <c r="F40" s="89"/>
      <c r="G40" s="89" t="s">
        <v>56</v>
      </c>
      <c r="H40" s="89"/>
      <c r="I40" s="89" t="s">
        <v>56</v>
      </c>
      <c r="J40" s="89"/>
      <c r="K40" s="89" t="s">
        <v>56</v>
      </c>
      <c r="L40" s="89"/>
      <c r="M40" s="89" t="s">
        <v>56</v>
      </c>
      <c r="N40" s="89"/>
      <c r="O40" s="93" t="s">
        <v>55</v>
      </c>
      <c r="P40" s="93"/>
      <c r="Q40" s="93" t="s">
        <v>55</v>
      </c>
      <c r="R40" s="93"/>
      <c r="S40" s="89" t="s">
        <v>56</v>
      </c>
      <c r="T40" s="89"/>
      <c r="U40" s="89" t="s">
        <v>56</v>
      </c>
      <c r="V40" s="89"/>
      <c r="W40" s="89" t="s">
        <v>56</v>
      </c>
      <c r="X40" s="89"/>
      <c r="Y40" s="89" t="s">
        <v>56</v>
      </c>
      <c r="Z40" s="89"/>
      <c r="AA40" s="89" t="s">
        <v>56</v>
      </c>
      <c r="AB40" s="89"/>
      <c r="AC40" s="93" t="s">
        <v>55</v>
      </c>
      <c r="AD40" s="93"/>
      <c r="AE40" s="93" t="s">
        <v>55</v>
      </c>
      <c r="AF40" s="93"/>
      <c r="AG40" s="89" t="s">
        <v>56</v>
      </c>
      <c r="AH40" s="89"/>
      <c r="AI40" s="89" t="s">
        <v>56</v>
      </c>
      <c r="AJ40" s="89"/>
      <c r="AK40" s="89" t="s">
        <v>56</v>
      </c>
      <c r="AL40" s="89"/>
      <c r="AM40" s="89" t="s">
        <v>56</v>
      </c>
      <c r="AN40" s="89"/>
      <c r="AO40" s="89" t="s">
        <v>56</v>
      </c>
      <c r="AP40" s="89"/>
      <c r="AQ40" s="93" t="s">
        <v>55</v>
      </c>
      <c r="AR40" s="93"/>
      <c r="AS40" s="93" t="s">
        <v>55</v>
      </c>
      <c r="AT40" s="93"/>
      <c r="AU40" s="89" t="s">
        <v>56</v>
      </c>
      <c r="AV40" s="89"/>
      <c r="AW40" s="89" t="s">
        <v>56</v>
      </c>
      <c r="AX40" s="89"/>
      <c r="AY40" s="89" t="s">
        <v>56</v>
      </c>
      <c r="AZ40" s="89"/>
      <c r="BA40" s="89" t="s">
        <v>56</v>
      </c>
      <c r="BB40" s="89"/>
      <c r="BC40" s="89" t="s">
        <v>56</v>
      </c>
      <c r="BD40" s="89"/>
      <c r="BE40" s="93" t="s">
        <v>55</v>
      </c>
      <c r="BF40" s="93"/>
      <c r="BG40" s="93" t="s">
        <v>55</v>
      </c>
      <c r="BH40" s="93"/>
      <c r="BI40" s="89" t="s">
        <v>56</v>
      </c>
      <c r="BJ40" s="89"/>
      <c r="BK40" s="148" t="s">
        <v>89</v>
      </c>
      <c r="BL40" s="149"/>
      <c r="BM40" s="106">
        <f>COUNTIF(C40:BL41,"я")+COUNTIF(C40:BL41,"н")+COUNTIF(C40:BL41,"рв")</f>
        <v>21</v>
      </c>
      <c r="BN40" s="106">
        <f>SUM(C40:BL41)</f>
        <v>188</v>
      </c>
      <c r="BO40" s="107">
        <f>SUMIFS(C41:BL41,C40:BL40,"с")</f>
        <v>0</v>
      </c>
      <c r="BP40" s="107">
        <f>SUMIFS(C41:BL41,C40:BL40,"н")</f>
        <v>0</v>
      </c>
      <c r="BQ40" s="107">
        <f>SUMIF(C40:BL40,"рв",C41:BL41)</f>
        <v>0</v>
      </c>
      <c r="BR40" s="106">
        <f>SUM(BS40:BZ41)</f>
        <v>9</v>
      </c>
      <c r="BS40" s="108">
        <f>COUNTIF(C40:BL40,"от")</f>
        <v>0</v>
      </c>
      <c r="BT40" s="108">
        <f>COUNTIF(C40:BL40,"до")</f>
        <v>0</v>
      </c>
      <c r="BU40" s="107">
        <f>COUNTIF(C40:BL40,"к")</f>
        <v>0</v>
      </c>
      <c r="BV40" s="108">
        <f>COUNTIF(C40:BL40,"у")</f>
        <v>0</v>
      </c>
      <c r="BW40" s="108">
        <f>COUNTIF(C40:BL40,"б")</f>
        <v>0</v>
      </c>
      <c r="BX40" s="109">
        <f>COUNTIF(C40:BL40,"п")</f>
        <v>0</v>
      </c>
      <c r="BY40" s="109">
        <f>COUNTIF(C40:BL40,"нн")</f>
        <v>0</v>
      </c>
      <c r="BZ40" s="108">
        <f>COUNTIF(C40:BL40,"в")</f>
        <v>9</v>
      </c>
    </row>
    <row r="41" spans="1:78" ht="13.5" customHeight="1">
      <c r="A41" s="105"/>
      <c r="B41" s="69" t="s">
        <v>83</v>
      </c>
      <c r="C41" s="93"/>
      <c r="D41" s="93"/>
      <c r="E41" s="89">
        <v>12</v>
      </c>
      <c r="F41" s="89"/>
      <c r="G41" s="89">
        <v>12</v>
      </c>
      <c r="H41" s="89"/>
      <c r="I41" s="89">
        <v>12</v>
      </c>
      <c r="J41" s="89"/>
      <c r="K41" s="89">
        <v>12</v>
      </c>
      <c r="L41" s="89"/>
      <c r="M41" s="89">
        <v>12</v>
      </c>
      <c r="N41" s="89"/>
      <c r="O41" s="93"/>
      <c r="P41" s="93"/>
      <c r="Q41" s="93"/>
      <c r="R41" s="93"/>
      <c r="S41" s="89">
        <v>8</v>
      </c>
      <c r="T41" s="89"/>
      <c r="U41" s="89">
        <v>8</v>
      </c>
      <c r="V41" s="89"/>
      <c r="W41" s="89">
        <v>8</v>
      </c>
      <c r="X41" s="89"/>
      <c r="Y41" s="89">
        <v>8</v>
      </c>
      <c r="Z41" s="89"/>
      <c r="AA41" s="89">
        <v>8</v>
      </c>
      <c r="AB41" s="89"/>
      <c r="AC41" s="93"/>
      <c r="AD41" s="93"/>
      <c r="AE41" s="93"/>
      <c r="AF41" s="93"/>
      <c r="AG41" s="89">
        <v>8</v>
      </c>
      <c r="AH41" s="89"/>
      <c r="AI41" s="89">
        <v>8</v>
      </c>
      <c r="AJ41" s="89"/>
      <c r="AK41" s="89">
        <v>8</v>
      </c>
      <c r="AL41" s="89"/>
      <c r="AM41" s="89">
        <v>8</v>
      </c>
      <c r="AN41" s="89"/>
      <c r="AO41" s="89">
        <v>8</v>
      </c>
      <c r="AP41" s="89"/>
      <c r="AQ41" s="93"/>
      <c r="AR41" s="93"/>
      <c r="AS41" s="93"/>
      <c r="AT41" s="93"/>
      <c r="AU41" s="89">
        <v>8</v>
      </c>
      <c r="AV41" s="89"/>
      <c r="AW41" s="89">
        <v>8</v>
      </c>
      <c r="AX41" s="89"/>
      <c r="AY41" s="89">
        <v>8</v>
      </c>
      <c r="AZ41" s="89"/>
      <c r="BA41" s="89">
        <v>8</v>
      </c>
      <c r="BB41" s="89"/>
      <c r="BC41" s="89">
        <v>8</v>
      </c>
      <c r="BD41" s="89"/>
      <c r="BE41" s="93"/>
      <c r="BF41" s="93"/>
      <c r="BG41" s="93"/>
      <c r="BH41" s="93"/>
      <c r="BI41" s="89">
        <v>8</v>
      </c>
      <c r="BJ41" s="89"/>
      <c r="BK41" s="150"/>
      <c r="BL41" s="151"/>
      <c r="BM41" s="106"/>
      <c r="BN41" s="106"/>
      <c r="BO41" s="107"/>
      <c r="BP41" s="107"/>
      <c r="BQ41" s="107"/>
      <c r="BR41" s="106"/>
      <c r="BS41" s="108"/>
      <c r="BT41" s="108"/>
      <c r="BU41" s="107"/>
      <c r="BV41" s="108"/>
      <c r="BW41" s="108"/>
      <c r="BX41" s="109"/>
      <c r="BY41" s="109"/>
      <c r="BZ41" s="108"/>
    </row>
    <row r="42" spans="1:78" ht="13.5" customHeight="1">
      <c r="A42" s="105">
        <v>17</v>
      </c>
      <c r="B42" s="68" t="s">
        <v>62</v>
      </c>
      <c r="C42" s="93" t="s">
        <v>55</v>
      </c>
      <c r="D42" s="93"/>
      <c r="E42" s="89" t="s">
        <v>56</v>
      </c>
      <c r="F42" s="89"/>
      <c r="G42" s="89" t="s">
        <v>56</v>
      </c>
      <c r="H42" s="89"/>
      <c r="I42" s="89" t="s">
        <v>56</v>
      </c>
      <c r="J42" s="89"/>
      <c r="K42" s="89" t="s">
        <v>56</v>
      </c>
      <c r="L42" s="89"/>
      <c r="M42" s="89" t="s">
        <v>56</v>
      </c>
      <c r="N42" s="89"/>
      <c r="O42" s="93" t="s">
        <v>55</v>
      </c>
      <c r="P42" s="93"/>
      <c r="Q42" s="93" t="s">
        <v>55</v>
      </c>
      <c r="R42" s="93"/>
      <c r="S42" s="89" t="s">
        <v>56</v>
      </c>
      <c r="T42" s="89"/>
      <c r="U42" s="89" t="s">
        <v>56</v>
      </c>
      <c r="V42" s="89"/>
      <c r="W42" s="89" t="s">
        <v>56</v>
      </c>
      <c r="X42" s="89"/>
      <c r="Y42" s="89" t="s">
        <v>56</v>
      </c>
      <c r="Z42" s="89"/>
      <c r="AA42" s="89" t="s">
        <v>56</v>
      </c>
      <c r="AB42" s="89"/>
      <c r="AC42" s="93" t="s">
        <v>55</v>
      </c>
      <c r="AD42" s="93"/>
      <c r="AE42" s="93" t="s">
        <v>55</v>
      </c>
      <c r="AF42" s="93"/>
      <c r="AG42" s="89" t="s">
        <v>56</v>
      </c>
      <c r="AH42" s="89"/>
      <c r="AI42" s="89" t="s">
        <v>56</v>
      </c>
      <c r="AJ42" s="89"/>
      <c r="AK42" s="89" t="s">
        <v>56</v>
      </c>
      <c r="AL42" s="89"/>
      <c r="AM42" s="89" t="s">
        <v>56</v>
      </c>
      <c r="AN42" s="89"/>
      <c r="AO42" s="89" t="s">
        <v>56</v>
      </c>
      <c r="AP42" s="89"/>
      <c r="AQ42" s="93" t="s">
        <v>55</v>
      </c>
      <c r="AR42" s="93"/>
      <c r="AS42" s="93" t="s">
        <v>55</v>
      </c>
      <c r="AT42" s="93"/>
      <c r="AU42" s="89" t="s">
        <v>56</v>
      </c>
      <c r="AV42" s="89"/>
      <c r="AW42" s="89" t="s">
        <v>56</v>
      </c>
      <c r="AX42" s="89"/>
      <c r="AY42" s="89" t="s">
        <v>56</v>
      </c>
      <c r="AZ42" s="89"/>
      <c r="BA42" s="89" t="s">
        <v>56</v>
      </c>
      <c r="BB42" s="89"/>
      <c r="BC42" s="89" t="s">
        <v>56</v>
      </c>
      <c r="BD42" s="89"/>
      <c r="BE42" s="93" t="s">
        <v>55</v>
      </c>
      <c r="BF42" s="93"/>
      <c r="BG42" s="93" t="s">
        <v>55</v>
      </c>
      <c r="BH42" s="93"/>
      <c r="BI42" s="89" t="s">
        <v>56</v>
      </c>
      <c r="BJ42" s="89"/>
      <c r="BK42" s="148" t="s">
        <v>89</v>
      </c>
      <c r="BL42" s="149"/>
      <c r="BM42" s="106">
        <f>COUNTIF(C42:BL43,"я")+COUNTIF(C42:BL43,"н")+COUNTIF(C42:BL43,"рв")</f>
        <v>21</v>
      </c>
      <c r="BN42" s="106">
        <f>SUM(C42:BL43)</f>
        <v>188</v>
      </c>
      <c r="BO42" s="107">
        <f>SUMIFS(C43:BL43,C42:BL42,"с")</f>
        <v>0</v>
      </c>
      <c r="BP42" s="107">
        <f>SUMIFS(C43:BL43,C42:BL42,"н")</f>
        <v>0</v>
      </c>
      <c r="BQ42" s="107">
        <f>SUMIF(C42:BL42,"рв",C43:BL43)</f>
        <v>0</v>
      </c>
      <c r="BR42" s="106">
        <f>SUM(BS42:BZ43)</f>
        <v>9</v>
      </c>
      <c r="BS42" s="108">
        <f>COUNTIF(C42:BL42,"от")</f>
        <v>0</v>
      </c>
      <c r="BT42" s="108">
        <f>COUNTIF(C42:BL42,"до")</f>
        <v>0</v>
      </c>
      <c r="BU42" s="107">
        <f>COUNTIF(C42:BL42,"к")</f>
        <v>0</v>
      </c>
      <c r="BV42" s="108">
        <f>COUNTIF(C42:BL42,"у")</f>
        <v>0</v>
      </c>
      <c r="BW42" s="108">
        <f>COUNTIF(C42:BL42,"б")</f>
        <v>0</v>
      </c>
      <c r="BX42" s="109">
        <f>COUNTIF(C42:BL42,"п")</f>
        <v>0</v>
      </c>
      <c r="BY42" s="109">
        <f>COUNTIF(C42:BL42,"нн")</f>
        <v>0</v>
      </c>
      <c r="BZ42" s="108">
        <f>COUNTIF(C42:BL42,"в")</f>
        <v>9</v>
      </c>
    </row>
    <row r="43" spans="1:78" ht="13.5" customHeight="1">
      <c r="A43" s="105"/>
      <c r="B43" s="69" t="s">
        <v>63</v>
      </c>
      <c r="C43" s="93"/>
      <c r="D43" s="93"/>
      <c r="E43" s="89">
        <v>12</v>
      </c>
      <c r="F43" s="89"/>
      <c r="G43" s="89">
        <v>12</v>
      </c>
      <c r="H43" s="89"/>
      <c r="I43" s="89">
        <v>12</v>
      </c>
      <c r="J43" s="89"/>
      <c r="K43" s="89">
        <v>12</v>
      </c>
      <c r="L43" s="89"/>
      <c r="M43" s="89">
        <v>12</v>
      </c>
      <c r="N43" s="89"/>
      <c r="O43" s="93"/>
      <c r="P43" s="93"/>
      <c r="Q43" s="93"/>
      <c r="R43" s="93"/>
      <c r="S43" s="89">
        <v>8</v>
      </c>
      <c r="T43" s="89"/>
      <c r="U43" s="89">
        <v>8</v>
      </c>
      <c r="V43" s="89"/>
      <c r="W43" s="89">
        <v>8</v>
      </c>
      <c r="X43" s="89"/>
      <c r="Y43" s="89">
        <v>8</v>
      </c>
      <c r="Z43" s="89"/>
      <c r="AA43" s="89">
        <v>8</v>
      </c>
      <c r="AB43" s="89"/>
      <c r="AC43" s="93"/>
      <c r="AD43" s="93"/>
      <c r="AE43" s="93"/>
      <c r="AF43" s="93"/>
      <c r="AG43" s="89">
        <v>8</v>
      </c>
      <c r="AH43" s="89"/>
      <c r="AI43" s="89">
        <v>8</v>
      </c>
      <c r="AJ43" s="89"/>
      <c r="AK43" s="89">
        <v>8</v>
      </c>
      <c r="AL43" s="89"/>
      <c r="AM43" s="89">
        <v>8</v>
      </c>
      <c r="AN43" s="89"/>
      <c r="AO43" s="89">
        <v>8</v>
      </c>
      <c r="AP43" s="89"/>
      <c r="AQ43" s="93"/>
      <c r="AR43" s="93"/>
      <c r="AS43" s="93"/>
      <c r="AT43" s="93"/>
      <c r="AU43" s="89">
        <v>8</v>
      </c>
      <c r="AV43" s="89"/>
      <c r="AW43" s="89">
        <v>8</v>
      </c>
      <c r="AX43" s="89"/>
      <c r="AY43" s="89">
        <v>8</v>
      </c>
      <c r="AZ43" s="89"/>
      <c r="BA43" s="89">
        <v>8</v>
      </c>
      <c r="BB43" s="89"/>
      <c r="BC43" s="89">
        <v>8</v>
      </c>
      <c r="BD43" s="89"/>
      <c r="BE43" s="93"/>
      <c r="BF43" s="93"/>
      <c r="BG43" s="93"/>
      <c r="BH43" s="93"/>
      <c r="BI43" s="89">
        <v>8</v>
      </c>
      <c r="BJ43" s="89"/>
      <c r="BK43" s="150"/>
      <c r="BL43" s="151"/>
      <c r="BM43" s="106"/>
      <c r="BN43" s="106"/>
      <c r="BO43" s="107"/>
      <c r="BP43" s="107"/>
      <c r="BQ43" s="107"/>
      <c r="BR43" s="106"/>
      <c r="BS43" s="108"/>
      <c r="BT43" s="108"/>
      <c r="BU43" s="107"/>
      <c r="BV43" s="108"/>
      <c r="BW43" s="108"/>
      <c r="BX43" s="109"/>
      <c r="BY43" s="109"/>
      <c r="BZ43" s="108"/>
    </row>
    <row r="44" spans="1:78" ht="13.5" customHeight="1">
      <c r="A44" s="105">
        <v>18</v>
      </c>
      <c r="B44" s="68" t="s">
        <v>73</v>
      </c>
      <c r="C44" s="93" t="s">
        <v>55</v>
      </c>
      <c r="D44" s="93"/>
      <c r="E44" s="89" t="s">
        <v>56</v>
      </c>
      <c r="F44" s="89"/>
      <c r="G44" s="89" t="s">
        <v>56</v>
      </c>
      <c r="H44" s="89"/>
      <c r="I44" s="89" t="s">
        <v>56</v>
      </c>
      <c r="J44" s="89"/>
      <c r="K44" s="89" t="s">
        <v>56</v>
      </c>
      <c r="L44" s="89"/>
      <c r="M44" s="89" t="s">
        <v>56</v>
      </c>
      <c r="N44" s="89"/>
      <c r="O44" s="93" t="s">
        <v>55</v>
      </c>
      <c r="P44" s="93"/>
      <c r="Q44" s="93" t="s">
        <v>55</v>
      </c>
      <c r="R44" s="93"/>
      <c r="S44" s="89" t="s">
        <v>56</v>
      </c>
      <c r="T44" s="89"/>
      <c r="U44" s="89" t="s">
        <v>56</v>
      </c>
      <c r="V44" s="89"/>
      <c r="W44" s="89" t="s">
        <v>56</v>
      </c>
      <c r="X44" s="89"/>
      <c r="Y44" s="89" t="s">
        <v>56</v>
      </c>
      <c r="Z44" s="89"/>
      <c r="AA44" s="89" t="s">
        <v>56</v>
      </c>
      <c r="AB44" s="89"/>
      <c r="AC44" s="93" t="s">
        <v>55</v>
      </c>
      <c r="AD44" s="93"/>
      <c r="AE44" s="93" t="s">
        <v>55</v>
      </c>
      <c r="AF44" s="93"/>
      <c r="AG44" s="89" t="s">
        <v>56</v>
      </c>
      <c r="AH44" s="89"/>
      <c r="AI44" s="89" t="s">
        <v>56</v>
      </c>
      <c r="AJ44" s="89"/>
      <c r="AK44" s="89" t="s">
        <v>56</v>
      </c>
      <c r="AL44" s="89"/>
      <c r="AM44" s="89" t="s">
        <v>56</v>
      </c>
      <c r="AN44" s="89"/>
      <c r="AO44" s="89" t="s">
        <v>56</v>
      </c>
      <c r="AP44" s="89"/>
      <c r="AQ44" s="93" t="s">
        <v>55</v>
      </c>
      <c r="AR44" s="93"/>
      <c r="AS44" s="93" t="s">
        <v>55</v>
      </c>
      <c r="AT44" s="93"/>
      <c r="AU44" s="89" t="s">
        <v>56</v>
      </c>
      <c r="AV44" s="89"/>
      <c r="AW44" s="89" t="s">
        <v>56</v>
      </c>
      <c r="AX44" s="89"/>
      <c r="AY44" s="89" t="s">
        <v>56</v>
      </c>
      <c r="AZ44" s="89"/>
      <c r="BA44" s="89" t="s">
        <v>56</v>
      </c>
      <c r="BB44" s="89"/>
      <c r="BC44" s="89" t="s">
        <v>56</v>
      </c>
      <c r="BD44" s="89"/>
      <c r="BE44" s="93" t="s">
        <v>55</v>
      </c>
      <c r="BF44" s="93"/>
      <c r="BG44" s="93" t="s">
        <v>55</v>
      </c>
      <c r="BH44" s="93"/>
      <c r="BI44" s="89" t="s">
        <v>56</v>
      </c>
      <c r="BJ44" s="89"/>
      <c r="BK44" s="148" t="s">
        <v>89</v>
      </c>
      <c r="BL44" s="149"/>
      <c r="BM44" s="106">
        <f>COUNTIF(C44:BL45,"я")+COUNTIF(C44:BL45,"н")+COUNTIF(C44:BL45,"рв")</f>
        <v>21</v>
      </c>
      <c r="BN44" s="106">
        <f>SUM(C44:BL45)</f>
        <v>188</v>
      </c>
      <c r="BO44" s="107">
        <f>SUMIFS(C45:BL45,C44:BL44,"с")</f>
        <v>0</v>
      </c>
      <c r="BP44" s="107">
        <f>SUMIFS(C45:BL45,C44:BL44,"н")</f>
        <v>0</v>
      </c>
      <c r="BQ44" s="107">
        <f>SUMIF(C44:BL44,"рв",C45:BL45)</f>
        <v>0</v>
      </c>
      <c r="BR44" s="106">
        <f>SUM(BS44:BZ45)</f>
        <v>9</v>
      </c>
      <c r="BS44" s="108">
        <f>COUNTIF(C44:BL44,"от")</f>
        <v>0</v>
      </c>
      <c r="BT44" s="108">
        <f>COUNTIF(C44:BL44,"до")</f>
        <v>0</v>
      </c>
      <c r="BU44" s="107">
        <f>COUNTIF(C44:BL44,"к")</f>
        <v>0</v>
      </c>
      <c r="BV44" s="108">
        <f>COUNTIF(C44:BL44,"у")</f>
        <v>0</v>
      </c>
      <c r="BW44" s="108">
        <f>COUNTIF(C44:BL44,"б")</f>
        <v>0</v>
      </c>
      <c r="BX44" s="109">
        <f>COUNTIF(C44:BL44,"п")</f>
        <v>0</v>
      </c>
      <c r="BY44" s="109">
        <f>COUNTIF(C44:BL44,"нн")</f>
        <v>0</v>
      </c>
      <c r="BZ44" s="108">
        <f>COUNTIF(C44:BL44,"в")</f>
        <v>9</v>
      </c>
    </row>
    <row r="45" spans="1:78" ht="13.5" customHeight="1">
      <c r="A45" s="105"/>
      <c r="B45" s="69" t="s">
        <v>80</v>
      </c>
      <c r="C45" s="93"/>
      <c r="D45" s="93"/>
      <c r="E45" s="89">
        <v>12</v>
      </c>
      <c r="F45" s="89"/>
      <c r="G45" s="89">
        <v>12</v>
      </c>
      <c r="H45" s="89"/>
      <c r="I45" s="89">
        <v>12</v>
      </c>
      <c r="J45" s="89"/>
      <c r="K45" s="89">
        <v>12</v>
      </c>
      <c r="L45" s="89"/>
      <c r="M45" s="89">
        <v>12</v>
      </c>
      <c r="N45" s="89"/>
      <c r="O45" s="93"/>
      <c r="P45" s="93"/>
      <c r="Q45" s="93"/>
      <c r="R45" s="93"/>
      <c r="S45" s="89">
        <v>8</v>
      </c>
      <c r="T45" s="89"/>
      <c r="U45" s="89">
        <v>8</v>
      </c>
      <c r="V45" s="89"/>
      <c r="W45" s="89">
        <v>8</v>
      </c>
      <c r="X45" s="89"/>
      <c r="Y45" s="89">
        <v>8</v>
      </c>
      <c r="Z45" s="89"/>
      <c r="AA45" s="89">
        <v>8</v>
      </c>
      <c r="AB45" s="89"/>
      <c r="AC45" s="93"/>
      <c r="AD45" s="93"/>
      <c r="AE45" s="93"/>
      <c r="AF45" s="93"/>
      <c r="AG45" s="89">
        <v>8</v>
      </c>
      <c r="AH45" s="89"/>
      <c r="AI45" s="89">
        <v>8</v>
      </c>
      <c r="AJ45" s="89"/>
      <c r="AK45" s="89">
        <v>8</v>
      </c>
      <c r="AL45" s="89"/>
      <c r="AM45" s="89">
        <v>8</v>
      </c>
      <c r="AN45" s="89"/>
      <c r="AO45" s="89">
        <v>8</v>
      </c>
      <c r="AP45" s="89"/>
      <c r="AQ45" s="93"/>
      <c r="AR45" s="93"/>
      <c r="AS45" s="93"/>
      <c r="AT45" s="93"/>
      <c r="AU45" s="89">
        <v>8</v>
      </c>
      <c r="AV45" s="89"/>
      <c r="AW45" s="89">
        <v>8</v>
      </c>
      <c r="AX45" s="89"/>
      <c r="AY45" s="89">
        <v>8</v>
      </c>
      <c r="AZ45" s="89"/>
      <c r="BA45" s="89">
        <v>8</v>
      </c>
      <c r="BB45" s="89"/>
      <c r="BC45" s="89">
        <v>8</v>
      </c>
      <c r="BD45" s="89"/>
      <c r="BE45" s="93"/>
      <c r="BF45" s="93"/>
      <c r="BG45" s="93"/>
      <c r="BH45" s="93"/>
      <c r="BI45" s="89">
        <v>8</v>
      </c>
      <c r="BJ45" s="89"/>
      <c r="BK45" s="150"/>
      <c r="BL45" s="151"/>
      <c r="BM45" s="106"/>
      <c r="BN45" s="106"/>
      <c r="BO45" s="107"/>
      <c r="BP45" s="107"/>
      <c r="BQ45" s="107"/>
      <c r="BR45" s="106"/>
      <c r="BS45" s="108"/>
      <c r="BT45" s="108"/>
      <c r="BU45" s="107"/>
      <c r="BV45" s="108"/>
      <c r="BW45" s="108"/>
      <c r="BX45" s="109"/>
      <c r="BY45" s="109"/>
      <c r="BZ45" s="108"/>
    </row>
    <row r="46" spans="1:78" ht="13.5" customHeight="1">
      <c r="A46" s="1"/>
      <c r="B46" s="1"/>
      <c r="C46" s="2"/>
      <c r="D46" s="2"/>
      <c r="E46" s="2"/>
      <c r="F46" s="2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16"/>
      <c r="T46" s="16"/>
      <c r="U46" s="34"/>
      <c r="V46" s="34"/>
      <c r="W46" s="33"/>
      <c r="X46" s="33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4"/>
      <c r="BY46" s="4"/>
      <c r="BZ46" s="7"/>
    </row>
    <row r="47" spans="1:78" ht="13.5" customHeight="1">
      <c r="A47" s="1"/>
      <c r="B47" s="1"/>
      <c r="C47" s="2"/>
      <c r="D47" s="2"/>
      <c r="E47" s="2"/>
      <c r="F47" s="2"/>
      <c r="G47" s="16" t="s">
        <v>91</v>
      </c>
      <c r="H47" s="16"/>
      <c r="I47" s="16"/>
      <c r="J47" s="16"/>
      <c r="K47" s="16"/>
      <c r="L47" s="16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4" t="s">
        <v>33</v>
      </c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22"/>
      <c r="BX47" s="4"/>
      <c r="BY47" s="4"/>
      <c r="BZ47" s="7"/>
    </row>
    <row r="48" spans="1:78" ht="13.5" customHeight="1">
      <c r="A48" s="1"/>
      <c r="B48" s="1"/>
      <c r="C48" s="2"/>
      <c r="D48" s="2"/>
      <c r="E48" s="2"/>
      <c r="F48" s="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4"/>
      <c r="X48" s="4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4"/>
      <c r="BY48" s="4"/>
      <c r="BZ48" s="4"/>
    </row>
    <row r="49" spans="1:78" ht="13.5" customHeight="1">
      <c r="A49" s="1"/>
      <c r="B49" s="1"/>
      <c r="C49" s="2"/>
      <c r="D49" s="2"/>
      <c r="E49" s="2"/>
      <c r="F49" s="2"/>
      <c r="G49" s="33" t="s">
        <v>21</v>
      </c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4" t="s">
        <v>22</v>
      </c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4"/>
      <c r="BY49" s="4"/>
      <c r="BZ49" s="4"/>
    </row>
    <row r="50" spans="1:78" ht="13.5" customHeight="1"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2"/>
      <c r="BJ50" s="92"/>
      <c r="BK50" s="96"/>
      <c r="BL50" s="96"/>
    </row>
    <row r="52" spans="1:78" ht="13.5" customHeight="1"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0"/>
      <c r="BJ52" s="90"/>
      <c r="BK52" s="95"/>
      <c r="BL52" s="95"/>
    </row>
    <row r="54" spans="1:78" ht="13.5" customHeight="1"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</row>
    <row r="55" spans="1:78" ht="13.5" customHeight="1"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</row>
  </sheetData>
  <mergeCells count="420">
    <mergeCell ref="O3:P5"/>
    <mergeCell ref="Q3:R5"/>
    <mergeCell ref="S3:T5"/>
    <mergeCell ref="U3:V5"/>
    <mergeCell ref="W3:X5"/>
    <mergeCell ref="Y3:Z5"/>
    <mergeCell ref="A1:BZ1"/>
    <mergeCell ref="A2:BZ2"/>
    <mergeCell ref="A3:A6"/>
    <mergeCell ref="B3:B6"/>
    <mergeCell ref="C3:D5"/>
    <mergeCell ref="E3:F5"/>
    <mergeCell ref="G3:H5"/>
    <mergeCell ref="I3:J5"/>
    <mergeCell ref="K3:L5"/>
    <mergeCell ref="M3:N5"/>
    <mergeCell ref="AM3:AN5"/>
    <mergeCell ref="AO3:AP5"/>
    <mergeCell ref="AQ3:AR5"/>
    <mergeCell ref="AS3:AT5"/>
    <mergeCell ref="AU3:AV5"/>
    <mergeCell ref="AW3:AX5"/>
    <mergeCell ref="AA3:AB5"/>
    <mergeCell ref="AC3:AD5"/>
    <mergeCell ref="AE3:AF5"/>
    <mergeCell ref="AG3:AH5"/>
    <mergeCell ref="AI3:AJ5"/>
    <mergeCell ref="AK3:AL5"/>
    <mergeCell ref="BK3:BL5"/>
    <mergeCell ref="BM3:BQ4"/>
    <mergeCell ref="BR3:BZ4"/>
    <mergeCell ref="BO5:BQ5"/>
    <mergeCell ref="BR5:BR6"/>
    <mergeCell ref="BS5:BZ5"/>
    <mergeCell ref="BK6:BL6"/>
    <mergeCell ref="AY3:AZ5"/>
    <mergeCell ref="BA3:BB5"/>
    <mergeCell ref="BC3:BD5"/>
    <mergeCell ref="BE3:BF5"/>
    <mergeCell ref="BG3:BH5"/>
    <mergeCell ref="BI3:BJ5"/>
    <mergeCell ref="AK6:AL6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  <mergeCell ref="A7:BL7"/>
    <mergeCell ref="A8:A9"/>
    <mergeCell ref="BM8:BM9"/>
    <mergeCell ref="BN8:BN9"/>
    <mergeCell ref="BO8:BO9"/>
    <mergeCell ref="BP8:BP9"/>
    <mergeCell ref="BK8:BL9"/>
    <mergeCell ref="AY6:AZ6"/>
    <mergeCell ref="BA6:BB6"/>
    <mergeCell ref="BC6:BD6"/>
    <mergeCell ref="BE6:BF6"/>
    <mergeCell ref="BG6:BH6"/>
    <mergeCell ref="BI6:BJ6"/>
    <mergeCell ref="AM6:AN6"/>
    <mergeCell ref="AO6:AP6"/>
    <mergeCell ref="AQ6:AR6"/>
    <mergeCell ref="AS6:AT6"/>
    <mergeCell ref="AU6:AV6"/>
    <mergeCell ref="AW6:AX6"/>
    <mergeCell ref="AA6:AB6"/>
    <mergeCell ref="AC6:AD6"/>
    <mergeCell ref="AE6:AF6"/>
    <mergeCell ref="AG6:AH6"/>
    <mergeCell ref="AI6:AJ6"/>
    <mergeCell ref="BW8:BW9"/>
    <mergeCell ref="BX8:BX9"/>
    <mergeCell ref="BY8:BY9"/>
    <mergeCell ref="BZ8:BZ9"/>
    <mergeCell ref="E50:F50"/>
    <mergeCell ref="G50:H50"/>
    <mergeCell ref="I50:J50"/>
    <mergeCell ref="K50:L50"/>
    <mergeCell ref="M50:N50"/>
    <mergeCell ref="O50:P50"/>
    <mergeCell ref="BQ8:BQ9"/>
    <mergeCell ref="BR8:BR9"/>
    <mergeCell ref="BS8:BS9"/>
    <mergeCell ref="BT8:BT9"/>
    <mergeCell ref="BU8:BU9"/>
    <mergeCell ref="BV8:BV9"/>
    <mergeCell ref="BG50:BH50"/>
    <mergeCell ref="BK50:BL50"/>
    <mergeCell ref="E52:F52"/>
    <mergeCell ref="G52:H52"/>
    <mergeCell ref="I52:J52"/>
    <mergeCell ref="K52:L52"/>
    <mergeCell ref="M52:N52"/>
    <mergeCell ref="AO50:AP50"/>
    <mergeCell ref="AQ50:AR50"/>
    <mergeCell ref="AS50:AT50"/>
    <mergeCell ref="AU50:AV50"/>
    <mergeCell ref="AW50:AX50"/>
    <mergeCell ref="AY50:AZ50"/>
    <mergeCell ref="AC50:AD50"/>
    <mergeCell ref="AE50:AF50"/>
    <mergeCell ref="AG50:AH50"/>
    <mergeCell ref="AI50:AJ50"/>
    <mergeCell ref="AK50:AL50"/>
    <mergeCell ref="AM50:AN50"/>
    <mergeCell ref="Q50:R50"/>
    <mergeCell ref="S50:T50"/>
    <mergeCell ref="U50:V50"/>
    <mergeCell ref="W50:X50"/>
    <mergeCell ref="Y50:Z50"/>
    <mergeCell ref="O52:P52"/>
    <mergeCell ref="Q52:R52"/>
    <mergeCell ref="S52:T52"/>
    <mergeCell ref="U52:V52"/>
    <mergeCell ref="W52:X52"/>
    <mergeCell ref="Y52:Z52"/>
    <mergeCell ref="BA50:BB50"/>
    <mergeCell ref="BC50:BD50"/>
    <mergeCell ref="BE50:BF50"/>
    <mergeCell ref="AA50:AB50"/>
    <mergeCell ref="A10:BL10"/>
    <mergeCell ref="A11:A12"/>
    <mergeCell ref="BK11:BL12"/>
    <mergeCell ref="BM11:BM12"/>
    <mergeCell ref="BN11:BN12"/>
    <mergeCell ref="BO11:BO12"/>
    <mergeCell ref="AY52:AZ52"/>
    <mergeCell ref="BA52:BB52"/>
    <mergeCell ref="BC52:BD52"/>
    <mergeCell ref="BE52:BF52"/>
    <mergeCell ref="BG52:BH52"/>
    <mergeCell ref="BK52:BL52"/>
    <mergeCell ref="AM52:AN52"/>
    <mergeCell ref="AO52:AP52"/>
    <mergeCell ref="AQ52:AR52"/>
    <mergeCell ref="AS52:AT52"/>
    <mergeCell ref="AU52:AV52"/>
    <mergeCell ref="AW52:AX52"/>
    <mergeCell ref="AA52:AB52"/>
    <mergeCell ref="AC52:AD52"/>
    <mergeCell ref="AE52:AF52"/>
    <mergeCell ref="AG52:AH52"/>
    <mergeCell ref="AI52:AJ52"/>
    <mergeCell ref="AK52:AL52"/>
    <mergeCell ref="BV11:BV12"/>
    <mergeCell ref="BW11:BW12"/>
    <mergeCell ref="BX11:BX12"/>
    <mergeCell ref="BY11:BY12"/>
    <mergeCell ref="BZ11:BZ12"/>
    <mergeCell ref="A13:A14"/>
    <mergeCell ref="BK13:BL14"/>
    <mergeCell ref="BM13:BM14"/>
    <mergeCell ref="BN13:BN14"/>
    <mergeCell ref="BO13:BO14"/>
    <mergeCell ref="BP11:BP12"/>
    <mergeCell ref="BQ11:BQ12"/>
    <mergeCell ref="BR11:BR12"/>
    <mergeCell ref="BS11:BS12"/>
    <mergeCell ref="BT11:BT12"/>
    <mergeCell ref="BU11:BU12"/>
    <mergeCell ref="BV13:BV14"/>
    <mergeCell ref="BW13:BW14"/>
    <mergeCell ref="BX13:BX14"/>
    <mergeCell ref="BY13:BY14"/>
    <mergeCell ref="BZ13:BZ14"/>
    <mergeCell ref="A15:BL15"/>
    <mergeCell ref="BP13:BP14"/>
    <mergeCell ref="BQ13:BQ14"/>
    <mergeCell ref="BR13:BR14"/>
    <mergeCell ref="BS13:BS14"/>
    <mergeCell ref="BT13:BT14"/>
    <mergeCell ref="BU13:BU14"/>
    <mergeCell ref="BW16:BW17"/>
    <mergeCell ref="BX16:BX17"/>
    <mergeCell ref="BY16:BY17"/>
    <mergeCell ref="BZ16:BZ17"/>
    <mergeCell ref="A18:A19"/>
    <mergeCell ref="BK18:BL19"/>
    <mergeCell ref="BM18:BM19"/>
    <mergeCell ref="BN18:BN19"/>
    <mergeCell ref="BO18:BO19"/>
    <mergeCell ref="BP18:BP19"/>
    <mergeCell ref="BQ16:BQ17"/>
    <mergeCell ref="BR16:BR17"/>
    <mergeCell ref="BS16:BS17"/>
    <mergeCell ref="BT16:BT17"/>
    <mergeCell ref="BU16:BU17"/>
    <mergeCell ref="BV16:BV17"/>
    <mergeCell ref="A16:A17"/>
    <mergeCell ref="BK16:BL17"/>
    <mergeCell ref="BM16:BM17"/>
    <mergeCell ref="BN16:BN17"/>
    <mergeCell ref="BO16:BO17"/>
    <mergeCell ref="BP16:BP17"/>
    <mergeCell ref="BW18:BW19"/>
    <mergeCell ref="BX18:BX19"/>
    <mergeCell ref="BY18:BY19"/>
    <mergeCell ref="BZ18:BZ19"/>
    <mergeCell ref="A20:A21"/>
    <mergeCell ref="BK20:BL21"/>
    <mergeCell ref="BM20:BM21"/>
    <mergeCell ref="BN20:BN21"/>
    <mergeCell ref="BO20:BO21"/>
    <mergeCell ref="BP20:BP21"/>
    <mergeCell ref="BQ18:BQ19"/>
    <mergeCell ref="BR18:BR19"/>
    <mergeCell ref="BS18:BS19"/>
    <mergeCell ref="BT18:BT19"/>
    <mergeCell ref="BU18:BU19"/>
    <mergeCell ref="BV18:BV19"/>
    <mergeCell ref="BW20:BW21"/>
    <mergeCell ref="BX20:BX21"/>
    <mergeCell ref="BY20:BY21"/>
    <mergeCell ref="BZ20:BZ21"/>
    <mergeCell ref="A22:A23"/>
    <mergeCell ref="BK22:BL23"/>
    <mergeCell ref="BM22:BM23"/>
    <mergeCell ref="BN22:BN23"/>
    <mergeCell ref="BO22:BO23"/>
    <mergeCell ref="BP22:BP23"/>
    <mergeCell ref="BQ20:BQ21"/>
    <mergeCell ref="BR20:BR21"/>
    <mergeCell ref="BS20:BS21"/>
    <mergeCell ref="BT20:BT21"/>
    <mergeCell ref="BU20:BU21"/>
    <mergeCell ref="BV20:BV21"/>
    <mergeCell ref="BW22:BW23"/>
    <mergeCell ref="BX22:BX23"/>
    <mergeCell ref="BY22:BY23"/>
    <mergeCell ref="BZ22:BZ23"/>
    <mergeCell ref="A24:A25"/>
    <mergeCell ref="BK24:BL25"/>
    <mergeCell ref="BM24:BM25"/>
    <mergeCell ref="BN24:BN25"/>
    <mergeCell ref="BO24:BO25"/>
    <mergeCell ref="BP24:BP25"/>
    <mergeCell ref="BQ22:BQ23"/>
    <mergeCell ref="BR22:BR23"/>
    <mergeCell ref="BS22:BS23"/>
    <mergeCell ref="BT22:BT23"/>
    <mergeCell ref="BU22:BU23"/>
    <mergeCell ref="BV22:BV23"/>
    <mergeCell ref="BW24:BW25"/>
    <mergeCell ref="BX24:BX25"/>
    <mergeCell ref="BY24:BY25"/>
    <mergeCell ref="BZ24:BZ25"/>
    <mergeCell ref="A26:A27"/>
    <mergeCell ref="BK26:BL27"/>
    <mergeCell ref="BM26:BM27"/>
    <mergeCell ref="BN26:BN27"/>
    <mergeCell ref="BO26:BO27"/>
    <mergeCell ref="BP26:BP27"/>
    <mergeCell ref="BQ24:BQ25"/>
    <mergeCell ref="BR24:BR25"/>
    <mergeCell ref="BS24:BS25"/>
    <mergeCell ref="BT24:BT25"/>
    <mergeCell ref="BU24:BU25"/>
    <mergeCell ref="BV24:BV25"/>
    <mergeCell ref="BW26:BW27"/>
    <mergeCell ref="BX26:BX27"/>
    <mergeCell ref="BY26:BY27"/>
    <mergeCell ref="BZ26:BZ27"/>
    <mergeCell ref="A28:A29"/>
    <mergeCell ref="BK28:BL29"/>
    <mergeCell ref="BM28:BM29"/>
    <mergeCell ref="BN28:BN29"/>
    <mergeCell ref="BO28:BO29"/>
    <mergeCell ref="BP28:BP29"/>
    <mergeCell ref="BQ26:BQ27"/>
    <mergeCell ref="BR26:BR27"/>
    <mergeCell ref="BS26:BS27"/>
    <mergeCell ref="BT26:BT27"/>
    <mergeCell ref="BU26:BU27"/>
    <mergeCell ref="BV26:BV27"/>
    <mergeCell ref="BW28:BW29"/>
    <mergeCell ref="BX28:BX29"/>
    <mergeCell ref="BY28:BY29"/>
    <mergeCell ref="BZ28:BZ29"/>
    <mergeCell ref="A30:A31"/>
    <mergeCell ref="BK30:BL31"/>
    <mergeCell ref="BM30:BM31"/>
    <mergeCell ref="BN30:BN31"/>
    <mergeCell ref="BO30:BO31"/>
    <mergeCell ref="BP30:BP31"/>
    <mergeCell ref="BQ28:BQ29"/>
    <mergeCell ref="BR28:BR29"/>
    <mergeCell ref="BS28:BS29"/>
    <mergeCell ref="BT28:BT29"/>
    <mergeCell ref="BU28:BU29"/>
    <mergeCell ref="BV28:BV29"/>
    <mergeCell ref="BW30:BW31"/>
    <mergeCell ref="BX30:BX31"/>
    <mergeCell ref="BY30:BY31"/>
    <mergeCell ref="BZ30:BZ31"/>
    <mergeCell ref="A32:A33"/>
    <mergeCell ref="BK32:BL33"/>
    <mergeCell ref="BM32:BM33"/>
    <mergeCell ref="BN32:BN33"/>
    <mergeCell ref="BO32:BO33"/>
    <mergeCell ref="BP32:BP33"/>
    <mergeCell ref="BQ30:BQ31"/>
    <mergeCell ref="BR30:BR31"/>
    <mergeCell ref="BS30:BS31"/>
    <mergeCell ref="BT30:BT31"/>
    <mergeCell ref="BU30:BU31"/>
    <mergeCell ref="BV30:BV31"/>
    <mergeCell ref="BW32:BW33"/>
    <mergeCell ref="BX32:BX33"/>
    <mergeCell ref="BY32:BY33"/>
    <mergeCell ref="BZ32:BZ33"/>
    <mergeCell ref="A34:A35"/>
    <mergeCell ref="BK34:BL35"/>
    <mergeCell ref="BM34:BM35"/>
    <mergeCell ref="BN34:BN35"/>
    <mergeCell ref="BO34:BO35"/>
    <mergeCell ref="BP34:BP35"/>
    <mergeCell ref="BQ32:BQ33"/>
    <mergeCell ref="BR32:BR33"/>
    <mergeCell ref="BS32:BS33"/>
    <mergeCell ref="BT32:BT33"/>
    <mergeCell ref="BU32:BU33"/>
    <mergeCell ref="BV32:BV33"/>
    <mergeCell ref="BW34:BW35"/>
    <mergeCell ref="BX34:BX35"/>
    <mergeCell ref="BY34:BY35"/>
    <mergeCell ref="BZ34:BZ35"/>
    <mergeCell ref="A36:A37"/>
    <mergeCell ref="BK36:BL37"/>
    <mergeCell ref="BM36:BM37"/>
    <mergeCell ref="BN36:BN37"/>
    <mergeCell ref="BO36:BO37"/>
    <mergeCell ref="BP36:BP37"/>
    <mergeCell ref="BQ34:BQ35"/>
    <mergeCell ref="BR34:BR35"/>
    <mergeCell ref="BS34:BS35"/>
    <mergeCell ref="BT34:BT35"/>
    <mergeCell ref="BU34:BU35"/>
    <mergeCell ref="BV34:BV35"/>
    <mergeCell ref="BW36:BW37"/>
    <mergeCell ref="BX36:BX37"/>
    <mergeCell ref="BY36:BY37"/>
    <mergeCell ref="BZ36:BZ37"/>
    <mergeCell ref="A38:A39"/>
    <mergeCell ref="BK38:BL39"/>
    <mergeCell ref="BM38:BM39"/>
    <mergeCell ref="BN38:BN39"/>
    <mergeCell ref="BO38:BO39"/>
    <mergeCell ref="BP38:BP39"/>
    <mergeCell ref="BQ36:BQ37"/>
    <mergeCell ref="BR36:BR37"/>
    <mergeCell ref="BS36:BS37"/>
    <mergeCell ref="BT36:BT37"/>
    <mergeCell ref="BU36:BU37"/>
    <mergeCell ref="BV36:BV37"/>
    <mergeCell ref="BW38:BW39"/>
    <mergeCell ref="BX38:BX39"/>
    <mergeCell ref="BY38:BY39"/>
    <mergeCell ref="BZ38:BZ39"/>
    <mergeCell ref="A40:A41"/>
    <mergeCell ref="BK40:BL41"/>
    <mergeCell ref="BM40:BM41"/>
    <mergeCell ref="BN40:BN41"/>
    <mergeCell ref="BO40:BO41"/>
    <mergeCell ref="BP40:BP41"/>
    <mergeCell ref="BQ38:BQ39"/>
    <mergeCell ref="BR38:BR39"/>
    <mergeCell ref="BS38:BS39"/>
    <mergeCell ref="BT38:BT39"/>
    <mergeCell ref="BU38:BU39"/>
    <mergeCell ref="BV38:BV39"/>
    <mergeCell ref="BW40:BW41"/>
    <mergeCell ref="BX40:BX41"/>
    <mergeCell ref="BY40:BY41"/>
    <mergeCell ref="BZ40:BZ41"/>
    <mergeCell ref="A42:A43"/>
    <mergeCell ref="BK42:BL43"/>
    <mergeCell ref="BM42:BM43"/>
    <mergeCell ref="BN42:BN43"/>
    <mergeCell ref="BO42:BO43"/>
    <mergeCell ref="BP42:BP43"/>
    <mergeCell ref="BQ40:BQ41"/>
    <mergeCell ref="BR40:BR41"/>
    <mergeCell ref="BS40:BS41"/>
    <mergeCell ref="BT40:BT41"/>
    <mergeCell ref="BU40:BU41"/>
    <mergeCell ref="BV40:BV41"/>
    <mergeCell ref="BW42:BW43"/>
    <mergeCell ref="BX42:BX43"/>
    <mergeCell ref="BY42:BY43"/>
    <mergeCell ref="BZ42:BZ43"/>
    <mergeCell ref="A44:A45"/>
    <mergeCell ref="BK44:BL45"/>
    <mergeCell ref="BM44:BM45"/>
    <mergeCell ref="BN44:BN45"/>
    <mergeCell ref="BO44:BO45"/>
    <mergeCell ref="BP44:BP45"/>
    <mergeCell ref="BQ42:BQ43"/>
    <mergeCell ref="BR42:BR43"/>
    <mergeCell ref="BS42:BS43"/>
    <mergeCell ref="BT42:BT43"/>
    <mergeCell ref="BU42:BU43"/>
    <mergeCell ref="BV42:BV43"/>
    <mergeCell ref="BW44:BW45"/>
    <mergeCell ref="BX44:BX45"/>
    <mergeCell ref="BY44:BY45"/>
    <mergeCell ref="BZ44:BZ45"/>
    <mergeCell ref="BQ44:BQ45"/>
    <mergeCell ref="BR44:BR45"/>
    <mergeCell ref="BS44:BS45"/>
    <mergeCell ref="BT44:BT45"/>
    <mergeCell ref="BU44:BU45"/>
    <mergeCell ref="BV44:BV45"/>
  </mergeCells>
  <printOptions horizontalCentered="1"/>
  <pageMargins left="0" right="0" top="1.1100000000000001" bottom="0" header="0" footer="0"/>
  <pageSetup paperSize="9" scale="54" orientation="landscape" horizontalDpi="180" verticalDpi="18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BX55"/>
  <sheetViews>
    <sheetView showRuler="0" view="pageBreakPreview" topLeftCell="A4" zoomScaleNormal="100" zoomScaleSheetLayoutView="100" workbookViewId="0">
      <selection activeCell="C22" sqref="C22:BJ23"/>
    </sheetView>
  </sheetViews>
  <sheetFormatPr defaultColWidth="4.140625" defaultRowHeight="13.5" customHeight="1"/>
  <cols>
    <col min="1" max="1" width="3.42578125" style="8" bestFit="1" customWidth="1"/>
    <col min="2" max="2" width="19.7109375" style="8" bestFit="1" customWidth="1"/>
    <col min="3" max="55" width="2.7109375" style="1" customWidth="1"/>
    <col min="56" max="62" width="2.85546875" style="1" customWidth="1"/>
    <col min="63" max="63" width="7.28515625" style="8" bestFit="1" customWidth="1"/>
    <col min="64" max="64" width="7.85546875" style="8" bestFit="1" customWidth="1"/>
    <col min="65" max="65" width="7.7109375" style="8" bestFit="1" customWidth="1"/>
    <col min="66" max="66" width="7.140625" style="8" customWidth="1"/>
    <col min="67" max="67" width="7.42578125" style="8" customWidth="1"/>
    <col min="68" max="68" width="6.85546875" style="8" bestFit="1" customWidth="1"/>
    <col min="69" max="70" width="7.28515625" style="25" customWidth="1"/>
    <col min="71" max="72" width="7.28515625" style="25" hidden="1" customWidth="1"/>
    <col min="73" max="73" width="7.28515625" style="8" customWidth="1"/>
    <col min="74" max="75" width="7.28515625" style="25" hidden="1" customWidth="1"/>
    <col min="76" max="76" width="7.28515625" style="25" customWidth="1"/>
    <col min="77" max="16384" width="4.140625" style="8"/>
  </cols>
  <sheetData>
    <row r="1" spans="1:76" s="1" customFormat="1" ht="13.5" customHeight="1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83" t="s">
        <v>0</v>
      </c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3"/>
      <c r="AQ1" s="3"/>
      <c r="AR1" s="3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76" s="1" customFormat="1" ht="13.5" customHeight="1" thickBot="1">
      <c r="A2" s="5"/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 t="s">
        <v>50</v>
      </c>
      <c r="R2" s="4"/>
      <c r="S2" s="182" t="s">
        <v>75</v>
      </c>
      <c r="T2" s="182"/>
      <c r="U2" s="182"/>
      <c r="V2" s="182"/>
      <c r="W2" s="182"/>
      <c r="X2" s="182"/>
      <c r="Y2" s="182"/>
      <c r="Z2" s="6"/>
      <c r="AA2" s="182">
        <v>2018</v>
      </c>
      <c r="AB2" s="182"/>
      <c r="AC2" s="182"/>
      <c r="AD2" s="6"/>
      <c r="AE2" s="184" t="s">
        <v>51</v>
      </c>
      <c r="AF2" s="184"/>
      <c r="AG2" s="7"/>
      <c r="AH2" s="7"/>
      <c r="AI2" s="4"/>
      <c r="AJ2" s="4"/>
      <c r="AK2" s="184" t="s">
        <v>1</v>
      </c>
      <c r="AL2" s="184"/>
      <c r="AM2" s="184"/>
      <c r="AN2" s="184"/>
      <c r="AO2" s="184"/>
      <c r="AP2" s="18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</row>
    <row r="3" spans="1:76" ht="13.5" customHeight="1">
      <c r="A3" s="172" t="s">
        <v>2</v>
      </c>
      <c r="B3" s="173" t="s">
        <v>3</v>
      </c>
      <c r="C3" s="174" t="s">
        <v>41</v>
      </c>
      <c r="D3" s="175"/>
      <c r="E3" s="174" t="s">
        <v>42</v>
      </c>
      <c r="F3" s="175"/>
      <c r="G3" s="174" t="s">
        <v>43</v>
      </c>
      <c r="H3" s="175"/>
      <c r="I3" s="174" t="s">
        <v>44</v>
      </c>
      <c r="J3" s="175"/>
      <c r="K3" s="174" t="s">
        <v>39</v>
      </c>
      <c r="L3" s="175"/>
      <c r="M3" s="174" t="s">
        <v>38</v>
      </c>
      <c r="N3" s="175"/>
      <c r="O3" s="174" t="s">
        <v>40</v>
      </c>
      <c r="P3" s="175"/>
      <c r="Q3" s="174" t="s">
        <v>41</v>
      </c>
      <c r="R3" s="175"/>
      <c r="S3" s="174" t="s">
        <v>42</v>
      </c>
      <c r="T3" s="175"/>
      <c r="U3" s="174" t="s">
        <v>43</v>
      </c>
      <c r="V3" s="175"/>
      <c r="W3" s="174" t="s">
        <v>44</v>
      </c>
      <c r="X3" s="175"/>
      <c r="Y3" s="174" t="s">
        <v>39</v>
      </c>
      <c r="Z3" s="175"/>
      <c r="AA3" s="174" t="s">
        <v>38</v>
      </c>
      <c r="AB3" s="175"/>
      <c r="AC3" s="174" t="s">
        <v>40</v>
      </c>
      <c r="AD3" s="175"/>
      <c r="AE3" s="174" t="s">
        <v>41</v>
      </c>
      <c r="AF3" s="175"/>
      <c r="AG3" s="174" t="s">
        <v>42</v>
      </c>
      <c r="AH3" s="175"/>
      <c r="AI3" s="174" t="s">
        <v>43</v>
      </c>
      <c r="AJ3" s="175"/>
      <c r="AK3" s="174" t="s">
        <v>44</v>
      </c>
      <c r="AL3" s="175"/>
      <c r="AM3" s="174" t="s">
        <v>39</v>
      </c>
      <c r="AN3" s="175"/>
      <c r="AO3" s="174" t="s">
        <v>38</v>
      </c>
      <c r="AP3" s="175"/>
      <c r="AQ3" s="174" t="s">
        <v>40</v>
      </c>
      <c r="AR3" s="175"/>
      <c r="AS3" s="174" t="s">
        <v>41</v>
      </c>
      <c r="AT3" s="175"/>
      <c r="AU3" s="174" t="s">
        <v>42</v>
      </c>
      <c r="AV3" s="175"/>
      <c r="AW3" s="174" t="s">
        <v>43</v>
      </c>
      <c r="AX3" s="175"/>
      <c r="AY3" s="174" t="s">
        <v>44</v>
      </c>
      <c r="AZ3" s="175"/>
      <c r="BA3" s="174" t="s">
        <v>39</v>
      </c>
      <c r="BB3" s="175"/>
      <c r="BC3" s="174" t="s">
        <v>38</v>
      </c>
      <c r="BD3" s="175"/>
      <c r="BE3" s="174" t="s">
        <v>40</v>
      </c>
      <c r="BF3" s="175"/>
      <c r="BG3" s="174" t="s">
        <v>41</v>
      </c>
      <c r="BH3" s="175"/>
      <c r="BI3" s="174" t="s">
        <v>42</v>
      </c>
      <c r="BJ3" s="175"/>
      <c r="BK3" s="165" t="s">
        <v>59</v>
      </c>
      <c r="BL3" s="166"/>
      <c r="BM3" s="166"/>
      <c r="BN3" s="166"/>
      <c r="BO3" s="167"/>
      <c r="BP3" s="169" t="s">
        <v>46</v>
      </c>
      <c r="BQ3" s="170"/>
      <c r="BR3" s="170"/>
      <c r="BS3" s="170"/>
      <c r="BT3" s="170"/>
      <c r="BU3" s="170"/>
      <c r="BV3" s="170"/>
      <c r="BW3" s="170"/>
      <c r="BX3" s="171"/>
    </row>
    <row r="4" spans="1:76" ht="13.5" customHeight="1">
      <c r="A4" s="130"/>
      <c r="B4" s="128"/>
      <c r="C4" s="176"/>
      <c r="D4" s="177"/>
      <c r="E4" s="176"/>
      <c r="F4" s="177"/>
      <c r="G4" s="180"/>
      <c r="H4" s="180"/>
      <c r="I4" s="176"/>
      <c r="J4" s="177"/>
      <c r="K4" s="180"/>
      <c r="L4" s="180"/>
      <c r="M4" s="176"/>
      <c r="N4" s="177"/>
      <c r="O4" s="180"/>
      <c r="P4" s="180"/>
      <c r="Q4" s="176"/>
      <c r="R4" s="177"/>
      <c r="S4" s="180"/>
      <c r="T4" s="180"/>
      <c r="U4" s="176"/>
      <c r="V4" s="177"/>
      <c r="W4" s="180"/>
      <c r="X4" s="180"/>
      <c r="Y4" s="176"/>
      <c r="Z4" s="177"/>
      <c r="AA4" s="180"/>
      <c r="AB4" s="180"/>
      <c r="AC4" s="176"/>
      <c r="AD4" s="177"/>
      <c r="AE4" s="180"/>
      <c r="AF4" s="180"/>
      <c r="AG4" s="176"/>
      <c r="AH4" s="177"/>
      <c r="AI4" s="180"/>
      <c r="AJ4" s="180"/>
      <c r="AK4" s="176"/>
      <c r="AL4" s="177"/>
      <c r="AM4" s="180"/>
      <c r="AN4" s="180"/>
      <c r="AO4" s="176"/>
      <c r="AP4" s="177"/>
      <c r="AQ4" s="180"/>
      <c r="AR4" s="180"/>
      <c r="AS4" s="176"/>
      <c r="AT4" s="177"/>
      <c r="AU4" s="180"/>
      <c r="AV4" s="180"/>
      <c r="AW4" s="176"/>
      <c r="AX4" s="177"/>
      <c r="AY4" s="180"/>
      <c r="AZ4" s="180"/>
      <c r="BA4" s="176"/>
      <c r="BB4" s="177"/>
      <c r="BC4" s="176"/>
      <c r="BD4" s="177"/>
      <c r="BE4" s="176"/>
      <c r="BF4" s="177"/>
      <c r="BG4" s="176"/>
      <c r="BH4" s="177"/>
      <c r="BI4" s="176"/>
      <c r="BJ4" s="177"/>
      <c r="BK4" s="168"/>
      <c r="BL4" s="134"/>
      <c r="BM4" s="134"/>
      <c r="BN4" s="134"/>
      <c r="BO4" s="135"/>
      <c r="BP4" s="117"/>
      <c r="BQ4" s="118"/>
      <c r="BR4" s="118"/>
      <c r="BS4" s="118"/>
      <c r="BT4" s="118"/>
      <c r="BU4" s="118"/>
      <c r="BV4" s="118"/>
      <c r="BW4" s="118"/>
      <c r="BX4" s="119"/>
    </row>
    <row r="5" spans="1:76" ht="13.5" customHeight="1">
      <c r="A5" s="130"/>
      <c r="B5" s="128"/>
      <c r="C5" s="176"/>
      <c r="D5" s="177"/>
      <c r="E5" s="176"/>
      <c r="F5" s="177"/>
      <c r="G5" s="180"/>
      <c r="H5" s="180"/>
      <c r="I5" s="176"/>
      <c r="J5" s="177"/>
      <c r="K5" s="180"/>
      <c r="L5" s="180"/>
      <c r="M5" s="176"/>
      <c r="N5" s="177"/>
      <c r="O5" s="180"/>
      <c r="P5" s="180"/>
      <c r="Q5" s="176"/>
      <c r="R5" s="177"/>
      <c r="S5" s="180"/>
      <c r="T5" s="180"/>
      <c r="U5" s="176"/>
      <c r="V5" s="177"/>
      <c r="W5" s="180"/>
      <c r="X5" s="180"/>
      <c r="Y5" s="176"/>
      <c r="Z5" s="177"/>
      <c r="AA5" s="180"/>
      <c r="AB5" s="180"/>
      <c r="AC5" s="176"/>
      <c r="AD5" s="177"/>
      <c r="AE5" s="180"/>
      <c r="AF5" s="180"/>
      <c r="AG5" s="176"/>
      <c r="AH5" s="177"/>
      <c r="AI5" s="180"/>
      <c r="AJ5" s="180"/>
      <c r="AK5" s="176"/>
      <c r="AL5" s="177"/>
      <c r="AM5" s="180"/>
      <c r="AN5" s="180"/>
      <c r="AO5" s="176"/>
      <c r="AP5" s="177"/>
      <c r="AQ5" s="180"/>
      <c r="AR5" s="180"/>
      <c r="AS5" s="176"/>
      <c r="AT5" s="177"/>
      <c r="AU5" s="180"/>
      <c r="AV5" s="180"/>
      <c r="AW5" s="176"/>
      <c r="AX5" s="177"/>
      <c r="AY5" s="180"/>
      <c r="AZ5" s="180"/>
      <c r="BA5" s="176"/>
      <c r="BB5" s="177"/>
      <c r="BC5" s="176"/>
      <c r="BD5" s="177"/>
      <c r="BE5" s="176"/>
      <c r="BF5" s="177"/>
      <c r="BG5" s="176"/>
      <c r="BH5" s="177"/>
      <c r="BI5" s="176"/>
      <c r="BJ5" s="177"/>
      <c r="BK5" s="9" t="s">
        <v>4</v>
      </c>
      <c r="BL5" s="10" t="s">
        <v>5</v>
      </c>
      <c r="BM5" s="120" t="s">
        <v>49</v>
      </c>
      <c r="BN5" s="120"/>
      <c r="BO5" s="120"/>
      <c r="BP5" s="121" t="s">
        <v>47</v>
      </c>
      <c r="BQ5" s="123" t="s">
        <v>45</v>
      </c>
      <c r="BR5" s="123"/>
      <c r="BS5" s="123"/>
      <c r="BT5" s="123"/>
      <c r="BU5" s="123"/>
      <c r="BV5" s="123"/>
      <c r="BW5" s="124"/>
      <c r="BX5" s="125"/>
    </row>
    <row r="6" spans="1:76" ht="55.5" customHeight="1" thickBot="1">
      <c r="A6" s="35"/>
      <c r="B6" s="11"/>
      <c r="C6" s="178">
        <v>1</v>
      </c>
      <c r="D6" s="179"/>
      <c r="E6" s="178">
        <v>2</v>
      </c>
      <c r="F6" s="179"/>
      <c r="G6" s="181">
        <v>3</v>
      </c>
      <c r="H6" s="181"/>
      <c r="I6" s="178">
        <v>4</v>
      </c>
      <c r="J6" s="179"/>
      <c r="K6" s="181">
        <v>5</v>
      </c>
      <c r="L6" s="181"/>
      <c r="M6" s="178">
        <v>6</v>
      </c>
      <c r="N6" s="179"/>
      <c r="O6" s="181">
        <v>7</v>
      </c>
      <c r="P6" s="181"/>
      <c r="Q6" s="178">
        <v>8</v>
      </c>
      <c r="R6" s="179"/>
      <c r="S6" s="181">
        <v>9</v>
      </c>
      <c r="T6" s="181"/>
      <c r="U6" s="178">
        <v>10</v>
      </c>
      <c r="V6" s="179"/>
      <c r="W6" s="181">
        <v>11</v>
      </c>
      <c r="X6" s="181"/>
      <c r="Y6" s="178">
        <v>12</v>
      </c>
      <c r="Z6" s="179"/>
      <c r="AA6" s="181">
        <v>13</v>
      </c>
      <c r="AB6" s="181"/>
      <c r="AC6" s="178">
        <v>14</v>
      </c>
      <c r="AD6" s="179"/>
      <c r="AE6" s="181">
        <v>15</v>
      </c>
      <c r="AF6" s="181"/>
      <c r="AG6" s="178">
        <v>16</v>
      </c>
      <c r="AH6" s="179"/>
      <c r="AI6" s="181">
        <v>17</v>
      </c>
      <c r="AJ6" s="181"/>
      <c r="AK6" s="178">
        <v>18</v>
      </c>
      <c r="AL6" s="179"/>
      <c r="AM6" s="181">
        <v>19</v>
      </c>
      <c r="AN6" s="181"/>
      <c r="AO6" s="178">
        <v>20</v>
      </c>
      <c r="AP6" s="179"/>
      <c r="AQ6" s="181">
        <v>21</v>
      </c>
      <c r="AR6" s="181"/>
      <c r="AS6" s="178">
        <v>22</v>
      </c>
      <c r="AT6" s="179"/>
      <c r="AU6" s="181">
        <v>23</v>
      </c>
      <c r="AV6" s="181"/>
      <c r="AW6" s="178">
        <v>24</v>
      </c>
      <c r="AX6" s="179"/>
      <c r="AY6" s="181">
        <v>25</v>
      </c>
      <c r="AZ6" s="181"/>
      <c r="BA6" s="178">
        <v>26</v>
      </c>
      <c r="BB6" s="179"/>
      <c r="BC6" s="178">
        <v>27</v>
      </c>
      <c r="BD6" s="179"/>
      <c r="BE6" s="178">
        <v>28</v>
      </c>
      <c r="BF6" s="179"/>
      <c r="BG6" s="178">
        <v>29</v>
      </c>
      <c r="BH6" s="179"/>
      <c r="BI6" s="178">
        <v>30</v>
      </c>
      <c r="BJ6" s="179"/>
      <c r="BK6" s="12"/>
      <c r="BL6" s="13"/>
      <c r="BM6" s="26" t="s">
        <v>52</v>
      </c>
      <c r="BN6" s="30" t="s">
        <v>36</v>
      </c>
      <c r="BO6" s="27" t="s">
        <v>72</v>
      </c>
      <c r="BP6" s="164"/>
      <c r="BQ6" s="28" t="s">
        <v>35</v>
      </c>
      <c r="BR6" s="26" t="s">
        <v>58</v>
      </c>
      <c r="BS6" s="26" t="s">
        <v>57</v>
      </c>
      <c r="BT6" s="26" t="s">
        <v>53</v>
      </c>
      <c r="BU6" s="28" t="s">
        <v>69</v>
      </c>
      <c r="BV6" s="29" t="s">
        <v>37</v>
      </c>
      <c r="BW6" s="28" t="s">
        <v>54</v>
      </c>
      <c r="BX6" s="36" t="s">
        <v>72</v>
      </c>
    </row>
    <row r="7" spans="1:76" s="14" customFormat="1" ht="13.5" customHeight="1">
      <c r="A7" s="38" t="s">
        <v>27</v>
      </c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41"/>
    </row>
    <row r="8" spans="1:76" ht="13.5" customHeight="1">
      <c r="A8" s="105">
        <v>1</v>
      </c>
      <c r="B8" s="31" t="s">
        <v>33</v>
      </c>
      <c r="C8" s="37" t="s">
        <v>71</v>
      </c>
      <c r="D8" s="37"/>
      <c r="E8" s="37" t="s">
        <v>71</v>
      </c>
      <c r="F8" s="37"/>
      <c r="G8" s="37" t="s">
        <v>71</v>
      </c>
      <c r="H8" s="37"/>
      <c r="I8" s="37" t="s">
        <v>71</v>
      </c>
      <c r="J8" s="37"/>
      <c r="K8" s="37" t="s">
        <v>71</v>
      </c>
      <c r="L8" s="37"/>
      <c r="M8" s="37" t="s">
        <v>71</v>
      </c>
      <c r="N8" s="37"/>
      <c r="O8" s="37" t="s">
        <v>71</v>
      </c>
      <c r="P8" s="37"/>
      <c r="Q8" s="37" t="s">
        <v>71</v>
      </c>
      <c r="R8" s="37"/>
      <c r="S8" s="37" t="s">
        <v>71</v>
      </c>
      <c r="T8" s="37"/>
      <c r="U8" s="37" t="s">
        <v>71</v>
      </c>
      <c r="V8" s="37"/>
      <c r="W8" s="37" t="s">
        <v>71</v>
      </c>
      <c r="X8" s="37"/>
      <c r="Y8" s="37" t="s">
        <v>71</v>
      </c>
      <c r="Z8" s="37"/>
      <c r="AA8" s="37" t="s">
        <v>71</v>
      </c>
      <c r="AB8" s="37"/>
      <c r="AC8" s="37" t="s">
        <v>71</v>
      </c>
      <c r="AD8" s="37"/>
      <c r="AE8" s="37" t="s">
        <v>71</v>
      </c>
      <c r="AF8" s="37"/>
      <c r="AG8" s="37" t="s">
        <v>71</v>
      </c>
      <c r="AH8" s="37"/>
      <c r="AI8" s="37" t="s">
        <v>56</v>
      </c>
      <c r="AJ8" s="37"/>
      <c r="AK8" s="37" t="s">
        <v>56</v>
      </c>
      <c r="AL8" s="37"/>
      <c r="AM8" s="37" t="s">
        <v>56</v>
      </c>
      <c r="AN8" s="37"/>
      <c r="AO8" s="37" t="s">
        <v>56</v>
      </c>
      <c r="AP8" s="37"/>
      <c r="AQ8" s="37" t="s">
        <v>55</v>
      </c>
      <c r="AR8" s="37"/>
      <c r="AS8" s="37" t="s">
        <v>55</v>
      </c>
      <c r="AT8" s="37"/>
      <c r="AU8" s="37" t="s">
        <v>56</v>
      </c>
      <c r="AV8" s="37"/>
      <c r="AW8" s="37" t="s">
        <v>56</v>
      </c>
      <c r="AX8" s="37"/>
      <c r="AY8" s="37" t="s">
        <v>56</v>
      </c>
      <c r="AZ8" s="37"/>
      <c r="BA8" s="37" t="s">
        <v>56</v>
      </c>
      <c r="BB8" s="37"/>
      <c r="BC8" s="37" t="s">
        <v>56</v>
      </c>
      <c r="BD8" s="37"/>
      <c r="BE8" s="51" t="s">
        <v>56</v>
      </c>
      <c r="BF8" s="51"/>
      <c r="BG8" s="51" t="s">
        <v>55</v>
      </c>
      <c r="BH8" s="51"/>
      <c r="BI8" s="51" t="s">
        <v>55</v>
      </c>
      <c r="BJ8" s="37"/>
      <c r="BK8" s="106">
        <f>COUNTIF(C8:BJ9,"я")+COUNTIF(C8:BJ9,"н")+COUNTIF(C8:BJ9,"рв")</f>
        <v>10</v>
      </c>
      <c r="BL8" s="106">
        <f>SUM(C8:BJ9)</f>
        <v>80</v>
      </c>
      <c r="BM8" s="107">
        <f>SUMIFS(C9:BJ9,C8:BJ8,"с")</f>
        <v>0</v>
      </c>
      <c r="BN8" s="107">
        <f>SUMIFS(C9:BJ9,C8:BJ8,"н")</f>
        <v>0</v>
      </c>
      <c r="BO8" s="107">
        <f>SUMIF(C8:BJ8,"рв",C9:BJ9)</f>
        <v>0</v>
      </c>
      <c r="BP8" s="106">
        <f>SUM(BQ8:BX9)</f>
        <v>20</v>
      </c>
      <c r="BQ8" s="108">
        <f>COUNTIF(C8:BJ8,"от")</f>
        <v>16</v>
      </c>
      <c r="BR8" s="108">
        <f>COUNTIF(C8:BJ8,"до")</f>
        <v>0</v>
      </c>
      <c r="BS8" s="107">
        <f>COUNTIF(C8:BJ8,"к")</f>
        <v>0</v>
      </c>
      <c r="BT8" s="108">
        <f>COUNTIF(C8:BJ8,"у")</f>
        <v>0</v>
      </c>
      <c r="BU8" s="108">
        <f>COUNTIF(C8:BJ8,"б")</f>
        <v>0</v>
      </c>
      <c r="BV8" s="109">
        <f>COUNTIF(C8:BJ8,"п")</f>
        <v>0</v>
      </c>
      <c r="BW8" s="109">
        <f>COUNTIF(C8:BJ8,"нн")</f>
        <v>0</v>
      </c>
      <c r="BX8" s="108">
        <f>COUNTIF(C8:BJ8,"в")</f>
        <v>4</v>
      </c>
    </row>
    <row r="9" spans="1:76" ht="13.5" customHeight="1">
      <c r="A9" s="105"/>
      <c r="B9" s="42" t="s">
        <v>60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>
        <v>8</v>
      </c>
      <c r="AJ9" s="37"/>
      <c r="AK9" s="37">
        <v>8</v>
      </c>
      <c r="AL9" s="37"/>
      <c r="AM9" s="37">
        <v>8</v>
      </c>
      <c r="AN9" s="37"/>
      <c r="AO9" s="37">
        <v>8</v>
      </c>
      <c r="AP9" s="37"/>
      <c r="AQ9" s="37"/>
      <c r="AR9" s="37"/>
      <c r="AS9" s="37"/>
      <c r="AT9" s="37"/>
      <c r="AU9" s="37">
        <v>8</v>
      </c>
      <c r="AV9" s="37"/>
      <c r="AW9" s="37">
        <v>8</v>
      </c>
      <c r="AX9" s="37"/>
      <c r="AY9" s="37">
        <v>8</v>
      </c>
      <c r="AZ9" s="37"/>
      <c r="BA9" s="37">
        <v>8</v>
      </c>
      <c r="BB9" s="37"/>
      <c r="BC9" s="37">
        <v>8</v>
      </c>
      <c r="BD9" s="37"/>
      <c r="BE9" s="51">
        <v>8</v>
      </c>
      <c r="BF9" s="51"/>
      <c r="BG9" s="51"/>
      <c r="BH9" s="51"/>
      <c r="BI9" s="51"/>
      <c r="BJ9" s="37"/>
      <c r="BK9" s="106"/>
      <c r="BL9" s="106"/>
      <c r="BM9" s="107"/>
      <c r="BN9" s="107"/>
      <c r="BO9" s="107"/>
      <c r="BP9" s="106"/>
      <c r="BQ9" s="108"/>
      <c r="BR9" s="108"/>
      <c r="BS9" s="107"/>
      <c r="BT9" s="108"/>
      <c r="BU9" s="108"/>
      <c r="BV9" s="109"/>
      <c r="BW9" s="109"/>
      <c r="BX9" s="108"/>
    </row>
    <row r="10" spans="1:76" ht="13.5" customHeight="1">
      <c r="A10" s="31" t="s">
        <v>28</v>
      </c>
      <c r="B10" s="3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</row>
    <row r="11" spans="1:76" s="1" customFormat="1" ht="13.5" customHeight="1">
      <c r="A11" s="105">
        <v>1</v>
      </c>
      <c r="B11" s="31" t="s">
        <v>31</v>
      </c>
      <c r="C11" s="37" t="s">
        <v>55</v>
      </c>
      <c r="D11" s="37"/>
      <c r="E11" s="37" t="s">
        <v>56</v>
      </c>
      <c r="F11" s="37"/>
      <c r="G11" s="37" t="s">
        <v>56</v>
      </c>
      <c r="H11" s="37"/>
      <c r="I11" s="37" t="s">
        <v>56</v>
      </c>
      <c r="J11" s="37"/>
      <c r="K11" s="37" t="s">
        <v>56</v>
      </c>
      <c r="L11" s="37"/>
      <c r="M11" s="37" t="s">
        <v>56</v>
      </c>
      <c r="N11" s="37"/>
      <c r="O11" s="37" t="s">
        <v>55</v>
      </c>
      <c r="P11" s="37"/>
      <c r="Q11" s="37" t="s">
        <v>55</v>
      </c>
      <c r="R11" s="37"/>
      <c r="S11" s="37" t="s">
        <v>56</v>
      </c>
      <c r="T11" s="53" t="s">
        <v>77</v>
      </c>
      <c r="U11" s="37" t="s">
        <v>56</v>
      </c>
      <c r="V11" s="37"/>
      <c r="W11" s="37" t="s">
        <v>56</v>
      </c>
      <c r="X11" s="53" t="s">
        <v>77</v>
      </c>
      <c r="Y11" s="37" t="s">
        <v>56</v>
      </c>
      <c r="Z11" s="37"/>
      <c r="AA11" s="37" t="s">
        <v>56</v>
      </c>
      <c r="AB11" s="53"/>
      <c r="AC11" s="53" t="s">
        <v>68</v>
      </c>
      <c r="AD11" s="37"/>
      <c r="AE11" s="37" t="s">
        <v>55</v>
      </c>
      <c r="AF11" s="37"/>
      <c r="AG11" s="37" t="s">
        <v>56</v>
      </c>
      <c r="AH11" s="37"/>
      <c r="AI11" s="37" t="s">
        <v>56</v>
      </c>
      <c r="AJ11" s="37"/>
      <c r="AK11" s="37" t="s">
        <v>56</v>
      </c>
      <c r="AL11" s="37"/>
      <c r="AM11" s="37" t="s">
        <v>56</v>
      </c>
      <c r="AN11" s="37"/>
      <c r="AO11" s="37" t="s">
        <v>56</v>
      </c>
      <c r="AP11" s="37"/>
      <c r="AQ11" s="37" t="s">
        <v>55</v>
      </c>
      <c r="AR11" s="37"/>
      <c r="AS11" s="37" t="s">
        <v>55</v>
      </c>
      <c r="AT11" s="37"/>
      <c r="AU11" s="37" t="s">
        <v>56</v>
      </c>
      <c r="AV11" s="37"/>
      <c r="AW11" s="37" t="s">
        <v>56</v>
      </c>
      <c r="AX11" s="37"/>
      <c r="AY11" s="37" t="s">
        <v>56</v>
      </c>
      <c r="AZ11" s="37"/>
      <c r="BA11" s="37" t="s">
        <v>56</v>
      </c>
      <c r="BB11" s="37"/>
      <c r="BC11" s="37" t="s">
        <v>56</v>
      </c>
      <c r="BD11" s="37"/>
      <c r="BE11" s="51" t="s">
        <v>56</v>
      </c>
      <c r="BF11" s="51"/>
      <c r="BG11" s="51" t="s">
        <v>55</v>
      </c>
      <c r="BH11" s="51"/>
      <c r="BI11" s="51" t="s">
        <v>55</v>
      </c>
      <c r="BJ11" s="37"/>
      <c r="BK11" s="106">
        <f>COUNTIF(C11:BJ12,"я")+COUNTIF(C11:BJ12,"н")+COUNTIF(C11:BJ12,"рв")</f>
        <v>22</v>
      </c>
      <c r="BL11" s="106">
        <f>SUM(C11:BJ12)</f>
        <v>181</v>
      </c>
      <c r="BM11" s="107">
        <f>SUMIFS(C12:BJ12,C11:BJ11,"с")</f>
        <v>0</v>
      </c>
      <c r="BN11" s="107">
        <f>SUMIFS(C12:BJ12,C11:BJ11,"н")</f>
        <v>0</v>
      </c>
      <c r="BO11" s="107">
        <f>SUMIF(C11:BJ11,"рв",C12:BJ12)</f>
        <v>5</v>
      </c>
      <c r="BP11" s="106">
        <f>SUM(BQ11:BX12)</f>
        <v>8</v>
      </c>
      <c r="BQ11" s="108">
        <f>COUNTIF(C11:BJ11,"от")</f>
        <v>0</v>
      </c>
      <c r="BR11" s="108">
        <f>COUNTIF(C11:BJ11,"до")</f>
        <v>0</v>
      </c>
      <c r="BS11" s="107">
        <f>COUNTIF(C11:BJ11,"к")</f>
        <v>0</v>
      </c>
      <c r="BT11" s="108">
        <f>COUNTIF(C11:BJ11,"у")</f>
        <v>0</v>
      </c>
      <c r="BU11" s="108">
        <f>COUNTIF(C11:BJ11,"б")</f>
        <v>0</v>
      </c>
      <c r="BV11" s="109">
        <f>COUNTIF(C11:BJ11,"п")</f>
        <v>0</v>
      </c>
      <c r="BW11" s="109">
        <f>COUNTIF(C11:BJ11,"нн")</f>
        <v>0</v>
      </c>
      <c r="BX11" s="108">
        <f>COUNTIF(C11:BJ11,"в")</f>
        <v>8</v>
      </c>
    </row>
    <row r="12" spans="1:76" ht="13.5" customHeight="1">
      <c r="A12" s="105"/>
      <c r="B12" s="44" t="s">
        <v>34</v>
      </c>
      <c r="C12" s="37"/>
      <c r="D12" s="37"/>
      <c r="E12" s="37">
        <v>8</v>
      </c>
      <c r="F12" s="37"/>
      <c r="G12" s="37">
        <v>8</v>
      </c>
      <c r="H12" s="37"/>
      <c r="I12" s="37">
        <v>8</v>
      </c>
      <c r="J12" s="37"/>
      <c r="K12" s="37">
        <v>8</v>
      </c>
      <c r="L12" s="37"/>
      <c r="M12" s="37">
        <v>8</v>
      </c>
      <c r="N12" s="37"/>
      <c r="O12" s="37"/>
      <c r="P12" s="37"/>
      <c r="Q12" s="37"/>
      <c r="R12" s="37"/>
      <c r="S12" s="37">
        <v>8</v>
      </c>
      <c r="T12" s="37">
        <v>4</v>
      </c>
      <c r="U12" s="37">
        <v>8</v>
      </c>
      <c r="V12" s="37"/>
      <c r="W12" s="37">
        <v>8</v>
      </c>
      <c r="X12" s="37">
        <v>4</v>
      </c>
      <c r="Y12" s="37">
        <v>8</v>
      </c>
      <c r="Z12" s="37"/>
      <c r="AA12" s="37">
        <v>8</v>
      </c>
      <c r="AB12" s="37"/>
      <c r="AC12" s="37">
        <v>5</v>
      </c>
      <c r="AD12" s="37"/>
      <c r="AE12" s="37"/>
      <c r="AF12" s="37"/>
      <c r="AG12" s="37">
        <v>8</v>
      </c>
      <c r="AH12" s="37"/>
      <c r="AI12" s="37">
        <v>8</v>
      </c>
      <c r="AJ12" s="37"/>
      <c r="AK12" s="37">
        <v>8</v>
      </c>
      <c r="AL12" s="37"/>
      <c r="AM12" s="37">
        <v>8</v>
      </c>
      <c r="AN12" s="37"/>
      <c r="AO12" s="37">
        <v>8</v>
      </c>
      <c r="AP12" s="37"/>
      <c r="AQ12" s="37"/>
      <c r="AR12" s="37"/>
      <c r="AS12" s="37"/>
      <c r="AT12" s="37"/>
      <c r="AU12" s="37">
        <v>8</v>
      </c>
      <c r="AV12" s="37"/>
      <c r="AW12" s="37">
        <v>8</v>
      </c>
      <c r="AX12" s="37"/>
      <c r="AY12" s="37">
        <v>8</v>
      </c>
      <c r="AZ12" s="37"/>
      <c r="BA12" s="37">
        <v>8</v>
      </c>
      <c r="BB12" s="37"/>
      <c r="BC12" s="37">
        <v>8</v>
      </c>
      <c r="BD12" s="37"/>
      <c r="BE12" s="51">
        <v>8</v>
      </c>
      <c r="BF12" s="51"/>
      <c r="BG12" s="51"/>
      <c r="BH12" s="51"/>
      <c r="BI12" s="51"/>
      <c r="BJ12" s="37"/>
      <c r="BK12" s="106"/>
      <c r="BL12" s="106"/>
      <c r="BM12" s="107"/>
      <c r="BN12" s="107"/>
      <c r="BO12" s="107"/>
      <c r="BP12" s="106"/>
      <c r="BQ12" s="108"/>
      <c r="BR12" s="108"/>
      <c r="BS12" s="107"/>
      <c r="BT12" s="108"/>
      <c r="BU12" s="108"/>
      <c r="BV12" s="109"/>
      <c r="BW12" s="109"/>
      <c r="BX12" s="108"/>
    </row>
    <row r="13" spans="1:76" ht="13.5" customHeight="1">
      <c r="A13" s="105">
        <v>2</v>
      </c>
      <c r="B13" s="45" t="s">
        <v>66</v>
      </c>
      <c r="C13" s="37" t="s">
        <v>55</v>
      </c>
      <c r="D13" s="37"/>
      <c r="E13" s="37" t="s">
        <v>56</v>
      </c>
      <c r="F13" s="37"/>
      <c r="G13" s="37" t="s">
        <v>56</v>
      </c>
      <c r="H13" s="37"/>
      <c r="I13" s="37" t="s">
        <v>56</v>
      </c>
      <c r="J13" s="37"/>
      <c r="K13" s="37" t="s">
        <v>56</v>
      </c>
      <c r="L13" s="37"/>
      <c r="M13" s="37" t="s">
        <v>56</v>
      </c>
      <c r="N13" s="37"/>
      <c r="O13" s="37" t="s">
        <v>55</v>
      </c>
      <c r="P13" s="37"/>
      <c r="Q13" s="37" t="s">
        <v>55</v>
      </c>
      <c r="R13" s="37"/>
      <c r="S13" s="37" t="s">
        <v>56</v>
      </c>
      <c r="T13" s="37"/>
      <c r="U13" s="37" t="s">
        <v>56</v>
      </c>
      <c r="V13" s="37"/>
      <c r="W13" s="37" t="s">
        <v>56</v>
      </c>
      <c r="X13" s="37"/>
      <c r="Y13" s="37" t="s">
        <v>56</v>
      </c>
      <c r="Z13" s="37"/>
      <c r="AA13" s="37" t="s">
        <v>56</v>
      </c>
      <c r="AB13" s="37"/>
      <c r="AC13" s="37" t="s">
        <v>55</v>
      </c>
      <c r="AD13" s="37"/>
      <c r="AE13" s="37" t="s">
        <v>55</v>
      </c>
      <c r="AF13" s="37"/>
      <c r="AG13" s="37" t="s">
        <v>56</v>
      </c>
      <c r="AH13" s="37"/>
      <c r="AI13" s="37" t="s">
        <v>56</v>
      </c>
      <c r="AJ13" s="37"/>
      <c r="AK13" s="37" t="s">
        <v>56</v>
      </c>
      <c r="AL13" s="37"/>
      <c r="AM13" s="37" t="s">
        <v>56</v>
      </c>
      <c r="AN13" s="37"/>
      <c r="AO13" s="37" t="s">
        <v>56</v>
      </c>
      <c r="AP13" s="37"/>
      <c r="AQ13" s="37" t="s">
        <v>55</v>
      </c>
      <c r="AR13" s="37"/>
      <c r="AS13" s="37" t="s">
        <v>55</v>
      </c>
      <c r="AT13" s="37"/>
      <c r="AU13" s="37" t="s">
        <v>56</v>
      </c>
      <c r="AV13" s="37"/>
      <c r="AW13" s="37" t="s">
        <v>56</v>
      </c>
      <c r="AX13" s="37"/>
      <c r="AY13" s="37" t="s">
        <v>56</v>
      </c>
      <c r="AZ13" s="37"/>
      <c r="BA13" s="37" t="s">
        <v>56</v>
      </c>
      <c r="BB13" s="37"/>
      <c r="BC13" s="37" t="s">
        <v>56</v>
      </c>
      <c r="BD13" s="37"/>
      <c r="BE13" s="51" t="s">
        <v>56</v>
      </c>
      <c r="BF13" s="51"/>
      <c r="BG13" s="51" t="s">
        <v>55</v>
      </c>
      <c r="BH13" s="51"/>
      <c r="BI13" s="51" t="s">
        <v>55</v>
      </c>
      <c r="BJ13" s="37"/>
      <c r="BK13" s="106">
        <f>COUNTIF(C13:BJ14,"я")+COUNTIF(C13:BJ14,"н")+COUNTIF(C13:BJ14,"рв")</f>
        <v>21</v>
      </c>
      <c r="BL13" s="106">
        <f>SUM(C13:BJ14)</f>
        <v>168</v>
      </c>
      <c r="BM13" s="107">
        <f>SUMIFS(C14:BJ14,C13:BJ13,"с")</f>
        <v>0</v>
      </c>
      <c r="BN13" s="107">
        <f>SUMIFS(C14:BJ14,C13:BJ13,"н")</f>
        <v>0</v>
      </c>
      <c r="BO13" s="107">
        <f>SUMIF(C13:BJ13,"рв",C14:BJ14)</f>
        <v>0</v>
      </c>
      <c r="BP13" s="106">
        <f>SUM(BQ13:BX14)</f>
        <v>9</v>
      </c>
      <c r="BQ13" s="108">
        <f>COUNTIF(C13:BJ13,"от")</f>
        <v>0</v>
      </c>
      <c r="BR13" s="108">
        <f>COUNTIF(C13:BJ13,"до")</f>
        <v>0</v>
      </c>
      <c r="BS13" s="107">
        <f>COUNTIF(C13:BJ13,"к")</f>
        <v>0</v>
      </c>
      <c r="BT13" s="108">
        <f>COUNTIF(C13:BJ13,"у")</f>
        <v>0</v>
      </c>
      <c r="BU13" s="108">
        <f>COUNTIF(C13:BJ13,"б")</f>
        <v>0</v>
      </c>
      <c r="BV13" s="109">
        <f>COUNTIF(C13:BJ13,"п")</f>
        <v>0</v>
      </c>
      <c r="BW13" s="109">
        <f>COUNTIF(C13:BJ13,"нн")</f>
        <v>0</v>
      </c>
      <c r="BX13" s="108">
        <f>COUNTIF(C13:BJ13,"в")</f>
        <v>9</v>
      </c>
    </row>
    <row r="14" spans="1:76" ht="13.5" customHeight="1">
      <c r="A14" s="105"/>
      <c r="B14" s="42" t="s">
        <v>65</v>
      </c>
      <c r="C14" s="37"/>
      <c r="D14" s="37"/>
      <c r="E14" s="37">
        <v>8</v>
      </c>
      <c r="F14" s="37"/>
      <c r="G14" s="37">
        <v>8</v>
      </c>
      <c r="H14" s="37"/>
      <c r="I14" s="37">
        <v>8</v>
      </c>
      <c r="J14" s="37"/>
      <c r="K14" s="37">
        <v>8</v>
      </c>
      <c r="L14" s="37"/>
      <c r="M14" s="37">
        <v>8</v>
      </c>
      <c r="N14" s="37"/>
      <c r="O14" s="37"/>
      <c r="P14" s="37"/>
      <c r="Q14" s="37"/>
      <c r="R14" s="37"/>
      <c r="S14" s="37">
        <v>8</v>
      </c>
      <c r="T14" s="37"/>
      <c r="U14" s="37">
        <v>8</v>
      </c>
      <c r="V14" s="37"/>
      <c r="W14" s="37">
        <v>8</v>
      </c>
      <c r="X14" s="37"/>
      <c r="Y14" s="37">
        <v>8</v>
      </c>
      <c r="Z14" s="37"/>
      <c r="AA14" s="37">
        <v>8</v>
      </c>
      <c r="AB14" s="37"/>
      <c r="AC14" s="37"/>
      <c r="AD14" s="37"/>
      <c r="AE14" s="37"/>
      <c r="AF14" s="37"/>
      <c r="AG14" s="37">
        <v>8</v>
      </c>
      <c r="AH14" s="37"/>
      <c r="AI14" s="37">
        <v>8</v>
      </c>
      <c r="AJ14" s="37"/>
      <c r="AK14" s="37">
        <v>8</v>
      </c>
      <c r="AL14" s="37"/>
      <c r="AM14" s="37">
        <v>8</v>
      </c>
      <c r="AN14" s="37"/>
      <c r="AO14" s="37">
        <v>8</v>
      </c>
      <c r="AP14" s="37"/>
      <c r="AQ14" s="37"/>
      <c r="AR14" s="37"/>
      <c r="AS14" s="37"/>
      <c r="AT14" s="37"/>
      <c r="AU14" s="37">
        <v>8</v>
      </c>
      <c r="AV14" s="37"/>
      <c r="AW14" s="37">
        <v>8</v>
      </c>
      <c r="AX14" s="37"/>
      <c r="AY14" s="37">
        <v>8</v>
      </c>
      <c r="AZ14" s="37"/>
      <c r="BA14" s="37">
        <v>8</v>
      </c>
      <c r="BB14" s="37"/>
      <c r="BC14" s="37">
        <v>8</v>
      </c>
      <c r="BD14" s="37"/>
      <c r="BE14" s="51">
        <v>8</v>
      </c>
      <c r="BF14" s="51"/>
      <c r="BG14" s="51"/>
      <c r="BH14" s="51"/>
      <c r="BI14" s="51"/>
      <c r="BJ14" s="37"/>
      <c r="BK14" s="106"/>
      <c r="BL14" s="106"/>
      <c r="BM14" s="107"/>
      <c r="BN14" s="107"/>
      <c r="BO14" s="107"/>
      <c r="BP14" s="106"/>
      <c r="BQ14" s="108"/>
      <c r="BR14" s="108"/>
      <c r="BS14" s="107"/>
      <c r="BT14" s="108"/>
      <c r="BU14" s="108"/>
      <c r="BV14" s="109"/>
      <c r="BW14" s="109"/>
      <c r="BX14" s="108"/>
    </row>
    <row r="15" spans="1:76" ht="13.5" customHeight="1">
      <c r="A15" s="43" t="s">
        <v>29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</row>
    <row r="16" spans="1:76" ht="13.5" customHeight="1">
      <c r="A16" s="163">
        <v>1</v>
      </c>
      <c r="B16" s="46" t="s">
        <v>23</v>
      </c>
      <c r="C16" s="47" t="s">
        <v>64</v>
      </c>
      <c r="D16" s="47"/>
      <c r="E16" s="47" t="s">
        <v>64</v>
      </c>
      <c r="F16" s="47"/>
      <c r="G16" s="47" t="s">
        <v>56</v>
      </c>
      <c r="H16" s="47"/>
      <c r="I16" s="47" t="s">
        <v>56</v>
      </c>
      <c r="J16" s="47"/>
      <c r="K16" s="47" t="s">
        <v>56</v>
      </c>
      <c r="L16" s="47"/>
      <c r="M16" s="47" t="s">
        <v>56</v>
      </c>
      <c r="N16" s="47"/>
      <c r="O16" s="37" t="s">
        <v>55</v>
      </c>
      <c r="P16" s="37"/>
      <c r="Q16" s="37" t="s">
        <v>55</v>
      </c>
      <c r="R16" s="37"/>
      <c r="S16" s="37" t="s">
        <v>56</v>
      </c>
      <c r="T16" s="37"/>
      <c r="U16" s="37" t="s">
        <v>56</v>
      </c>
      <c r="V16" s="37"/>
      <c r="W16" s="37" t="s">
        <v>56</v>
      </c>
      <c r="X16" s="37"/>
      <c r="Y16" s="37" t="s">
        <v>56</v>
      </c>
      <c r="Z16" s="37"/>
      <c r="AA16" s="37" t="s">
        <v>56</v>
      </c>
      <c r="AB16" s="37"/>
      <c r="AC16" s="37" t="s">
        <v>55</v>
      </c>
      <c r="AD16" s="37"/>
      <c r="AE16" s="37" t="s">
        <v>55</v>
      </c>
      <c r="AF16" s="37"/>
      <c r="AG16" s="37" t="s">
        <v>56</v>
      </c>
      <c r="AH16" s="37"/>
      <c r="AI16" s="37" t="s">
        <v>56</v>
      </c>
      <c r="AJ16" s="37"/>
      <c r="AK16" s="37" t="s">
        <v>56</v>
      </c>
      <c r="AL16" s="37"/>
      <c r="AM16" s="37" t="s">
        <v>56</v>
      </c>
      <c r="AN16" s="37"/>
      <c r="AO16" s="37" t="s">
        <v>56</v>
      </c>
      <c r="AP16" s="37"/>
      <c r="AQ16" s="37" t="s">
        <v>55</v>
      </c>
      <c r="AR16" s="37"/>
      <c r="AS16" s="37" t="s">
        <v>55</v>
      </c>
      <c r="AT16" s="37"/>
      <c r="AU16" s="37" t="s">
        <v>56</v>
      </c>
      <c r="AV16" s="37"/>
      <c r="AW16" s="37" t="s">
        <v>56</v>
      </c>
      <c r="AX16" s="37"/>
      <c r="AY16" s="37" t="s">
        <v>56</v>
      </c>
      <c r="AZ16" s="37"/>
      <c r="BA16" s="37" t="s">
        <v>56</v>
      </c>
      <c r="BB16" s="37"/>
      <c r="BC16" s="37" t="s">
        <v>56</v>
      </c>
      <c r="BD16" s="37"/>
      <c r="BE16" s="51" t="s">
        <v>56</v>
      </c>
      <c r="BF16" s="51"/>
      <c r="BG16" s="51" t="s">
        <v>55</v>
      </c>
      <c r="BH16" s="51"/>
      <c r="BI16" s="51" t="s">
        <v>55</v>
      </c>
      <c r="BJ16" s="37"/>
      <c r="BK16" s="106">
        <f>COUNTIF(C16:BJ17,"я")+COUNTIF(C16:BJ17,"н")+COUNTIF(C16:BJ17,"рв")</f>
        <v>20</v>
      </c>
      <c r="BL16" s="106">
        <f>SUM(C16:BJ17)</f>
        <v>160</v>
      </c>
      <c r="BM16" s="107">
        <f>SUMIFS(C17:BJ17,C16:BJ16,"с")</f>
        <v>0</v>
      </c>
      <c r="BN16" s="107">
        <f>SUMIFS(C17:BJ17,C16:BJ16,"н")</f>
        <v>0</v>
      </c>
      <c r="BO16" s="107">
        <f>SUMIF(C16:BJ16,"рв",C17:BJ17)</f>
        <v>0</v>
      </c>
      <c r="BP16" s="106">
        <f>SUM(BQ16:BX17)</f>
        <v>10</v>
      </c>
      <c r="BQ16" s="108">
        <f>COUNTIF(C16:BJ16,"от")</f>
        <v>0</v>
      </c>
      <c r="BR16" s="108">
        <f>COUNTIF(C16:BJ16,"до")</f>
        <v>0</v>
      </c>
      <c r="BS16" s="107">
        <f>COUNTIF(C16:BJ16,"к")</f>
        <v>0</v>
      </c>
      <c r="BT16" s="108">
        <f>COUNTIF(C16:BJ16,"у")</f>
        <v>0</v>
      </c>
      <c r="BU16" s="108">
        <f>COUNTIF(C16:BJ16,"б")</f>
        <v>2</v>
      </c>
      <c r="BV16" s="109">
        <f>COUNTIF(C16:BJ16,"п")</f>
        <v>0</v>
      </c>
      <c r="BW16" s="109">
        <f>COUNTIF(C16:BJ16,"нн")</f>
        <v>0</v>
      </c>
      <c r="BX16" s="108">
        <f>COUNTIF(C16:BJ16,"в")</f>
        <v>8</v>
      </c>
    </row>
    <row r="17" spans="1:76" ht="13.5" customHeight="1">
      <c r="A17" s="163"/>
      <c r="B17" s="46" t="s">
        <v>24</v>
      </c>
      <c r="C17" s="47"/>
      <c r="D17" s="47"/>
      <c r="E17" s="47"/>
      <c r="F17" s="47"/>
      <c r="G17" s="47">
        <v>8</v>
      </c>
      <c r="H17" s="47"/>
      <c r="I17" s="47">
        <v>8</v>
      </c>
      <c r="J17" s="47"/>
      <c r="K17" s="47">
        <v>8</v>
      </c>
      <c r="L17" s="47"/>
      <c r="M17" s="47">
        <v>8</v>
      </c>
      <c r="N17" s="47"/>
      <c r="O17" s="37"/>
      <c r="P17" s="37"/>
      <c r="Q17" s="37"/>
      <c r="R17" s="37"/>
      <c r="S17" s="37">
        <v>8</v>
      </c>
      <c r="T17" s="37"/>
      <c r="U17" s="37">
        <v>8</v>
      </c>
      <c r="V17" s="37"/>
      <c r="W17" s="37">
        <v>8</v>
      </c>
      <c r="X17" s="37"/>
      <c r="Y17" s="37">
        <v>8</v>
      </c>
      <c r="Z17" s="37"/>
      <c r="AA17" s="37">
        <v>8</v>
      </c>
      <c r="AB17" s="37"/>
      <c r="AC17" s="37"/>
      <c r="AD17" s="37"/>
      <c r="AE17" s="37"/>
      <c r="AF17" s="37"/>
      <c r="AG17" s="37">
        <v>8</v>
      </c>
      <c r="AH17" s="37"/>
      <c r="AI17" s="37">
        <v>8</v>
      </c>
      <c r="AJ17" s="37"/>
      <c r="AK17" s="37">
        <v>8</v>
      </c>
      <c r="AL17" s="37"/>
      <c r="AM17" s="37">
        <v>8</v>
      </c>
      <c r="AN17" s="37"/>
      <c r="AO17" s="37">
        <v>8</v>
      </c>
      <c r="AP17" s="37"/>
      <c r="AQ17" s="37"/>
      <c r="AR17" s="37"/>
      <c r="AS17" s="37"/>
      <c r="AT17" s="37"/>
      <c r="AU17" s="37">
        <v>8</v>
      </c>
      <c r="AV17" s="37"/>
      <c r="AW17" s="37">
        <v>8</v>
      </c>
      <c r="AX17" s="37"/>
      <c r="AY17" s="37">
        <v>8</v>
      </c>
      <c r="AZ17" s="37"/>
      <c r="BA17" s="37">
        <v>8</v>
      </c>
      <c r="BB17" s="37"/>
      <c r="BC17" s="37">
        <v>8</v>
      </c>
      <c r="BD17" s="37"/>
      <c r="BE17" s="51">
        <v>8</v>
      </c>
      <c r="BF17" s="51"/>
      <c r="BG17" s="51"/>
      <c r="BH17" s="51"/>
      <c r="BI17" s="51"/>
      <c r="BJ17" s="37"/>
      <c r="BK17" s="106"/>
      <c r="BL17" s="106"/>
      <c r="BM17" s="107"/>
      <c r="BN17" s="107"/>
      <c r="BO17" s="107"/>
      <c r="BP17" s="106"/>
      <c r="BQ17" s="108"/>
      <c r="BR17" s="108"/>
      <c r="BS17" s="107"/>
      <c r="BT17" s="108"/>
      <c r="BU17" s="108"/>
      <c r="BV17" s="109"/>
      <c r="BW17" s="109"/>
      <c r="BX17" s="108"/>
    </row>
    <row r="18" spans="1:76" ht="13.5" customHeight="1">
      <c r="A18" s="163">
        <v>2</v>
      </c>
      <c r="B18" s="46" t="s">
        <v>6</v>
      </c>
      <c r="C18" s="37" t="s">
        <v>55</v>
      </c>
      <c r="D18" s="37"/>
      <c r="E18" s="37" t="s">
        <v>56</v>
      </c>
      <c r="F18" s="37"/>
      <c r="G18" s="37" t="s">
        <v>56</v>
      </c>
      <c r="H18" s="37"/>
      <c r="I18" s="37" t="s">
        <v>56</v>
      </c>
      <c r="J18" s="37"/>
      <c r="K18" s="37" t="s">
        <v>56</v>
      </c>
      <c r="L18" s="37"/>
      <c r="M18" s="37" t="s">
        <v>56</v>
      </c>
      <c r="N18" s="37"/>
      <c r="O18" s="37" t="s">
        <v>55</v>
      </c>
      <c r="P18" s="37"/>
      <c r="Q18" s="37" t="s">
        <v>55</v>
      </c>
      <c r="R18" s="37"/>
      <c r="S18" s="37" t="s">
        <v>56</v>
      </c>
      <c r="T18" s="37"/>
      <c r="U18" s="37" t="s">
        <v>56</v>
      </c>
      <c r="V18" s="37"/>
      <c r="W18" s="37" t="s">
        <v>56</v>
      </c>
      <c r="X18" s="37"/>
      <c r="Y18" s="37" t="s">
        <v>56</v>
      </c>
      <c r="Z18" s="37"/>
      <c r="AA18" s="37" t="s">
        <v>56</v>
      </c>
      <c r="AB18" s="37"/>
      <c r="AC18" s="37" t="s">
        <v>55</v>
      </c>
      <c r="AD18" s="37"/>
      <c r="AE18" s="37" t="s">
        <v>55</v>
      </c>
      <c r="AF18" s="37"/>
      <c r="AG18" s="37" t="s">
        <v>56</v>
      </c>
      <c r="AH18" s="37"/>
      <c r="AI18" s="37" t="s">
        <v>56</v>
      </c>
      <c r="AJ18" s="37"/>
      <c r="AK18" s="37" t="s">
        <v>56</v>
      </c>
      <c r="AL18" s="37"/>
      <c r="AM18" s="37" t="s">
        <v>56</v>
      </c>
      <c r="AN18" s="37"/>
      <c r="AO18" s="37" t="s">
        <v>56</v>
      </c>
      <c r="AP18" s="37"/>
      <c r="AQ18" s="37" t="s">
        <v>55</v>
      </c>
      <c r="AR18" s="37"/>
      <c r="AS18" s="37" t="s">
        <v>55</v>
      </c>
      <c r="AT18" s="37"/>
      <c r="AU18" s="37" t="s">
        <v>56</v>
      </c>
      <c r="AV18" s="37"/>
      <c r="AW18" s="37" t="s">
        <v>56</v>
      </c>
      <c r="AX18" s="37"/>
      <c r="AY18" s="37" t="s">
        <v>56</v>
      </c>
      <c r="AZ18" s="37"/>
      <c r="BA18" s="37" t="s">
        <v>56</v>
      </c>
      <c r="BB18" s="37"/>
      <c r="BC18" s="37" t="s">
        <v>56</v>
      </c>
      <c r="BD18" s="37"/>
      <c r="BE18" s="51" t="s">
        <v>56</v>
      </c>
      <c r="BF18" s="51"/>
      <c r="BG18" s="51" t="s">
        <v>55</v>
      </c>
      <c r="BH18" s="51"/>
      <c r="BI18" s="51" t="s">
        <v>55</v>
      </c>
      <c r="BJ18" s="37"/>
      <c r="BK18" s="106">
        <f>COUNTIF(C18:BJ19,"я")+COUNTIF(C18:BJ19,"н")+COUNTIF(C18:BJ19,"рв")</f>
        <v>21</v>
      </c>
      <c r="BL18" s="106">
        <f>SUM(C18:BJ19)</f>
        <v>168</v>
      </c>
      <c r="BM18" s="107">
        <f>SUMIFS(C19:BJ19,C18:BJ18,"с")</f>
        <v>0</v>
      </c>
      <c r="BN18" s="107">
        <f>SUMIFS(C19:BJ19,C18:BJ18,"н")</f>
        <v>0</v>
      </c>
      <c r="BO18" s="107">
        <f>SUMIF(C18:BJ18,"рв",C19:BJ19)</f>
        <v>0</v>
      </c>
      <c r="BP18" s="106">
        <f>SUM(BQ18:BX19)</f>
        <v>9</v>
      </c>
      <c r="BQ18" s="108">
        <f>COUNTIF(C18:BJ18,"от")</f>
        <v>0</v>
      </c>
      <c r="BR18" s="108">
        <f>COUNTIF(C18:BJ18,"до")</f>
        <v>0</v>
      </c>
      <c r="BS18" s="107">
        <f>COUNTIF(C18:BJ18,"к")</f>
        <v>0</v>
      </c>
      <c r="BT18" s="108">
        <f>COUNTIF(C18:BJ18,"у")</f>
        <v>0</v>
      </c>
      <c r="BU18" s="108">
        <f>COUNTIF(C18:BJ18,"б")</f>
        <v>0</v>
      </c>
      <c r="BV18" s="109">
        <f>COUNTIF(C18:BJ18,"п")</f>
        <v>0</v>
      </c>
      <c r="BW18" s="109">
        <f>COUNTIF(C18:BJ18,"нн")</f>
        <v>0</v>
      </c>
      <c r="BX18" s="108">
        <f>COUNTIF(C18:BJ18,"в")</f>
        <v>9</v>
      </c>
    </row>
    <row r="19" spans="1:76" ht="13.5" customHeight="1">
      <c r="A19" s="163"/>
      <c r="B19" s="46" t="s">
        <v>7</v>
      </c>
      <c r="C19" s="37"/>
      <c r="D19" s="37"/>
      <c r="E19" s="37">
        <v>8</v>
      </c>
      <c r="F19" s="37"/>
      <c r="G19" s="37">
        <v>8</v>
      </c>
      <c r="H19" s="37"/>
      <c r="I19" s="37">
        <v>8</v>
      </c>
      <c r="J19" s="37"/>
      <c r="K19" s="37">
        <v>8</v>
      </c>
      <c r="L19" s="37"/>
      <c r="M19" s="37">
        <v>8</v>
      </c>
      <c r="N19" s="37"/>
      <c r="O19" s="37"/>
      <c r="P19" s="37"/>
      <c r="Q19" s="37"/>
      <c r="R19" s="37"/>
      <c r="S19" s="37">
        <v>8</v>
      </c>
      <c r="T19" s="37"/>
      <c r="U19" s="37">
        <v>8</v>
      </c>
      <c r="V19" s="37"/>
      <c r="W19" s="37">
        <v>8</v>
      </c>
      <c r="X19" s="37"/>
      <c r="Y19" s="37">
        <v>8</v>
      </c>
      <c r="Z19" s="37"/>
      <c r="AA19" s="37">
        <v>8</v>
      </c>
      <c r="AB19" s="37"/>
      <c r="AC19" s="37"/>
      <c r="AD19" s="37"/>
      <c r="AE19" s="37"/>
      <c r="AF19" s="37"/>
      <c r="AG19" s="37">
        <v>8</v>
      </c>
      <c r="AH19" s="37"/>
      <c r="AI19" s="37">
        <v>8</v>
      </c>
      <c r="AJ19" s="37"/>
      <c r="AK19" s="37">
        <v>8</v>
      </c>
      <c r="AL19" s="37"/>
      <c r="AM19" s="37">
        <v>8</v>
      </c>
      <c r="AN19" s="37"/>
      <c r="AO19" s="37">
        <v>8</v>
      </c>
      <c r="AP19" s="37"/>
      <c r="AQ19" s="37"/>
      <c r="AR19" s="37"/>
      <c r="AS19" s="37"/>
      <c r="AT19" s="37"/>
      <c r="AU19" s="37">
        <v>8</v>
      </c>
      <c r="AV19" s="37"/>
      <c r="AW19" s="37">
        <v>8</v>
      </c>
      <c r="AX19" s="37"/>
      <c r="AY19" s="37">
        <v>8</v>
      </c>
      <c r="AZ19" s="37"/>
      <c r="BA19" s="37">
        <v>8</v>
      </c>
      <c r="BB19" s="37"/>
      <c r="BC19" s="37">
        <v>8</v>
      </c>
      <c r="BD19" s="37"/>
      <c r="BE19" s="51">
        <v>8</v>
      </c>
      <c r="BF19" s="51"/>
      <c r="BG19" s="51"/>
      <c r="BH19" s="51"/>
      <c r="BI19" s="51"/>
      <c r="BJ19" s="37"/>
      <c r="BK19" s="106"/>
      <c r="BL19" s="106"/>
      <c r="BM19" s="107"/>
      <c r="BN19" s="107"/>
      <c r="BO19" s="107"/>
      <c r="BP19" s="106"/>
      <c r="BQ19" s="108"/>
      <c r="BR19" s="108"/>
      <c r="BS19" s="107"/>
      <c r="BT19" s="108"/>
      <c r="BU19" s="108"/>
      <c r="BV19" s="109"/>
      <c r="BW19" s="109"/>
      <c r="BX19" s="108"/>
    </row>
    <row r="20" spans="1:76" ht="13.5" customHeight="1">
      <c r="A20" s="163">
        <v>3</v>
      </c>
      <c r="B20" s="31" t="s">
        <v>8</v>
      </c>
      <c r="C20" s="37" t="s">
        <v>55</v>
      </c>
      <c r="D20" s="37"/>
      <c r="E20" s="37" t="s">
        <v>56</v>
      </c>
      <c r="F20" s="37"/>
      <c r="G20" s="37" t="s">
        <v>56</v>
      </c>
      <c r="H20" s="37"/>
      <c r="I20" s="37" t="s">
        <v>56</v>
      </c>
      <c r="J20" s="37"/>
      <c r="K20" s="37" t="s">
        <v>56</v>
      </c>
      <c r="L20" s="37"/>
      <c r="M20" s="37" t="s">
        <v>56</v>
      </c>
      <c r="N20" s="37"/>
      <c r="O20" s="37" t="s">
        <v>55</v>
      </c>
      <c r="P20" s="37"/>
      <c r="Q20" s="37" t="s">
        <v>55</v>
      </c>
      <c r="R20" s="37"/>
      <c r="S20" s="37" t="s">
        <v>56</v>
      </c>
      <c r="T20" s="37"/>
      <c r="U20" s="37" t="s">
        <v>56</v>
      </c>
      <c r="V20" s="37"/>
      <c r="W20" s="37" t="s">
        <v>56</v>
      </c>
      <c r="X20" s="37"/>
      <c r="Y20" s="37" t="s">
        <v>56</v>
      </c>
      <c r="Z20" s="37"/>
      <c r="AA20" s="37" t="s">
        <v>56</v>
      </c>
      <c r="AB20" s="37"/>
      <c r="AC20" s="37" t="s">
        <v>55</v>
      </c>
      <c r="AD20" s="37"/>
      <c r="AE20" s="37" t="s">
        <v>55</v>
      </c>
      <c r="AF20" s="37"/>
      <c r="AG20" s="37" t="s">
        <v>56</v>
      </c>
      <c r="AH20" s="37"/>
      <c r="AI20" s="37" t="s">
        <v>56</v>
      </c>
      <c r="AJ20" s="37"/>
      <c r="AK20" s="37" t="s">
        <v>56</v>
      </c>
      <c r="AL20" s="37"/>
      <c r="AM20" s="37" t="s">
        <v>56</v>
      </c>
      <c r="AN20" s="37"/>
      <c r="AO20" s="37" t="s">
        <v>56</v>
      </c>
      <c r="AP20" s="37"/>
      <c r="AQ20" s="37" t="s">
        <v>55</v>
      </c>
      <c r="AR20" s="37"/>
      <c r="AS20" s="37" t="s">
        <v>55</v>
      </c>
      <c r="AT20" s="37"/>
      <c r="AU20" s="37" t="s">
        <v>56</v>
      </c>
      <c r="AV20" s="37"/>
      <c r="AW20" s="37" t="s">
        <v>56</v>
      </c>
      <c r="AX20" s="37"/>
      <c r="AY20" s="37" t="s">
        <v>56</v>
      </c>
      <c r="AZ20" s="37"/>
      <c r="BA20" s="37" t="s">
        <v>56</v>
      </c>
      <c r="BB20" s="37"/>
      <c r="BC20" s="37" t="s">
        <v>56</v>
      </c>
      <c r="BD20" s="37"/>
      <c r="BE20" s="51" t="s">
        <v>56</v>
      </c>
      <c r="BF20" s="51"/>
      <c r="BG20" s="51" t="s">
        <v>55</v>
      </c>
      <c r="BH20" s="51"/>
      <c r="BI20" s="51" t="s">
        <v>55</v>
      </c>
      <c r="BJ20" s="37"/>
      <c r="BK20" s="106">
        <f>COUNTIF(C20:BJ21,"я")+COUNTIF(C20:BJ21,"н")+COUNTIF(C20:BJ21,"рв")</f>
        <v>21</v>
      </c>
      <c r="BL20" s="106">
        <f>SUM(C20:BJ21)</f>
        <v>168</v>
      </c>
      <c r="BM20" s="107">
        <f>SUMIFS(C21:BJ21,C20:BJ20,"с")</f>
        <v>0</v>
      </c>
      <c r="BN20" s="107">
        <f>SUMIFS(C21:BJ21,C20:BJ20,"н")</f>
        <v>0</v>
      </c>
      <c r="BO20" s="107">
        <f>SUMIF(C20:BJ20,"рв",C21:BJ21)</f>
        <v>0</v>
      </c>
      <c r="BP20" s="106">
        <f>SUM(BQ20:BX21)</f>
        <v>9</v>
      </c>
      <c r="BQ20" s="108">
        <f>COUNTIF(C20:BJ20,"от")</f>
        <v>0</v>
      </c>
      <c r="BR20" s="108">
        <f>COUNTIF(C20:BJ20,"до")</f>
        <v>0</v>
      </c>
      <c r="BS20" s="107">
        <f>COUNTIF(C20:BJ20,"к")</f>
        <v>0</v>
      </c>
      <c r="BT20" s="108">
        <f>COUNTIF(C20:BJ20,"у")</f>
        <v>0</v>
      </c>
      <c r="BU20" s="108">
        <f>COUNTIF(C20:BJ20,"б")</f>
        <v>0</v>
      </c>
      <c r="BV20" s="109">
        <f>COUNTIF(C20:BJ20,"п")</f>
        <v>0</v>
      </c>
      <c r="BW20" s="109">
        <f>COUNTIF(C20:BJ20,"нн")</f>
        <v>0</v>
      </c>
      <c r="BX20" s="108">
        <f>COUNTIF(C20:BJ20,"в")</f>
        <v>9</v>
      </c>
    </row>
    <row r="21" spans="1:76" ht="13.5" customHeight="1">
      <c r="A21" s="163"/>
      <c r="B21" s="44" t="s">
        <v>9</v>
      </c>
      <c r="C21" s="37"/>
      <c r="D21" s="37"/>
      <c r="E21" s="37">
        <v>8</v>
      </c>
      <c r="F21" s="37"/>
      <c r="G21" s="37">
        <v>8</v>
      </c>
      <c r="H21" s="37"/>
      <c r="I21" s="37">
        <v>8</v>
      </c>
      <c r="J21" s="37"/>
      <c r="K21" s="37">
        <v>8</v>
      </c>
      <c r="L21" s="37"/>
      <c r="M21" s="37">
        <v>8</v>
      </c>
      <c r="N21" s="37"/>
      <c r="O21" s="37"/>
      <c r="P21" s="37"/>
      <c r="Q21" s="37"/>
      <c r="R21" s="37"/>
      <c r="S21" s="37">
        <v>8</v>
      </c>
      <c r="T21" s="37"/>
      <c r="U21" s="37">
        <v>8</v>
      </c>
      <c r="V21" s="37"/>
      <c r="W21" s="37">
        <v>8</v>
      </c>
      <c r="X21" s="37"/>
      <c r="Y21" s="37">
        <v>8</v>
      </c>
      <c r="Z21" s="37"/>
      <c r="AA21" s="37">
        <v>8</v>
      </c>
      <c r="AB21" s="37"/>
      <c r="AC21" s="37"/>
      <c r="AD21" s="37"/>
      <c r="AE21" s="37"/>
      <c r="AF21" s="37"/>
      <c r="AG21" s="37">
        <v>8</v>
      </c>
      <c r="AH21" s="37"/>
      <c r="AI21" s="37">
        <v>8</v>
      </c>
      <c r="AJ21" s="37"/>
      <c r="AK21" s="37">
        <v>8</v>
      </c>
      <c r="AL21" s="37"/>
      <c r="AM21" s="37">
        <v>8</v>
      </c>
      <c r="AN21" s="37"/>
      <c r="AO21" s="37">
        <v>8</v>
      </c>
      <c r="AP21" s="37"/>
      <c r="AQ21" s="37"/>
      <c r="AR21" s="37"/>
      <c r="AS21" s="37"/>
      <c r="AT21" s="37"/>
      <c r="AU21" s="37">
        <v>8</v>
      </c>
      <c r="AV21" s="37"/>
      <c r="AW21" s="37">
        <v>8</v>
      </c>
      <c r="AX21" s="37"/>
      <c r="AY21" s="37">
        <v>8</v>
      </c>
      <c r="AZ21" s="37"/>
      <c r="BA21" s="37">
        <v>8</v>
      </c>
      <c r="BB21" s="37"/>
      <c r="BC21" s="37">
        <v>8</v>
      </c>
      <c r="BD21" s="37"/>
      <c r="BE21" s="51">
        <v>8</v>
      </c>
      <c r="BF21" s="51"/>
      <c r="BG21" s="51"/>
      <c r="BH21" s="51"/>
      <c r="BI21" s="51"/>
      <c r="BJ21" s="37"/>
      <c r="BK21" s="106"/>
      <c r="BL21" s="106"/>
      <c r="BM21" s="107"/>
      <c r="BN21" s="107"/>
      <c r="BO21" s="107"/>
      <c r="BP21" s="106"/>
      <c r="BQ21" s="108"/>
      <c r="BR21" s="108"/>
      <c r="BS21" s="107"/>
      <c r="BT21" s="108"/>
      <c r="BU21" s="108"/>
      <c r="BV21" s="109"/>
      <c r="BW21" s="109"/>
      <c r="BX21" s="108"/>
    </row>
    <row r="22" spans="1:76" ht="13.5" customHeight="1">
      <c r="A22" s="163">
        <v>4</v>
      </c>
      <c r="B22" s="31" t="s">
        <v>10</v>
      </c>
      <c r="C22" s="37" t="s">
        <v>55</v>
      </c>
      <c r="D22" s="37"/>
      <c r="E22" s="37" t="s">
        <v>48</v>
      </c>
      <c r="F22" s="37"/>
      <c r="G22" s="37" t="s">
        <v>48</v>
      </c>
      <c r="H22" s="37"/>
      <c r="I22" s="37" t="s">
        <v>56</v>
      </c>
      <c r="J22" s="37"/>
      <c r="K22" s="37" t="s">
        <v>56</v>
      </c>
      <c r="L22" s="37"/>
      <c r="M22" s="37" t="s">
        <v>56</v>
      </c>
      <c r="N22" s="53" t="s">
        <v>77</v>
      </c>
      <c r="O22" s="37" t="s">
        <v>55</v>
      </c>
      <c r="P22" s="37"/>
      <c r="Q22" s="37" t="s">
        <v>55</v>
      </c>
      <c r="R22" s="37"/>
      <c r="S22" s="37" t="s">
        <v>56</v>
      </c>
      <c r="T22" s="56" t="s">
        <v>85</v>
      </c>
      <c r="U22" s="37" t="s">
        <v>56</v>
      </c>
      <c r="V22" s="37"/>
      <c r="W22" s="52" t="s">
        <v>48</v>
      </c>
      <c r="X22" s="56" t="s">
        <v>85</v>
      </c>
      <c r="Y22" s="52" t="s">
        <v>48</v>
      </c>
      <c r="Z22" s="37"/>
      <c r="AA22" s="52" t="s">
        <v>48</v>
      </c>
      <c r="AB22" s="56" t="s">
        <v>85</v>
      </c>
      <c r="AC22" s="53" t="s">
        <v>48</v>
      </c>
      <c r="AD22" s="37"/>
      <c r="AE22" s="37" t="s">
        <v>55</v>
      </c>
      <c r="AF22" s="37"/>
      <c r="AG22" s="37" t="s">
        <v>56</v>
      </c>
      <c r="AH22" s="37"/>
      <c r="AI22" s="37" t="s">
        <v>56</v>
      </c>
      <c r="AJ22" s="37"/>
      <c r="AK22" s="37" t="s">
        <v>56</v>
      </c>
      <c r="AL22" s="37"/>
      <c r="AM22" s="37" t="s">
        <v>56</v>
      </c>
      <c r="AN22" s="37"/>
      <c r="AO22" s="37" t="s">
        <v>56</v>
      </c>
      <c r="AP22" s="37"/>
      <c r="AQ22" s="37" t="s">
        <v>55</v>
      </c>
      <c r="AR22" s="37"/>
      <c r="AS22" s="37" t="s">
        <v>55</v>
      </c>
      <c r="AT22" s="37"/>
      <c r="AU22" s="37" t="s">
        <v>56</v>
      </c>
      <c r="AV22" s="37"/>
      <c r="AW22" s="37" t="s">
        <v>56</v>
      </c>
      <c r="AX22" s="37"/>
      <c r="AY22" s="37" t="s">
        <v>56</v>
      </c>
      <c r="AZ22" s="37"/>
      <c r="BA22" s="37" t="s">
        <v>56</v>
      </c>
      <c r="BB22" s="37"/>
      <c r="BC22" s="37" t="s">
        <v>56</v>
      </c>
      <c r="BD22" s="37"/>
      <c r="BE22" s="51" t="s">
        <v>56</v>
      </c>
      <c r="BF22" s="51"/>
      <c r="BG22" s="51" t="s">
        <v>55</v>
      </c>
      <c r="BH22" s="51"/>
      <c r="BI22" s="51" t="s">
        <v>55</v>
      </c>
      <c r="BJ22" s="37"/>
      <c r="BK22" s="106">
        <f>COUNTIF(C22:BJ23,"я")+COUNTIF(C22:BJ23,"н")+COUNTIF(C22:BJ23,"рв")</f>
        <v>22</v>
      </c>
      <c r="BL22" s="106">
        <f>SUM(C22:BJ23)</f>
        <v>183</v>
      </c>
      <c r="BM22" s="107">
        <f>SUMIFS(C23:BJ23,C22:BJ22,"с")</f>
        <v>12</v>
      </c>
      <c r="BN22" s="107">
        <f>SUMIFS(C23:BJ23,C22:BJ22,"н")</f>
        <v>42</v>
      </c>
      <c r="BO22" s="107">
        <f>SUMIF(C22:BJ22,"рв",C23:BJ23)</f>
        <v>0</v>
      </c>
      <c r="BP22" s="106">
        <f>SUM(BQ22:BX23)</f>
        <v>8</v>
      </c>
      <c r="BQ22" s="108">
        <f>COUNTIF(C22:BJ22,"от")</f>
        <v>0</v>
      </c>
      <c r="BR22" s="108">
        <f>COUNTIF(C22:BJ22,"до")</f>
        <v>0</v>
      </c>
      <c r="BS22" s="107">
        <f>COUNTIF(C22:BJ22,"к")</f>
        <v>0</v>
      </c>
      <c r="BT22" s="108">
        <f>COUNTIF(C22:BJ22,"у")</f>
        <v>0</v>
      </c>
      <c r="BU22" s="108">
        <f>COUNTIF(C22:BJ22,"б")</f>
        <v>0</v>
      </c>
      <c r="BV22" s="109">
        <f>COUNTIF(C22:BJ22,"п")</f>
        <v>0</v>
      </c>
      <c r="BW22" s="109">
        <f>COUNTIF(C22:BJ22,"нн")</f>
        <v>0</v>
      </c>
      <c r="BX22" s="108">
        <f>COUNTIF(C22:BJ22,"в")</f>
        <v>8</v>
      </c>
    </row>
    <row r="23" spans="1:76" ht="13.5" customHeight="1">
      <c r="A23" s="163"/>
      <c r="B23" s="44" t="s">
        <v>11</v>
      </c>
      <c r="C23" s="37"/>
      <c r="D23" s="37"/>
      <c r="E23" s="37">
        <v>7</v>
      </c>
      <c r="F23" s="37"/>
      <c r="G23" s="37">
        <v>7</v>
      </c>
      <c r="H23" s="37"/>
      <c r="I23" s="37">
        <v>8</v>
      </c>
      <c r="J23" s="37"/>
      <c r="K23" s="37">
        <v>8</v>
      </c>
      <c r="L23" s="37"/>
      <c r="M23" s="37">
        <v>8</v>
      </c>
      <c r="N23" s="37">
        <v>1</v>
      </c>
      <c r="O23" s="37"/>
      <c r="P23" s="37"/>
      <c r="Q23" s="37"/>
      <c r="R23" s="37"/>
      <c r="S23" s="37">
        <v>8</v>
      </c>
      <c r="T23" s="37">
        <v>4</v>
      </c>
      <c r="U23" s="37">
        <v>8</v>
      </c>
      <c r="V23" s="37"/>
      <c r="W23" s="37">
        <v>7</v>
      </c>
      <c r="X23" s="37">
        <v>4</v>
      </c>
      <c r="Y23" s="37">
        <v>7</v>
      </c>
      <c r="Z23" s="37"/>
      <c r="AA23" s="37">
        <v>7</v>
      </c>
      <c r="AB23" s="37">
        <v>4</v>
      </c>
      <c r="AC23" s="37">
        <v>7</v>
      </c>
      <c r="AD23" s="37"/>
      <c r="AE23" s="37"/>
      <c r="AF23" s="37"/>
      <c r="AG23" s="37">
        <v>8</v>
      </c>
      <c r="AH23" s="37"/>
      <c r="AI23" s="37">
        <v>8</v>
      </c>
      <c r="AJ23" s="37"/>
      <c r="AK23" s="37">
        <v>8</v>
      </c>
      <c r="AL23" s="37"/>
      <c r="AM23" s="37">
        <v>8</v>
      </c>
      <c r="AN23" s="37"/>
      <c r="AO23" s="37">
        <v>8</v>
      </c>
      <c r="AP23" s="37"/>
      <c r="AQ23" s="37"/>
      <c r="AR23" s="37"/>
      <c r="AS23" s="37"/>
      <c r="AT23" s="37"/>
      <c r="AU23" s="37">
        <v>8</v>
      </c>
      <c r="AV23" s="37"/>
      <c r="AW23" s="37">
        <v>8</v>
      </c>
      <c r="AX23" s="37"/>
      <c r="AY23" s="37">
        <v>8</v>
      </c>
      <c r="AZ23" s="37"/>
      <c r="BA23" s="37">
        <v>8</v>
      </c>
      <c r="BB23" s="37"/>
      <c r="BC23" s="37">
        <v>8</v>
      </c>
      <c r="BD23" s="37"/>
      <c r="BE23" s="51">
        <v>8</v>
      </c>
      <c r="BF23" s="51"/>
      <c r="BG23" s="51"/>
      <c r="BH23" s="51"/>
      <c r="BI23" s="51"/>
      <c r="BJ23" s="37"/>
      <c r="BK23" s="106"/>
      <c r="BL23" s="106"/>
      <c r="BM23" s="107"/>
      <c r="BN23" s="107"/>
      <c r="BO23" s="107"/>
      <c r="BP23" s="106"/>
      <c r="BQ23" s="108"/>
      <c r="BR23" s="108"/>
      <c r="BS23" s="107"/>
      <c r="BT23" s="108"/>
      <c r="BU23" s="108"/>
      <c r="BV23" s="109"/>
      <c r="BW23" s="109"/>
      <c r="BX23" s="108"/>
    </row>
    <row r="24" spans="1:76" ht="13.5" customHeight="1">
      <c r="A24" s="163">
        <v>5</v>
      </c>
      <c r="B24" s="32" t="s">
        <v>70</v>
      </c>
      <c r="C24" s="37" t="s">
        <v>55</v>
      </c>
      <c r="D24" s="37"/>
      <c r="E24" s="37" t="s">
        <v>56</v>
      </c>
      <c r="F24" s="47"/>
      <c r="G24" s="37" t="s">
        <v>56</v>
      </c>
      <c r="H24" s="37"/>
      <c r="I24" s="37" t="s">
        <v>56</v>
      </c>
      <c r="J24" s="37"/>
      <c r="K24" s="37" t="s">
        <v>56</v>
      </c>
      <c r="L24" s="37"/>
      <c r="M24" s="37" t="s">
        <v>56</v>
      </c>
      <c r="N24" s="37"/>
      <c r="O24" s="50" t="s">
        <v>71</v>
      </c>
      <c r="P24" s="37"/>
      <c r="Q24" s="50" t="s">
        <v>71</v>
      </c>
      <c r="R24" s="50"/>
      <c r="S24" s="50" t="s">
        <v>71</v>
      </c>
      <c r="T24" s="50"/>
      <c r="U24" s="50" t="s">
        <v>71</v>
      </c>
      <c r="V24" s="50"/>
      <c r="W24" s="50" t="s">
        <v>71</v>
      </c>
      <c r="X24" s="50"/>
      <c r="Y24" s="50" t="s">
        <v>71</v>
      </c>
      <c r="Z24" s="50"/>
      <c r="AA24" s="50" t="s">
        <v>71</v>
      </c>
      <c r="AB24" s="50"/>
      <c r="AC24" s="50" t="s">
        <v>71</v>
      </c>
      <c r="AD24" s="50"/>
      <c r="AE24" s="50" t="s">
        <v>71</v>
      </c>
      <c r="AF24" s="50"/>
      <c r="AG24" s="50" t="s">
        <v>71</v>
      </c>
      <c r="AH24" s="50"/>
      <c r="AI24" s="50" t="s">
        <v>71</v>
      </c>
      <c r="AJ24" s="50"/>
      <c r="AK24" s="50" t="s">
        <v>71</v>
      </c>
      <c r="AL24" s="50"/>
      <c r="AM24" s="50" t="s">
        <v>71</v>
      </c>
      <c r="AN24" s="50"/>
      <c r="AO24" s="50" t="s">
        <v>71</v>
      </c>
      <c r="AP24" s="50"/>
      <c r="AQ24" s="50" t="s">
        <v>71</v>
      </c>
      <c r="AR24" s="50"/>
      <c r="AS24" s="50" t="s">
        <v>71</v>
      </c>
      <c r="AT24" s="50"/>
      <c r="AU24" s="37" t="s">
        <v>56</v>
      </c>
      <c r="AV24" s="37"/>
      <c r="AW24" s="37" t="s">
        <v>56</v>
      </c>
      <c r="AX24" s="37"/>
      <c r="AY24" s="37" t="s">
        <v>56</v>
      </c>
      <c r="AZ24" s="37"/>
      <c r="BA24" s="37" t="s">
        <v>56</v>
      </c>
      <c r="BB24" s="37"/>
      <c r="BC24" s="37" t="s">
        <v>56</v>
      </c>
      <c r="BD24" s="37"/>
      <c r="BE24" s="51" t="s">
        <v>56</v>
      </c>
      <c r="BF24" s="51"/>
      <c r="BG24" s="51" t="s">
        <v>55</v>
      </c>
      <c r="BH24" s="51"/>
      <c r="BI24" s="51" t="s">
        <v>55</v>
      </c>
      <c r="BJ24" s="37"/>
      <c r="BK24" s="106">
        <f>COUNTIF(C24:BJ25,"я")+COUNTIF(C24:BJ25,"н")+COUNTIF(C24:BJ25,"рв")</f>
        <v>11</v>
      </c>
      <c r="BL24" s="106">
        <f>SUM(C24:BJ25)</f>
        <v>88</v>
      </c>
      <c r="BM24" s="107">
        <f>SUMIFS(C25:BJ25,C24:BJ24,"с")</f>
        <v>0</v>
      </c>
      <c r="BN24" s="107">
        <f>SUMIFS(C25:BJ25,C24:BJ24,"н")</f>
        <v>0</v>
      </c>
      <c r="BO24" s="107">
        <f>SUMIF(C24:BJ24,"рв",C25:BJ25)</f>
        <v>0</v>
      </c>
      <c r="BP24" s="106">
        <f>SUM(BQ24:BX25)</f>
        <v>19</v>
      </c>
      <c r="BQ24" s="108">
        <f>COUNTIF(C24:BJ24,"от")</f>
        <v>16</v>
      </c>
      <c r="BR24" s="108">
        <f>COUNTIF(C24:BJ24,"до")</f>
        <v>0</v>
      </c>
      <c r="BS24" s="107">
        <f>COUNTIF(C24:BJ24,"к")</f>
        <v>0</v>
      </c>
      <c r="BT24" s="108">
        <f>COUNTIF(C24:BJ24,"у")</f>
        <v>0</v>
      </c>
      <c r="BU24" s="108">
        <f>COUNTIF(C24:BJ24,"б")</f>
        <v>0</v>
      </c>
      <c r="BV24" s="109">
        <f>COUNTIF(C24:BJ24,"п")</f>
        <v>0</v>
      </c>
      <c r="BW24" s="109">
        <f>COUNTIF(C24:BJ24,"нн")</f>
        <v>0</v>
      </c>
      <c r="BX24" s="108">
        <f>COUNTIF(C24:BJ24,"в")</f>
        <v>3</v>
      </c>
    </row>
    <row r="25" spans="1:76" ht="13.5" customHeight="1">
      <c r="A25" s="163"/>
      <c r="B25" s="46" t="s">
        <v>12</v>
      </c>
      <c r="C25" s="37"/>
      <c r="D25" s="37"/>
      <c r="E25" s="37">
        <v>8</v>
      </c>
      <c r="F25" s="47"/>
      <c r="G25" s="37">
        <v>8</v>
      </c>
      <c r="H25" s="37"/>
      <c r="I25" s="37">
        <v>8</v>
      </c>
      <c r="J25" s="37"/>
      <c r="K25" s="37">
        <v>8</v>
      </c>
      <c r="L25" s="37"/>
      <c r="M25" s="37">
        <v>8</v>
      </c>
      <c r="N25" s="37"/>
      <c r="O25" s="37"/>
      <c r="P25" s="37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37">
        <v>8</v>
      </c>
      <c r="AV25" s="37"/>
      <c r="AW25" s="37">
        <v>8</v>
      </c>
      <c r="AX25" s="37"/>
      <c r="AY25" s="37">
        <v>8</v>
      </c>
      <c r="AZ25" s="37"/>
      <c r="BA25" s="37">
        <v>8</v>
      </c>
      <c r="BB25" s="37"/>
      <c r="BC25" s="37">
        <v>8</v>
      </c>
      <c r="BD25" s="37"/>
      <c r="BE25" s="51">
        <v>8</v>
      </c>
      <c r="BF25" s="51"/>
      <c r="BG25" s="51"/>
      <c r="BH25" s="51"/>
      <c r="BI25" s="51"/>
      <c r="BJ25" s="37"/>
      <c r="BK25" s="106"/>
      <c r="BL25" s="106"/>
      <c r="BM25" s="107"/>
      <c r="BN25" s="107"/>
      <c r="BO25" s="107"/>
      <c r="BP25" s="106"/>
      <c r="BQ25" s="108"/>
      <c r="BR25" s="108"/>
      <c r="BS25" s="107"/>
      <c r="BT25" s="108"/>
      <c r="BU25" s="108"/>
      <c r="BV25" s="109"/>
      <c r="BW25" s="109"/>
      <c r="BX25" s="108"/>
    </row>
    <row r="26" spans="1:76" ht="13.5" customHeight="1">
      <c r="A26" s="163">
        <v>6</v>
      </c>
      <c r="B26" s="31" t="s">
        <v>13</v>
      </c>
      <c r="C26" s="37" t="s">
        <v>55</v>
      </c>
      <c r="D26" s="37"/>
      <c r="E26" s="37" t="s">
        <v>56</v>
      </c>
      <c r="F26" s="37"/>
      <c r="G26" s="37" t="s">
        <v>56</v>
      </c>
      <c r="H26" s="37"/>
      <c r="I26" s="37" t="s">
        <v>56</v>
      </c>
      <c r="J26" s="37"/>
      <c r="K26" s="37" t="s">
        <v>56</v>
      </c>
      <c r="L26" s="37"/>
      <c r="M26" s="37" t="s">
        <v>56</v>
      </c>
      <c r="N26" s="37"/>
      <c r="O26" s="37" t="s">
        <v>55</v>
      </c>
      <c r="P26" s="37"/>
      <c r="Q26" s="37" t="s">
        <v>55</v>
      </c>
      <c r="R26" s="37"/>
      <c r="S26" s="50" t="s">
        <v>64</v>
      </c>
      <c r="T26" s="37"/>
      <c r="U26" s="50" t="s">
        <v>64</v>
      </c>
      <c r="V26" s="50"/>
      <c r="W26" s="50" t="s">
        <v>64</v>
      </c>
      <c r="X26" s="50"/>
      <c r="Y26" s="50" t="s">
        <v>64</v>
      </c>
      <c r="Z26" s="50"/>
      <c r="AA26" s="50" t="s">
        <v>64</v>
      </c>
      <c r="AB26" s="50"/>
      <c r="AC26" s="50" t="s">
        <v>64</v>
      </c>
      <c r="AD26" s="50"/>
      <c r="AE26" s="50" t="s">
        <v>64</v>
      </c>
      <c r="AF26" s="50"/>
      <c r="AG26" s="50" t="s">
        <v>64</v>
      </c>
      <c r="AH26" s="50"/>
      <c r="AI26" s="50" t="s">
        <v>64</v>
      </c>
      <c r="AJ26" s="50"/>
      <c r="AK26" s="50" t="s">
        <v>64</v>
      </c>
      <c r="AL26" s="50"/>
      <c r="AM26" s="50" t="s">
        <v>64</v>
      </c>
      <c r="AN26" s="50"/>
      <c r="AO26" s="50" t="s">
        <v>64</v>
      </c>
      <c r="AP26" s="50"/>
      <c r="AQ26" s="37" t="s">
        <v>55</v>
      </c>
      <c r="AR26" s="37"/>
      <c r="AS26" s="37" t="s">
        <v>55</v>
      </c>
      <c r="AT26" s="37"/>
      <c r="AU26" s="37" t="s">
        <v>56</v>
      </c>
      <c r="AV26" s="37"/>
      <c r="AW26" s="37" t="s">
        <v>56</v>
      </c>
      <c r="AX26" s="37"/>
      <c r="AY26" s="37" t="s">
        <v>56</v>
      </c>
      <c r="AZ26" s="37"/>
      <c r="BA26" s="37" t="s">
        <v>56</v>
      </c>
      <c r="BB26" s="37"/>
      <c r="BC26" s="37" t="s">
        <v>56</v>
      </c>
      <c r="BD26" s="37"/>
      <c r="BE26" s="51" t="s">
        <v>56</v>
      </c>
      <c r="BF26" s="51"/>
      <c r="BG26" s="51" t="s">
        <v>55</v>
      </c>
      <c r="BH26" s="51"/>
      <c r="BI26" s="51" t="s">
        <v>55</v>
      </c>
      <c r="BJ26" s="37"/>
      <c r="BK26" s="106">
        <f>COUNTIF(C26:BJ27,"я")+COUNTIF(C26:BJ27,"н")+COUNTIF(C26:BJ27,"рв")</f>
        <v>11</v>
      </c>
      <c r="BL26" s="106">
        <f>SUM(C26:BJ27)</f>
        <v>88</v>
      </c>
      <c r="BM26" s="107">
        <f>SUMIFS(C27:BJ27,C26:BJ26,"с")</f>
        <v>0</v>
      </c>
      <c r="BN26" s="107">
        <f>SUMIFS(C27:BJ27,C26:BJ26,"н")</f>
        <v>0</v>
      </c>
      <c r="BO26" s="107">
        <f>SUMIF(C26:BJ26,"рв",C27:BJ27)</f>
        <v>0</v>
      </c>
      <c r="BP26" s="106">
        <f>SUM(BQ26:BX27)</f>
        <v>19</v>
      </c>
      <c r="BQ26" s="108">
        <f>COUNTIF(C26:BJ26,"от")</f>
        <v>0</v>
      </c>
      <c r="BR26" s="108">
        <f>COUNTIF(C26:BJ26,"до")</f>
        <v>0</v>
      </c>
      <c r="BS26" s="107">
        <f>COUNTIF(C26:BJ26,"к")</f>
        <v>0</v>
      </c>
      <c r="BT26" s="108">
        <f>COUNTIF(C26:BJ26,"у")</f>
        <v>0</v>
      </c>
      <c r="BU26" s="108">
        <f>COUNTIF(C26:BJ26,"б")</f>
        <v>12</v>
      </c>
      <c r="BV26" s="109">
        <f>COUNTIF(C26:BJ26,"п")</f>
        <v>0</v>
      </c>
      <c r="BW26" s="109">
        <f>COUNTIF(C26:BJ26,"нн")</f>
        <v>0</v>
      </c>
      <c r="BX26" s="108">
        <f>COUNTIF(C26:BJ26,"в")</f>
        <v>7</v>
      </c>
    </row>
    <row r="27" spans="1:76" ht="13.5" customHeight="1">
      <c r="A27" s="163"/>
      <c r="B27" s="46" t="s">
        <v>14</v>
      </c>
      <c r="C27" s="37"/>
      <c r="D27" s="37"/>
      <c r="E27" s="37">
        <v>8</v>
      </c>
      <c r="F27" s="37"/>
      <c r="G27" s="37">
        <v>8</v>
      </c>
      <c r="H27" s="37"/>
      <c r="I27" s="37">
        <v>8</v>
      </c>
      <c r="J27" s="37"/>
      <c r="K27" s="37">
        <v>8</v>
      </c>
      <c r="L27" s="37"/>
      <c r="M27" s="37">
        <v>8</v>
      </c>
      <c r="N27" s="37"/>
      <c r="O27" s="37"/>
      <c r="P27" s="37"/>
      <c r="Q27" s="37"/>
      <c r="R27" s="37"/>
      <c r="S27" s="37"/>
      <c r="T27" s="37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37"/>
      <c r="AR27" s="37"/>
      <c r="AS27" s="37"/>
      <c r="AT27" s="37"/>
      <c r="AU27" s="37">
        <v>8</v>
      </c>
      <c r="AV27" s="37"/>
      <c r="AW27" s="37">
        <v>8</v>
      </c>
      <c r="AX27" s="37"/>
      <c r="AY27" s="37">
        <v>8</v>
      </c>
      <c r="AZ27" s="37"/>
      <c r="BA27" s="37">
        <v>8</v>
      </c>
      <c r="BB27" s="37"/>
      <c r="BC27" s="37">
        <v>8</v>
      </c>
      <c r="BD27" s="37"/>
      <c r="BE27" s="51">
        <v>8</v>
      </c>
      <c r="BF27" s="51"/>
      <c r="BG27" s="51"/>
      <c r="BH27" s="51"/>
      <c r="BI27" s="51"/>
      <c r="BJ27" s="37"/>
      <c r="BK27" s="106"/>
      <c r="BL27" s="106"/>
      <c r="BM27" s="107"/>
      <c r="BN27" s="107"/>
      <c r="BO27" s="107"/>
      <c r="BP27" s="106"/>
      <c r="BQ27" s="108"/>
      <c r="BR27" s="108"/>
      <c r="BS27" s="107"/>
      <c r="BT27" s="108"/>
      <c r="BU27" s="108"/>
      <c r="BV27" s="109"/>
      <c r="BW27" s="109"/>
      <c r="BX27" s="108"/>
    </row>
    <row r="28" spans="1:76" ht="13.5" customHeight="1">
      <c r="A28" s="163">
        <v>7</v>
      </c>
      <c r="B28" s="46" t="s">
        <v>25</v>
      </c>
      <c r="C28" s="37" t="s">
        <v>55</v>
      </c>
      <c r="D28" s="37"/>
      <c r="E28" s="37" t="s">
        <v>56</v>
      </c>
      <c r="F28" s="37"/>
      <c r="G28" s="37" t="s">
        <v>56</v>
      </c>
      <c r="H28" s="37"/>
      <c r="I28" s="37" t="s">
        <v>56</v>
      </c>
      <c r="J28" s="37"/>
      <c r="K28" s="37" t="s">
        <v>56</v>
      </c>
      <c r="L28" s="37"/>
      <c r="M28" s="37" t="s">
        <v>56</v>
      </c>
      <c r="N28" s="37"/>
      <c r="O28" s="37" t="s">
        <v>55</v>
      </c>
      <c r="P28" s="37"/>
      <c r="Q28" s="37" t="s">
        <v>55</v>
      </c>
      <c r="R28" s="37"/>
      <c r="S28" s="37" t="s">
        <v>56</v>
      </c>
      <c r="T28" s="37"/>
      <c r="U28" s="37" t="s">
        <v>56</v>
      </c>
      <c r="V28" s="37"/>
      <c r="W28" s="37" t="s">
        <v>56</v>
      </c>
      <c r="X28" s="37"/>
      <c r="Y28" s="37" t="s">
        <v>56</v>
      </c>
      <c r="Z28" s="37"/>
      <c r="AA28" s="37" t="s">
        <v>56</v>
      </c>
      <c r="AB28" s="37"/>
      <c r="AC28" s="37" t="s">
        <v>55</v>
      </c>
      <c r="AD28" s="37"/>
      <c r="AE28" s="37" t="s">
        <v>55</v>
      </c>
      <c r="AF28" s="37"/>
      <c r="AG28" s="50" t="s">
        <v>71</v>
      </c>
      <c r="AH28" s="37"/>
      <c r="AI28" s="50" t="s">
        <v>71</v>
      </c>
      <c r="AJ28" s="50"/>
      <c r="AK28" s="50" t="s">
        <v>71</v>
      </c>
      <c r="AL28" s="50"/>
      <c r="AM28" s="50" t="s">
        <v>71</v>
      </c>
      <c r="AN28" s="50"/>
      <c r="AO28" s="50" t="s">
        <v>71</v>
      </c>
      <c r="AP28" s="50"/>
      <c r="AQ28" s="50" t="s">
        <v>71</v>
      </c>
      <c r="AR28" s="50"/>
      <c r="AS28" s="50" t="s">
        <v>71</v>
      </c>
      <c r="AT28" s="50"/>
      <c r="AU28" s="50" t="s">
        <v>71</v>
      </c>
      <c r="AV28" s="50"/>
      <c r="AW28" s="50" t="s">
        <v>71</v>
      </c>
      <c r="AX28" s="50"/>
      <c r="AY28" s="50" t="s">
        <v>71</v>
      </c>
      <c r="AZ28" s="50"/>
      <c r="BA28" s="50" t="s">
        <v>71</v>
      </c>
      <c r="BB28" s="50"/>
      <c r="BC28" s="50" t="s">
        <v>71</v>
      </c>
      <c r="BD28" s="50"/>
      <c r="BE28" s="51" t="s">
        <v>74</v>
      </c>
      <c r="BF28" s="51"/>
      <c r="BG28" s="51" t="s">
        <v>55</v>
      </c>
      <c r="BH28" s="51"/>
      <c r="BI28" s="51" t="s">
        <v>55</v>
      </c>
      <c r="BJ28" s="37"/>
      <c r="BK28" s="106">
        <f>COUNTIF(C28:BJ29,"я")+COUNTIF(C28:BJ29,"н")+COUNTIF(C28:BJ29,"рв")</f>
        <v>10</v>
      </c>
      <c r="BL28" s="106">
        <f>SUM(C28:BJ29)</f>
        <v>80</v>
      </c>
      <c r="BM28" s="107">
        <f>SUMIFS(C29:BJ29,C28:BJ28,"с")</f>
        <v>0</v>
      </c>
      <c r="BN28" s="107">
        <f>SUMIFS(C29:BJ29,C28:BJ28,"н")</f>
        <v>0</v>
      </c>
      <c r="BO28" s="107">
        <f>SUMIF(C28:BJ28,"рв",C29:BJ29)</f>
        <v>0</v>
      </c>
      <c r="BP28" s="106">
        <f>SUM(BQ28:BX29)</f>
        <v>20</v>
      </c>
      <c r="BQ28" s="108">
        <f>COUNTIF(C28:BJ28,"от")</f>
        <v>12</v>
      </c>
      <c r="BR28" s="108">
        <f>COUNTIF(C28:BJ28,"до")</f>
        <v>1</v>
      </c>
      <c r="BS28" s="107">
        <f>COUNTIF(C28:BJ28,"к")</f>
        <v>0</v>
      </c>
      <c r="BT28" s="108">
        <f>COUNTIF(C28:BJ28,"у")</f>
        <v>0</v>
      </c>
      <c r="BU28" s="108">
        <f>COUNTIF(C28:BJ28,"б")</f>
        <v>0</v>
      </c>
      <c r="BV28" s="109">
        <f>COUNTIF(C28:BJ28,"п")</f>
        <v>0</v>
      </c>
      <c r="BW28" s="109">
        <f>COUNTIF(C28:BJ28,"нн")</f>
        <v>0</v>
      </c>
      <c r="BX28" s="108">
        <f>COUNTIF(C28:BJ28,"в")</f>
        <v>7</v>
      </c>
    </row>
    <row r="29" spans="1:76" ht="13.5" customHeight="1">
      <c r="A29" s="163"/>
      <c r="B29" s="46" t="s">
        <v>26</v>
      </c>
      <c r="C29" s="37"/>
      <c r="D29" s="37"/>
      <c r="E29" s="37">
        <v>8</v>
      </c>
      <c r="F29" s="37"/>
      <c r="G29" s="37">
        <v>8</v>
      </c>
      <c r="H29" s="37"/>
      <c r="I29" s="37">
        <v>8</v>
      </c>
      <c r="J29" s="37"/>
      <c r="K29" s="37">
        <v>8</v>
      </c>
      <c r="L29" s="37"/>
      <c r="M29" s="37">
        <v>8</v>
      </c>
      <c r="N29" s="37"/>
      <c r="O29" s="37"/>
      <c r="P29" s="37"/>
      <c r="Q29" s="37"/>
      <c r="R29" s="37"/>
      <c r="S29" s="37">
        <v>8</v>
      </c>
      <c r="T29" s="37"/>
      <c r="U29" s="37">
        <v>8</v>
      </c>
      <c r="V29" s="37"/>
      <c r="W29" s="37">
        <v>8</v>
      </c>
      <c r="X29" s="37"/>
      <c r="Y29" s="37">
        <v>8</v>
      </c>
      <c r="Z29" s="37"/>
      <c r="AA29" s="37">
        <v>8</v>
      </c>
      <c r="AB29" s="37"/>
      <c r="AC29" s="37"/>
      <c r="AD29" s="37"/>
      <c r="AE29" s="37"/>
      <c r="AF29" s="37"/>
      <c r="AG29" s="37"/>
      <c r="AH29" s="37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1"/>
      <c r="BF29" s="51"/>
      <c r="BG29" s="51"/>
      <c r="BH29" s="51"/>
      <c r="BI29" s="51"/>
      <c r="BJ29" s="37"/>
      <c r="BK29" s="106"/>
      <c r="BL29" s="106"/>
      <c r="BM29" s="107"/>
      <c r="BN29" s="107"/>
      <c r="BO29" s="107"/>
      <c r="BP29" s="106"/>
      <c r="BQ29" s="108"/>
      <c r="BR29" s="108"/>
      <c r="BS29" s="107"/>
      <c r="BT29" s="108"/>
      <c r="BU29" s="108"/>
      <c r="BV29" s="109"/>
      <c r="BW29" s="109"/>
      <c r="BX29" s="108"/>
    </row>
    <row r="30" spans="1:76" ht="13.5" customHeight="1">
      <c r="A30" s="163">
        <v>8</v>
      </c>
      <c r="B30" s="31" t="s">
        <v>15</v>
      </c>
      <c r="C30" s="37" t="s">
        <v>55</v>
      </c>
      <c r="D30" s="37"/>
      <c r="E30" s="37" t="s">
        <v>56</v>
      </c>
      <c r="F30" s="37"/>
      <c r="G30" s="37" t="s">
        <v>56</v>
      </c>
      <c r="H30" s="37"/>
      <c r="I30" s="37" t="s">
        <v>56</v>
      </c>
      <c r="J30" s="37"/>
      <c r="K30" s="37" t="s">
        <v>56</v>
      </c>
      <c r="L30" s="37"/>
      <c r="M30" s="37" t="s">
        <v>56</v>
      </c>
      <c r="N30" s="37"/>
      <c r="O30" s="37" t="s">
        <v>55</v>
      </c>
      <c r="P30" s="37"/>
      <c r="Q30" s="37" t="s">
        <v>55</v>
      </c>
      <c r="R30" s="37"/>
      <c r="S30" s="37" t="s">
        <v>56</v>
      </c>
      <c r="T30" s="37"/>
      <c r="U30" s="37" t="s">
        <v>56</v>
      </c>
      <c r="V30" s="37"/>
      <c r="W30" s="37" t="s">
        <v>56</v>
      </c>
      <c r="X30" s="37"/>
      <c r="Y30" s="37" t="s">
        <v>56</v>
      </c>
      <c r="Z30" s="37"/>
      <c r="AA30" s="37" t="s">
        <v>56</v>
      </c>
      <c r="AB30" s="37"/>
      <c r="AC30" s="37" t="s">
        <v>55</v>
      </c>
      <c r="AD30" s="37"/>
      <c r="AE30" s="37" t="s">
        <v>55</v>
      </c>
      <c r="AF30" s="37"/>
      <c r="AG30" s="37" t="s">
        <v>56</v>
      </c>
      <c r="AH30" s="37"/>
      <c r="AI30" s="37" t="s">
        <v>56</v>
      </c>
      <c r="AJ30" s="37"/>
      <c r="AK30" s="37" t="s">
        <v>56</v>
      </c>
      <c r="AL30" s="37"/>
      <c r="AM30" s="37" t="s">
        <v>56</v>
      </c>
      <c r="AN30" s="37"/>
      <c r="AO30" s="37" t="s">
        <v>56</v>
      </c>
      <c r="AP30" s="37"/>
      <c r="AQ30" s="37" t="s">
        <v>55</v>
      </c>
      <c r="AR30" s="37"/>
      <c r="AS30" s="37" t="s">
        <v>55</v>
      </c>
      <c r="AT30" s="37"/>
      <c r="AU30" s="37" t="s">
        <v>56</v>
      </c>
      <c r="AV30" s="37"/>
      <c r="AW30" s="37" t="s">
        <v>56</v>
      </c>
      <c r="AX30" s="37"/>
      <c r="AY30" s="37" t="s">
        <v>56</v>
      </c>
      <c r="AZ30" s="37"/>
      <c r="BA30" s="37" t="s">
        <v>56</v>
      </c>
      <c r="BB30" s="37"/>
      <c r="BC30" s="37" t="s">
        <v>56</v>
      </c>
      <c r="BD30" s="37"/>
      <c r="BE30" s="51" t="s">
        <v>56</v>
      </c>
      <c r="BF30" s="51"/>
      <c r="BG30" s="51" t="s">
        <v>55</v>
      </c>
      <c r="BH30" s="51"/>
      <c r="BI30" s="51" t="s">
        <v>55</v>
      </c>
      <c r="BJ30" s="37"/>
      <c r="BK30" s="106">
        <f>COUNTIF(C30:BJ31,"я")+COUNTIF(C30:BJ31,"н")+COUNTIF(C30:BJ31,"рв")</f>
        <v>21</v>
      </c>
      <c r="BL30" s="106">
        <f>SUM(C30:BJ31)</f>
        <v>168</v>
      </c>
      <c r="BM30" s="107">
        <f>SUMIFS(C31:BJ31,C30:BJ30,"с")</f>
        <v>0</v>
      </c>
      <c r="BN30" s="107">
        <f>SUMIFS(C31:BJ31,C30:BJ30,"н")</f>
        <v>0</v>
      </c>
      <c r="BO30" s="107">
        <f>SUMIF(C30:BJ30,"рв",C31:BJ31)</f>
        <v>0</v>
      </c>
      <c r="BP30" s="106">
        <f>SUM(BQ30:BX31)</f>
        <v>9</v>
      </c>
      <c r="BQ30" s="108">
        <f>COUNTIF(C30:BJ30,"от")</f>
        <v>0</v>
      </c>
      <c r="BR30" s="108">
        <f>COUNTIF(C30:BJ30,"до")</f>
        <v>0</v>
      </c>
      <c r="BS30" s="107">
        <f>COUNTIF(C30:BJ30,"к")</f>
        <v>0</v>
      </c>
      <c r="BT30" s="108">
        <f>COUNTIF(C30:BJ30,"у")</f>
        <v>0</v>
      </c>
      <c r="BU30" s="108">
        <f>COUNTIF(C30:BJ30,"б")</f>
        <v>0</v>
      </c>
      <c r="BV30" s="109">
        <f>COUNTIF(C30:BJ30,"п")</f>
        <v>0</v>
      </c>
      <c r="BW30" s="109">
        <f>COUNTIF(C30:BJ30,"нн")</f>
        <v>0</v>
      </c>
      <c r="BX30" s="108">
        <f>COUNTIF(C30:BJ30,"в")</f>
        <v>9</v>
      </c>
    </row>
    <row r="31" spans="1:76" ht="13.5" customHeight="1">
      <c r="A31" s="163"/>
      <c r="B31" s="46" t="s">
        <v>16</v>
      </c>
      <c r="C31" s="37"/>
      <c r="D31" s="37"/>
      <c r="E31" s="37">
        <v>8</v>
      </c>
      <c r="F31" s="37"/>
      <c r="G31" s="37">
        <v>8</v>
      </c>
      <c r="H31" s="37"/>
      <c r="I31" s="37">
        <v>8</v>
      </c>
      <c r="J31" s="37"/>
      <c r="K31" s="37">
        <v>8</v>
      </c>
      <c r="L31" s="37"/>
      <c r="M31" s="37">
        <v>8</v>
      </c>
      <c r="N31" s="37"/>
      <c r="O31" s="37"/>
      <c r="P31" s="37"/>
      <c r="Q31" s="37"/>
      <c r="R31" s="37"/>
      <c r="S31" s="37">
        <v>8</v>
      </c>
      <c r="T31" s="37"/>
      <c r="U31" s="37">
        <v>8</v>
      </c>
      <c r="V31" s="37"/>
      <c r="W31" s="37">
        <v>8</v>
      </c>
      <c r="X31" s="37"/>
      <c r="Y31" s="37">
        <v>8</v>
      </c>
      <c r="Z31" s="37"/>
      <c r="AA31" s="37">
        <v>8</v>
      </c>
      <c r="AB31" s="37"/>
      <c r="AC31" s="37"/>
      <c r="AD31" s="37"/>
      <c r="AE31" s="37"/>
      <c r="AF31" s="37"/>
      <c r="AG31" s="37">
        <v>8</v>
      </c>
      <c r="AH31" s="37"/>
      <c r="AI31" s="37">
        <v>8</v>
      </c>
      <c r="AJ31" s="37"/>
      <c r="AK31" s="37">
        <v>8</v>
      </c>
      <c r="AL31" s="37"/>
      <c r="AM31" s="37">
        <v>8</v>
      </c>
      <c r="AN31" s="37"/>
      <c r="AO31" s="37">
        <v>8</v>
      </c>
      <c r="AP31" s="37"/>
      <c r="AQ31" s="37"/>
      <c r="AR31" s="37"/>
      <c r="AS31" s="37"/>
      <c r="AT31" s="37"/>
      <c r="AU31" s="37">
        <v>8</v>
      </c>
      <c r="AV31" s="37"/>
      <c r="AW31" s="37">
        <v>8</v>
      </c>
      <c r="AX31" s="37"/>
      <c r="AY31" s="37">
        <v>8</v>
      </c>
      <c r="AZ31" s="37"/>
      <c r="BA31" s="37">
        <v>8</v>
      </c>
      <c r="BB31" s="37"/>
      <c r="BC31" s="37">
        <v>8</v>
      </c>
      <c r="BD31" s="37"/>
      <c r="BE31" s="51">
        <v>8</v>
      </c>
      <c r="BF31" s="51"/>
      <c r="BG31" s="51"/>
      <c r="BH31" s="51"/>
      <c r="BI31" s="51"/>
      <c r="BJ31" s="37"/>
      <c r="BK31" s="106"/>
      <c r="BL31" s="106"/>
      <c r="BM31" s="107"/>
      <c r="BN31" s="107"/>
      <c r="BO31" s="107"/>
      <c r="BP31" s="106"/>
      <c r="BQ31" s="108"/>
      <c r="BR31" s="108"/>
      <c r="BS31" s="107"/>
      <c r="BT31" s="108"/>
      <c r="BU31" s="108"/>
      <c r="BV31" s="109"/>
      <c r="BW31" s="109"/>
      <c r="BX31" s="108"/>
    </row>
    <row r="32" spans="1:76" ht="13.5" customHeight="1">
      <c r="A32" s="163">
        <v>9</v>
      </c>
      <c r="B32" s="31" t="s">
        <v>17</v>
      </c>
      <c r="C32" s="37" t="s">
        <v>55</v>
      </c>
      <c r="D32" s="37"/>
      <c r="E32" s="48" t="s">
        <v>64</v>
      </c>
      <c r="F32" s="37"/>
      <c r="G32" s="48" t="s">
        <v>64</v>
      </c>
      <c r="H32" s="37"/>
      <c r="I32" s="48" t="s">
        <v>64</v>
      </c>
      <c r="J32" s="37"/>
      <c r="K32" s="49" t="s">
        <v>64</v>
      </c>
      <c r="L32" s="37"/>
      <c r="M32" s="49" t="s">
        <v>64</v>
      </c>
      <c r="N32" s="37"/>
      <c r="O32" s="50" t="s">
        <v>64</v>
      </c>
      <c r="P32" s="50"/>
      <c r="Q32" s="50" t="s">
        <v>64</v>
      </c>
      <c r="R32" s="50"/>
      <c r="S32" s="50" t="s">
        <v>64</v>
      </c>
      <c r="T32" s="50"/>
      <c r="U32" s="50" t="s">
        <v>64</v>
      </c>
      <c r="V32" s="50"/>
      <c r="W32" s="50" t="s">
        <v>64</v>
      </c>
      <c r="X32" s="50"/>
      <c r="Y32" s="50" t="s">
        <v>64</v>
      </c>
      <c r="Z32" s="50"/>
      <c r="AA32" s="50" t="s">
        <v>64</v>
      </c>
      <c r="AB32" s="37"/>
      <c r="AC32" s="37" t="s">
        <v>55</v>
      </c>
      <c r="AD32" s="37"/>
      <c r="AE32" s="37" t="s">
        <v>55</v>
      </c>
      <c r="AF32" s="37"/>
      <c r="AG32" s="37" t="s">
        <v>56</v>
      </c>
      <c r="AH32" s="37"/>
      <c r="AI32" s="54" t="s">
        <v>71</v>
      </c>
      <c r="AJ32" s="37"/>
      <c r="AK32" s="54" t="s">
        <v>71</v>
      </c>
      <c r="AL32" s="37"/>
      <c r="AM32" s="54" t="s">
        <v>71</v>
      </c>
      <c r="AN32" s="37"/>
      <c r="AO32" s="54" t="s">
        <v>71</v>
      </c>
      <c r="AP32" s="37"/>
      <c r="AQ32" s="54" t="s">
        <v>71</v>
      </c>
      <c r="AR32" s="37"/>
      <c r="AS32" s="54" t="s">
        <v>71</v>
      </c>
      <c r="AT32" s="37"/>
      <c r="AU32" s="54" t="s">
        <v>71</v>
      </c>
      <c r="AV32" s="37"/>
      <c r="AW32" s="54" t="s">
        <v>71</v>
      </c>
      <c r="AX32" s="37"/>
      <c r="AY32" s="54" t="s">
        <v>71</v>
      </c>
      <c r="AZ32" s="37"/>
      <c r="BA32" s="54" t="s">
        <v>71</v>
      </c>
      <c r="BB32" s="37"/>
      <c r="BC32" s="54" t="s">
        <v>71</v>
      </c>
      <c r="BD32" s="37"/>
      <c r="BE32" s="54" t="s">
        <v>71</v>
      </c>
      <c r="BF32" s="51"/>
      <c r="BG32" s="54" t="s">
        <v>71</v>
      </c>
      <c r="BH32" s="51"/>
      <c r="BI32" s="54" t="s">
        <v>71</v>
      </c>
      <c r="BJ32" s="37"/>
      <c r="BK32" s="106">
        <f>COUNTIF(C32:BJ33,"я")+COUNTIF(C32:BJ33,"н")+COUNTIF(C32:BJ33,"рв")</f>
        <v>1</v>
      </c>
      <c r="BL32" s="106">
        <f>SUM(C32:BJ33)</f>
        <v>8</v>
      </c>
      <c r="BM32" s="107">
        <f>SUMIFS(C33:BJ33,C32:BJ32,"с")</f>
        <v>0</v>
      </c>
      <c r="BN32" s="107">
        <f>SUMIFS(C33:BJ33,C32:BJ32,"н")</f>
        <v>0</v>
      </c>
      <c r="BO32" s="107">
        <f>SUMIF(C32:BJ32,"рв",C33:BJ33)</f>
        <v>0</v>
      </c>
      <c r="BP32" s="106">
        <f>SUM(BQ32:BX33)</f>
        <v>29</v>
      </c>
      <c r="BQ32" s="108">
        <f>COUNTIF(C32:BJ32,"от")</f>
        <v>14</v>
      </c>
      <c r="BR32" s="108">
        <f>COUNTIF(C32:BJ32,"до")</f>
        <v>0</v>
      </c>
      <c r="BS32" s="107">
        <f>COUNTIF(C32:BJ32,"к")</f>
        <v>0</v>
      </c>
      <c r="BT32" s="108">
        <f>COUNTIF(C32:BJ32,"у")</f>
        <v>0</v>
      </c>
      <c r="BU32" s="108">
        <f>COUNTIF(C32:BJ32,"б")</f>
        <v>12</v>
      </c>
      <c r="BV32" s="109">
        <f>COUNTIF(C32:BJ32,"п")</f>
        <v>0</v>
      </c>
      <c r="BW32" s="109">
        <f>COUNTIF(C32:BJ32,"нн")</f>
        <v>0</v>
      </c>
      <c r="BX32" s="108">
        <f>COUNTIF(C32:BJ32,"в")</f>
        <v>3</v>
      </c>
    </row>
    <row r="33" spans="1:76" ht="13.5" customHeight="1">
      <c r="A33" s="163"/>
      <c r="B33" s="46" t="s">
        <v>16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37"/>
      <c r="AC33" s="37"/>
      <c r="AD33" s="37"/>
      <c r="AE33" s="37"/>
      <c r="AF33" s="37"/>
      <c r="AG33" s="37">
        <v>8</v>
      </c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51"/>
      <c r="BF33" s="51"/>
      <c r="BG33" s="51"/>
      <c r="BH33" s="51"/>
      <c r="BI33" s="51"/>
      <c r="BJ33" s="37"/>
      <c r="BK33" s="106"/>
      <c r="BL33" s="106"/>
      <c r="BM33" s="107"/>
      <c r="BN33" s="107"/>
      <c r="BO33" s="107"/>
      <c r="BP33" s="106"/>
      <c r="BQ33" s="108"/>
      <c r="BR33" s="108"/>
      <c r="BS33" s="107"/>
      <c r="BT33" s="108"/>
      <c r="BU33" s="108"/>
      <c r="BV33" s="109"/>
      <c r="BW33" s="109"/>
      <c r="BX33" s="108"/>
    </row>
    <row r="34" spans="1:76" ht="13.5" customHeight="1">
      <c r="A34" s="163">
        <v>10</v>
      </c>
      <c r="B34" s="45" t="s">
        <v>67</v>
      </c>
      <c r="C34" s="37" t="s">
        <v>55</v>
      </c>
      <c r="D34" s="37"/>
      <c r="E34" s="37" t="s">
        <v>56</v>
      </c>
      <c r="F34" s="37"/>
      <c r="G34" s="37" t="s">
        <v>56</v>
      </c>
      <c r="H34" s="37"/>
      <c r="I34" s="37" t="s">
        <v>56</v>
      </c>
      <c r="J34" s="37"/>
      <c r="K34" s="37" t="s">
        <v>56</v>
      </c>
      <c r="L34" s="37"/>
      <c r="M34" s="37" t="s">
        <v>56</v>
      </c>
      <c r="N34" s="37"/>
      <c r="O34" s="37" t="s">
        <v>55</v>
      </c>
      <c r="P34" s="37"/>
      <c r="Q34" s="37" t="s">
        <v>55</v>
      </c>
      <c r="R34" s="37"/>
      <c r="S34" s="37" t="s">
        <v>56</v>
      </c>
      <c r="T34" s="37"/>
      <c r="U34" s="37" t="s">
        <v>56</v>
      </c>
      <c r="V34" s="37"/>
      <c r="W34" s="37" t="s">
        <v>56</v>
      </c>
      <c r="X34" s="37"/>
      <c r="Y34" s="37" t="s">
        <v>56</v>
      </c>
      <c r="Z34" s="37"/>
      <c r="AA34" s="37" t="s">
        <v>56</v>
      </c>
      <c r="AB34" s="37"/>
      <c r="AC34" s="37" t="s">
        <v>55</v>
      </c>
      <c r="AD34" s="37"/>
      <c r="AE34" s="37" t="s">
        <v>55</v>
      </c>
      <c r="AF34" s="37"/>
      <c r="AG34" s="37" t="s">
        <v>56</v>
      </c>
      <c r="AH34" s="37"/>
      <c r="AI34" s="37" t="s">
        <v>56</v>
      </c>
      <c r="AJ34" s="37"/>
      <c r="AK34" s="37" t="s">
        <v>56</v>
      </c>
      <c r="AL34" s="37"/>
      <c r="AM34" s="37" t="s">
        <v>56</v>
      </c>
      <c r="AN34" s="37"/>
      <c r="AO34" s="37" t="s">
        <v>56</v>
      </c>
      <c r="AP34" s="37"/>
      <c r="AQ34" s="37" t="s">
        <v>55</v>
      </c>
      <c r="AR34" s="37"/>
      <c r="AS34" s="37" t="s">
        <v>55</v>
      </c>
      <c r="AT34" s="37"/>
      <c r="AU34" s="37" t="s">
        <v>56</v>
      </c>
      <c r="AV34" s="37"/>
      <c r="AW34" s="37" t="s">
        <v>56</v>
      </c>
      <c r="AX34" s="37"/>
      <c r="AY34" s="37" t="s">
        <v>56</v>
      </c>
      <c r="AZ34" s="37"/>
      <c r="BA34" s="37" t="s">
        <v>56</v>
      </c>
      <c r="BB34" s="37"/>
      <c r="BC34" s="37" t="s">
        <v>56</v>
      </c>
      <c r="BD34" s="37"/>
      <c r="BE34" s="51" t="s">
        <v>56</v>
      </c>
      <c r="BF34" s="51"/>
      <c r="BG34" s="51" t="s">
        <v>55</v>
      </c>
      <c r="BH34" s="51"/>
      <c r="BI34" s="51" t="s">
        <v>55</v>
      </c>
      <c r="BJ34" s="37"/>
      <c r="BK34" s="106">
        <f>COUNTIF(C34:BJ35,"я")+COUNTIF(C34:BJ35,"н")+COUNTIF(C34:BJ35,"рв")</f>
        <v>21</v>
      </c>
      <c r="BL34" s="106">
        <f>SUM(C34:BJ35)</f>
        <v>168</v>
      </c>
      <c r="BM34" s="107">
        <f>SUMIFS(C35:BJ35,C34:BJ34,"с")</f>
        <v>0</v>
      </c>
      <c r="BN34" s="107">
        <f>SUMIFS(C35:BJ35,C34:BJ34,"н")</f>
        <v>0</v>
      </c>
      <c r="BO34" s="107">
        <f>SUMIF(C34:BJ34,"рв",C35:BJ35)</f>
        <v>0</v>
      </c>
      <c r="BP34" s="106">
        <f>SUM(BQ34:BX35)</f>
        <v>9</v>
      </c>
      <c r="BQ34" s="108">
        <f>COUNTIF(C34:BJ34,"от")</f>
        <v>0</v>
      </c>
      <c r="BR34" s="108">
        <f>COUNTIF(C34:BJ34,"до")</f>
        <v>0</v>
      </c>
      <c r="BS34" s="107">
        <f>COUNTIF(C34:BJ34,"к")</f>
        <v>0</v>
      </c>
      <c r="BT34" s="108">
        <f>COUNTIF(C34:BJ34,"у")</f>
        <v>0</v>
      </c>
      <c r="BU34" s="108">
        <f>COUNTIF(C34:BJ34,"б")</f>
        <v>0</v>
      </c>
      <c r="BV34" s="109">
        <f>COUNTIF(C34:BJ34,"п")</f>
        <v>0</v>
      </c>
      <c r="BW34" s="109">
        <f>COUNTIF(C34:BJ34,"нн")</f>
        <v>0</v>
      </c>
      <c r="BX34" s="108">
        <f>COUNTIF(C34:BJ34,"в")</f>
        <v>9</v>
      </c>
    </row>
    <row r="35" spans="1:76" ht="13.5" customHeight="1">
      <c r="A35" s="163"/>
      <c r="B35" s="44" t="s">
        <v>11</v>
      </c>
      <c r="C35" s="37"/>
      <c r="D35" s="37"/>
      <c r="E35" s="37">
        <v>8</v>
      </c>
      <c r="F35" s="37"/>
      <c r="G35" s="37">
        <v>8</v>
      </c>
      <c r="H35" s="37"/>
      <c r="I35" s="37">
        <v>8</v>
      </c>
      <c r="J35" s="37"/>
      <c r="K35" s="37">
        <v>8</v>
      </c>
      <c r="L35" s="37"/>
      <c r="M35" s="37">
        <v>8</v>
      </c>
      <c r="N35" s="37"/>
      <c r="O35" s="37"/>
      <c r="P35" s="37"/>
      <c r="Q35" s="37"/>
      <c r="R35" s="37"/>
      <c r="S35" s="37">
        <v>8</v>
      </c>
      <c r="T35" s="37"/>
      <c r="U35" s="37">
        <v>8</v>
      </c>
      <c r="V35" s="37"/>
      <c r="W35" s="37">
        <v>8</v>
      </c>
      <c r="X35" s="37"/>
      <c r="Y35" s="37">
        <v>8</v>
      </c>
      <c r="Z35" s="37"/>
      <c r="AA35" s="37">
        <v>8</v>
      </c>
      <c r="AB35" s="37"/>
      <c r="AC35" s="37"/>
      <c r="AD35" s="37"/>
      <c r="AE35" s="37"/>
      <c r="AF35" s="37"/>
      <c r="AG35" s="37">
        <v>8</v>
      </c>
      <c r="AH35" s="37"/>
      <c r="AI35" s="37">
        <v>8</v>
      </c>
      <c r="AJ35" s="37"/>
      <c r="AK35" s="37">
        <v>8</v>
      </c>
      <c r="AL35" s="37"/>
      <c r="AM35" s="37">
        <v>8</v>
      </c>
      <c r="AN35" s="37"/>
      <c r="AO35" s="37">
        <v>8</v>
      </c>
      <c r="AP35" s="37"/>
      <c r="AQ35" s="37"/>
      <c r="AR35" s="37"/>
      <c r="AS35" s="37"/>
      <c r="AT35" s="37"/>
      <c r="AU35" s="37">
        <v>8</v>
      </c>
      <c r="AV35" s="37"/>
      <c r="AW35" s="37">
        <v>8</v>
      </c>
      <c r="AX35" s="37"/>
      <c r="AY35" s="37">
        <v>8</v>
      </c>
      <c r="AZ35" s="37"/>
      <c r="BA35" s="37">
        <v>8</v>
      </c>
      <c r="BB35" s="37"/>
      <c r="BC35" s="37">
        <v>8</v>
      </c>
      <c r="BD35" s="37"/>
      <c r="BE35" s="51">
        <v>8</v>
      </c>
      <c r="BF35" s="51"/>
      <c r="BG35" s="51"/>
      <c r="BH35" s="51"/>
      <c r="BI35" s="51"/>
      <c r="BJ35" s="37"/>
      <c r="BK35" s="106"/>
      <c r="BL35" s="106"/>
      <c r="BM35" s="107"/>
      <c r="BN35" s="107"/>
      <c r="BO35" s="107"/>
      <c r="BP35" s="106"/>
      <c r="BQ35" s="108"/>
      <c r="BR35" s="108"/>
      <c r="BS35" s="107"/>
      <c r="BT35" s="108"/>
      <c r="BU35" s="108"/>
      <c r="BV35" s="109"/>
      <c r="BW35" s="109"/>
      <c r="BX35" s="108"/>
    </row>
    <row r="36" spans="1:76" ht="13.5" customHeight="1">
      <c r="A36" s="163">
        <v>11</v>
      </c>
      <c r="B36" s="31" t="s">
        <v>19</v>
      </c>
      <c r="C36" s="37" t="s">
        <v>74</v>
      </c>
      <c r="D36" s="37"/>
      <c r="E36" s="37" t="s">
        <v>74</v>
      </c>
      <c r="F36" s="37"/>
      <c r="G36" s="37" t="s">
        <v>74</v>
      </c>
      <c r="H36" s="37"/>
      <c r="I36" s="37" t="s">
        <v>74</v>
      </c>
      <c r="J36" s="37"/>
      <c r="K36" s="37" t="s">
        <v>74</v>
      </c>
      <c r="L36" s="37"/>
      <c r="M36" s="185" t="s">
        <v>76</v>
      </c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5"/>
      <c r="AW36" s="185"/>
      <c r="AX36" s="185"/>
      <c r="AY36" s="185"/>
      <c r="AZ36" s="185"/>
      <c r="BA36" s="185"/>
      <c r="BB36" s="185"/>
      <c r="BC36" s="185"/>
      <c r="BD36" s="185"/>
      <c r="BE36" s="185"/>
      <c r="BF36" s="185"/>
      <c r="BG36" s="185"/>
      <c r="BH36" s="185"/>
      <c r="BI36" s="185"/>
      <c r="BJ36" s="185"/>
      <c r="BK36" s="106">
        <f>COUNTIF(C36:BJ37,"я")+COUNTIF(C36:BJ37,"н")+COUNTIF(C36:BJ37,"рв")</f>
        <v>0</v>
      </c>
      <c r="BL36" s="106">
        <f>SUM(C36:BJ37)</f>
        <v>0</v>
      </c>
      <c r="BM36" s="107">
        <f>SUMIFS(C37:BJ37,C36:BJ36,"с")</f>
        <v>0</v>
      </c>
      <c r="BN36" s="107">
        <f>SUMIFS(C37:BJ37,C36:BJ36,"н")</f>
        <v>0</v>
      </c>
      <c r="BO36" s="107">
        <f>SUMIF(C36:BJ36,"рв",C37:BJ37)</f>
        <v>0</v>
      </c>
      <c r="BP36" s="106">
        <f>SUM(BQ36:BX37)</f>
        <v>5</v>
      </c>
      <c r="BQ36" s="108">
        <f>COUNTIF(C36:BJ36,"от")</f>
        <v>0</v>
      </c>
      <c r="BR36" s="108">
        <f>COUNTIF(C36:BJ36,"до")</f>
        <v>5</v>
      </c>
      <c r="BS36" s="107">
        <f>COUNTIF(C36:BJ36,"к")</f>
        <v>0</v>
      </c>
      <c r="BT36" s="108">
        <f>COUNTIF(C36:BJ36,"у")</f>
        <v>0</v>
      </c>
      <c r="BU36" s="108">
        <f>COUNTIF(C36:BJ36,"б")</f>
        <v>0</v>
      </c>
      <c r="BV36" s="109">
        <f>COUNTIF(C36:BJ36,"п")</f>
        <v>0</v>
      </c>
      <c r="BW36" s="109">
        <f>COUNTIF(C36:BJ36,"нн")</f>
        <v>0</v>
      </c>
      <c r="BX36" s="108">
        <f>COUNTIF(C36:BJ36,"в")</f>
        <v>0</v>
      </c>
    </row>
    <row r="37" spans="1:76" ht="13.5" customHeight="1">
      <c r="A37" s="163"/>
      <c r="B37" s="46" t="s">
        <v>32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5"/>
      <c r="BC37" s="185"/>
      <c r="BD37" s="185"/>
      <c r="BE37" s="185"/>
      <c r="BF37" s="185"/>
      <c r="BG37" s="185"/>
      <c r="BH37" s="185"/>
      <c r="BI37" s="185"/>
      <c r="BJ37" s="185"/>
      <c r="BK37" s="106"/>
      <c r="BL37" s="106"/>
      <c r="BM37" s="107"/>
      <c r="BN37" s="107"/>
      <c r="BO37" s="107"/>
      <c r="BP37" s="106"/>
      <c r="BQ37" s="108"/>
      <c r="BR37" s="108"/>
      <c r="BS37" s="107"/>
      <c r="BT37" s="108"/>
      <c r="BU37" s="108"/>
      <c r="BV37" s="109"/>
      <c r="BW37" s="109"/>
      <c r="BX37" s="108"/>
    </row>
    <row r="38" spans="1:76" ht="13.5" customHeight="1">
      <c r="A38" s="163">
        <v>12</v>
      </c>
      <c r="B38" s="31" t="s">
        <v>20</v>
      </c>
      <c r="C38" s="37" t="s">
        <v>71</v>
      </c>
      <c r="D38" s="37"/>
      <c r="E38" s="37" t="s">
        <v>71</v>
      </c>
      <c r="F38" s="37"/>
      <c r="G38" s="37" t="s">
        <v>71</v>
      </c>
      <c r="H38" s="37"/>
      <c r="I38" s="37" t="s">
        <v>71</v>
      </c>
      <c r="J38" s="37"/>
      <c r="K38" s="37" t="s">
        <v>71</v>
      </c>
      <c r="L38" s="37"/>
      <c r="M38" s="37" t="s">
        <v>71</v>
      </c>
      <c r="N38" s="37"/>
      <c r="O38" s="37" t="s">
        <v>71</v>
      </c>
      <c r="P38" s="37"/>
      <c r="Q38" s="37" t="s">
        <v>71</v>
      </c>
      <c r="R38" s="37"/>
      <c r="S38" s="37" t="s">
        <v>71</v>
      </c>
      <c r="T38" s="37"/>
      <c r="U38" s="37" t="s">
        <v>71</v>
      </c>
      <c r="V38" s="37"/>
      <c r="W38" s="37" t="s">
        <v>71</v>
      </c>
      <c r="X38" s="37"/>
      <c r="Y38" s="37" t="s">
        <v>71</v>
      </c>
      <c r="Z38" s="37"/>
      <c r="AA38" s="37" t="s">
        <v>71</v>
      </c>
      <c r="AB38" s="37"/>
      <c r="AC38" s="37" t="s">
        <v>71</v>
      </c>
      <c r="AD38" s="37"/>
      <c r="AE38" s="37" t="s">
        <v>71</v>
      </c>
      <c r="AF38" s="37"/>
      <c r="AG38" s="37" t="s">
        <v>71</v>
      </c>
      <c r="AH38" s="37"/>
      <c r="AI38" s="37" t="s">
        <v>71</v>
      </c>
      <c r="AJ38" s="37"/>
      <c r="AK38" s="37" t="s">
        <v>71</v>
      </c>
      <c r="AL38" s="37"/>
      <c r="AM38" s="37" t="s">
        <v>71</v>
      </c>
      <c r="AN38" s="37"/>
      <c r="AO38" s="37" t="s">
        <v>71</v>
      </c>
      <c r="AP38" s="37"/>
      <c r="AQ38" s="37" t="s">
        <v>55</v>
      </c>
      <c r="AR38" s="37"/>
      <c r="AS38" s="37" t="s">
        <v>55</v>
      </c>
      <c r="AT38" s="37"/>
      <c r="AU38" s="37" t="s">
        <v>56</v>
      </c>
      <c r="AV38" s="37"/>
      <c r="AW38" s="37" t="s">
        <v>56</v>
      </c>
      <c r="AX38" s="37"/>
      <c r="AY38" s="37" t="s">
        <v>56</v>
      </c>
      <c r="AZ38" s="37"/>
      <c r="BA38" s="37" t="s">
        <v>56</v>
      </c>
      <c r="BB38" s="37"/>
      <c r="BC38" s="37" t="s">
        <v>56</v>
      </c>
      <c r="BD38" s="37"/>
      <c r="BE38" s="51" t="s">
        <v>56</v>
      </c>
      <c r="BF38" s="51"/>
      <c r="BG38" s="51" t="s">
        <v>55</v>
      </c>
      <c r="BH38" s="51"/>
      <c r="BI38" s="51" t="s">
        <v>55</v>
      </c>
      <c r="BJ38" s="37"/>
      <c r="BK38" s="106">
        <f>COUNTIF(C38:BJ39,"я")+COUNTIF(C38:BJ39,"н")+COUNTIF(C38:BJ39,"рв")</f>
        <v>6</v>
      </c>
      <c r="BL38" s="106">
        <f>SUM(C38:BJ39)</f>
        <v>48</v>
      </c>
      <c r="BM38" s="107">
        <f>SUMIFS(C39:BJ39,C38:BJ38,"с")</f>
        <v>0</v>
      </c>
      <c r="BN38" s="107">
        <f>SUMIFS(C39:BJ39,C38:BJ38,"н")</f>
        <v>0</v>
      </c>
      <c r="BO38" s="107">
        <f>SUMIF(C38:BJ38,"рв",C39:BJ39)</f>
        <v>0</v>
      </c>
      <c r="BP38" s="106">
        <f>SUM(BQ38:BX39)</f>
        <v>24</v>
      </c>
      <c r="BQ38" s="108">
        <f>COUNTIF(C38:BJ38,"от")</f>
        <v>20</v>
      </c>
      <c r="BR38" s="108">
        <f>COUNTIF(C38:BJ38,"до")</f>
        <v>0</v>
      </c>
      <c r="BS38" s="107">
        <f>COUNTIF(C38:BJ38,"к")</f>
        <v>0</v>
      </c>
      <c r="BT38" s="108">
        <f>COUNTIF(C38:BJ38,"у")</f>
        <v>0</v>
      </c>
      <c r="BU38" s="108">
        <f>COUNTIF(C38:BJ38,"б")</f>
        <v>0</v>
      </c>
      <c r="BV38" s="109">
        <f>COUNTIF(C38:BJ38,"п")</f>
        <v>0</v>
      </c>
      <c r="BW38" s="109">
        <f>COUNTIF(C38:BJ38,"нн")</f>
        <v>0</v>
      </c>
      <c r="BX38" s="108">
        <f>COUNTIF(C38:BJ38,"в")</f>
        <v>4</v>
      </c>
    </row>
    <row r="39" spans="1:76" ht="13.5" customHeight="1">
      <c r="A39" s="163"/>
      <c r="B39" s="46" t="s">
        <v>18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>
        <v>8</v>
      </c>
      <c r="AV39" s="37"/>
      <c r="AW39" s="37">
        <v>8</v>
      </c>
      <c r="AX39" s="37"/>
      <c r="AY39" s="37">
        <v>8</v>
      </c>
      <c r="AZ39" s="37"/>
      <c r="BA39" s="37">
        <v>8</v>
      </c>
      <c r="BB39" s="37"/>
      <c r="BC39" s="37">
        <v>8</v>
      </c>
      <c r="BD39" s="37"/>
      <c r="BE39" s="51">
        <v>8</v>
      </c>
      <c r="BF39" s="51"/>
      <c r="BG39" s="51"/>
      <c r="BH39" s="51"/>
      <c r="BI39" s="51"/>
      <c r="BJ39" s="37"/>
      <c r="BK39" s="106"/>
      <c r="BL39" s="106"/>
      <c r="BM39" s="107"/>
      <c r="BN39" s="107"/>
      <c r="BO39" s="107"/>
      <c r="BP39" s="106"/>
      <c r="BQ39" s="108"/>
      <c r="BR39" s="108"/>
      <c r="BS39" s="107"/>
      <c r="BT39" s="108"/>
      <c r="BU39" s="108"/>
      <c r="BV39" s="109"/>
      <c r="BW39" s="109"/>
      <c r="BX39" s="108"/>
    </row>
    <row r="40" spans="1:76" ht="13.5" customHeight="1">
      <c r="A40" s="163">
        <v>13</v>
      </c>
      <c r="B40" s="45" t="s">
        <v>30</v>
      </c>
      <c r="C40" s="37" t="s">
        <v>55</v>
      </c>
      <c r="D40" s="37"/>
      <c r="E40" s="37" t="s">
        <v>56</v>
      </c>
      <c r="F40" s="37"/>
      <c r="G40" s="37" t="s">
        <v>56</v>
      </c>
      <c r="H40" s="37"/>
      <c r="I40" s="37" t="s">
        <v>56</v>
      </c>
      <c r="J40" s="37"/>
      <c r="K40" s="37" t="s">
        <v>56</v>
      </c>
      <c r="L40" s="37"/>
      <c r="M40" s="37" t="s">
        <v>56</v>
      </c>
      <c r="N40" s="37"/>
      <c r="O40" s="37" t="s">
        <v>55</v>
      </c>
      <c r="P40" s="37"/>
      <c r="Q40" s="37" t="s">
        <v>55</v>
      </c>
      <c r="R40" s="37"/>
      <c r="S40" s="37" t="s">
        <v>56</v>
      </c>
      <c r="T40" s="37"/>
      <c r="U40" s="37" t="s">
        <v>56</v>
      </c>
      <c r="V40" s="37"/>
      <c r="W40" s="37" t="s">
        <v>56</v>
      </c>
      <c r="X40" s="37"/>
      <c r="Y40" s="37" t="s">
        <v>56</v>
      </c>
      <c r="Z40" s="37"/>
      <c r="AA40" s="37" t="s">
        <v>56</v>
      </c>
      <c r="AB40" s="37"/>
      <c r="AC40" s="37" t="s">
        <v>55</v>
      </c>
      <c r="AD40" s="37"/>
      <c r="AE40" s="37" t="s">
        <v>55</v>
      </c>
      <c r="AF40" s="37"/>
      <c r="AG40" s="37" t="s">
        <v>56</v>
      </c>
      <c r="AH40" s="37"/>
      <c r="AI40" s="37" t="s">
        <v>56</v>
      </c>
      <c r="AJ40" s="37"/>
      <c r="AK40" s="37" t="s">
        <v>56</v>
      </c>
      <c r="AL40" s="37"/>
      <c r="AM40" s="37" t="s">
        <v>56</v>
      </c>
      <c r="AN40" s="37"/>
      <c r="AO40" s="37" t="s">
        <v>56</v>
      </c>
      <c r="AP40" s="37"/>
      <c r="AQ40" s="37" t="s">
        <v>55</v>
      </c>
      <c r="AR40" s="37"/>
      <c r="AS40" s="37" t="s">
        <v>55</v>
      </c>
      <c r="AT40" s="37"/>
      <c r="AU40" s="37" t="s">
        <v>56</v>
      </c>
      <c r="AV40" s="37"/>
      <c r="AW40" s="37" t="s">
        <v>56</v>
      </c>
      <c r="AX40" s="37"/>
      <c r="AY40" s="37" t="s">
        <v>56</v>
      </c>
      <c r="AZ40" s="37"/>
      <c r="BA40" s="37" t="s">
        <v>56</v>
      </c>
      <c r="BB40" s="37"/>
      <c r="BC40" s="37" t="s">
        <v>56</v>
      </c>
      <c r="BD40" s="37"/>
      <c r="BE40" s="51" t="s">
        <v>56</v>
      </c>
      <c r="BF40" s="51"/>
      <c r="BG40" s="51" t="s">
        <v>55</v>
      </c>
      <c r="BH40" s="51"/>
      <c r="BI40" s="51" t="s">
        <v>55</v>
      </c>
      <c r="BJ40" s="37"/>
      <c r="BK40" s="106">
        <f>COUNTIF(C40:BJ41,"я")+COUNTIF(C40:BJ41,"н")+COUNTIF(C40:BJ41,"рв")</f>
        <v>21</v>
      </c>
      <c r="BL40" s="106">
        <f>SUM(C40:BJ41)</f>
        <v>168</v>
      </c>
      <c r="BM40" s="107">
        <f>SUMIFS(C41:BJ41,C40:BJ40,"с")</f>
        <v>0</v>
      </c>
      <c r="BN40" s="107">
        <f>SUMIFS(C41:BJ41,C40:BJ40,"н")</f>
        <v>0</v>
      </c>
      <c r="BO40" s="107">
        <f>SUMIF(C40:BJ40,"рв",C41:BJ41)</f>
        <v>0</v>
      </c>
      <c r="BP40" s="106">
        <f>SUM(BQ40:BX41)</f>
        <v>9</v>
      </c>
      <c r="BQ40" s="108">
        <f>COUNTIF(C40:BJ40,"от")</f>
        <v>0</v>
      </c>
      <c r="BR40" s="108">
        <f>COUNTIF(C40:BJ40,"до")</f>
        <v>0</v>
      </c>
      <c r="BS40" s="107">
        <f>COUNTIF(C40:BJ40,"к")</f>
        <v>0</v>
      </c>
      <c r="BT40" s="108">
        <f>COUNTIF(C40:BJ40,"у")</f>
        <v>0</v>
      </c>
      <c r="BU40" s="108">
        <f>COUNTIF(C40:BJ40,"б")</f>
        <v>0</v>
      </c>
      <c r="BV40" s="109">
        <f>COUNTIF(C40:BJ40,"п")</f>
        <v>0</v>
      </c>
      <c r="BW40" s="109">
        <f>COUNTIF(C40:BJ40,"нн")</f>
        <v>0</v>
      </c>
      <c r="BX40" s="108">
        <f>COUNTIF(C40:BJ40,"в")</f>
        <v>9</v>
      </c>
    </row>
    <row r="41" spans="1:76" ht="13.5" customHeight="1">
      <c r="A41" s="163"/>
      <c r="B41" s="32" t="s">
        <v>18</v>
      </c>
      <c r="C41" s="37"/>
      <c r="D41" s="37"/>
      <c r="E41" s="37">
        <v>8</v>
      </c>
      <c r="F41" s="37"/>
      <c r="G41" s="37">
        <v>8</v>
      </c>
      <c r="H41" s="37"/>
      <c r="I41" s="37">
        <v>8</v>
      </c>
      <c r="J41" s="37"/>
      <c r="K41" s="37">
        <v>8</v>
      </c>
      <c r="L41" s="37"/>
      <c r="M41" s="37">
        <v>8</v>
      </c>
      <c r="N41" s="37"/>
      <c r="O41" s="37"/>
      <c r="P41" s="37"/>
      <c r="Q41" s="37"/>
      <c r="R41" s="37"/>
      <c r="S41" s="37">
        <v>8</v>
      </c>
      <c r="T41" s="37"/>
      <c r="U41" s="37">
        <v>8</v>
      </c>
      <c r="V41" s="37"/>
      <c r="W41" s="37">
        <v>8</v>
      </c>
      <c r="X41" s="37"/>
      <c r="Y41" s="37">
        <v>8</v>
      </c>
      <c r="Z41" s="37"/>
      <c r="AA41" s="37">
        <v>8</v>
      </c>
      <c r="AB41" s="37"/>
      <c r="AC41" s="37"/>
      <c r="AD41" s="37"/>
      <c r="AE41" s="37"/>
      <c r="AF41" s="37"/>
      <c r="AG41" s="37">
        <v>8</v>
      </c>
      <c r="AH41" s="37"/>
      <c r="AI41" s="37">
        <v>8</v>
      </c>
      <c r="AJ41" s="37"/>
      <c r="AK41" s="37">
        <v>8</v>
      </c>
      <c r="AL41" s="37"/>
      <c r="AM41" s="37">
        <v>8</v>
      </c>
      <c r="AN41" s="37"/>
      <c r="AO41" s="37">
        <v>8</v>
      </c>
      <c r="AP41" s="37"/>
      <c r="AQ41" s="37"/>
      <c r="AR41" s="37"/>
      <c r="AS41" s="37"/>
      <c r="AT41" s="37"/>
      <c r="AU41" s="37">
        <v>8</v>
      </c>
      <c r="AV41" s="37"/>
      <c r="AW41" s="37">
        <v>8</v>
      </c>
      <c r="AX41" s="37"/>
      <c r="AY41" s="37">
        <v>8</v>
      </c>
      <c r="AZ41" s="37"/>
      <c r="BA41" s="37">
        <v>8</v>
      </c>
      <c r="BB41" s="37"/>
      <c r="BC41" s="37">
        <v>8</v>
      </c>
      <c r="BD41" s="37"/>
      <c r="BE41" s="51">
        <v>8</v>
      </c>
      <c r="BF41" s="51"/>
      <c r="BG41" s="51"/>
      <c r="BH41" s="51"/>
      <c r="BI41" s="51"/>
      <c r="BJ41" s="37"/>
      <c r="BK41" s="106"/>
      <c r="BL41" s="106"/>
      <c r="BM41" s="107"/>
      <c r="BN41" s="107"/>
      <c r="BO41" s="107"/>
      <c r="BP41" s="106"/>
      <c r="BQ41" s="108"/>
      <c r="BR41" s="108"/>
      <c r="BS41" s="107"/>
      <c r="BT41" s="108"/>
      <c r="BU41" s="108"/>
      <c r="BV41" s="109"/>
      <c r="BW41" s="109"/>
      <c r="BX41" s="108"/>
    </row>
    <row r="42" spans="1:76" ht="13.5" customHeight="1">
      <c r="A42" s="163">
        <v>14</v>
      </c>
      <c r="B42" s="45" t="s">
        <v>62</v>
      </c>
      <c r="C42" s="37" t="s">
        <v>55</v>
      </c>
      <c r="D42" s="37"/>
      <c r="E42" s="37" t="s">
        <v>56</v>
      </c>
      <c r="F42" s="37"/>
      <c r="G42" s="37" t="s">
        <v>56</v>
      </c>
      <c r="H42" s="37"/>
      <c r="I42" s="37" t="s">
        <v>56</v>
      </c>
      <c r="J42" s="37"/>
      <c r="K42" s="37" t="s">
        <v>56</v>
      </c>
      <c r="L42" s="37"/>
      <c r="M42" s="37" t="s">
        <v>56</v>
      </c>
      <c r="N42" s="37"/>
      <c r="O42" s="37" t="s">
        <v>55</v>
      </c>
      <c r="P42" s="37"/>
      <c r="Q42" s="37" t="s">
        <v>55</v>
      </c>
      <c r="R42" s="37"/>
      <c r="S42" s="37" t="s">
        <v>56</v>
      </c>
      <c r="T42" s="37"/>
      <c r="U42" s="37" t="s">
        <v>56</v>
      </c>
      <c r="V42" s="37"/>
      <c r="W42" s="37" t="s">
        <v>56</v>
      </c>
      <c r="X42" s="37"/>
      <c r="Y42" s="37" t="s">
        <v>56</v>
      </c>
      <c r="Z42" s="37"/>
      <c r="AA42" s="37" t="s">
        <v>56</v>
      </c>
      <c r="AB42" s="37"/>
      <c r="AC42" s="37" t="s">
        <v>55</v>
      </c>
      <c r="AD42" s="37"/>
      <c r="AE42" s="37" t="s">
        <v>55</v>
      </c>
      <c r="AF42" s="37"/>
      <c r="AG42" s="37" t="s">
        <v>56</v>
      </c>
      <c r="AH42" s="37"/>
      <c r="AI42" s="37" t="s">
        <v>56</v>
      </c>
      <c r="AJ42" s="37"/>
      <c r="AK42" s="37" t="s">
        <v>56</v>
      </c>
      <c r="AL42" s="37"/>
      <c r="AM42" s="37" t="s">
        <v>56</v>
      </c>
      <c r="AN42" s="37"/>
      <c r="AO42" s="37" t="s">
        <v>56</v>
      </c>
      <c r="AP42" s="37"/>
      <c r="AQ42" s="37" t="s">
        <v>55</v>
      </c>
      <c r="AR42" s="37"/>
      <c r="AS42" s="37" t="s">
        <v>55</v>
      </c>
      <c r="AT42" s="37"/>
      <c r="AU42" s="37" t="s">
        <v>56</v>
      </c>
      <c r="AV42" s="37"/>
      <c r="AW42" s="37" t="s">
        <v>56</v>
      </c>
      <c r="AX42" s="37"/>
      <c r="AY42" s="37" t="s">
        <v>56</v>
      </c>
      <c r="AZ42" s="37"/>
      <c r="BA42" s="37" t="s">
        <v>56</v>
      </c>
      <c r="BB42" s="37"/>
      <c r="BC42" s="37" t="s">
        <v>56</v>
      </c>
      <c r="BD42" s="37"/>
      <c r="BE42" s="51" t="s">
        <v>56</v>
      </c>
      <c r="BF42" s="51"/>
      <c r="BG42" s="51" t="s">
        <v>55</v>
      </c>
      <c r="BH42" s="51"/>
      <c r="BI42" s="51" t="s">
        <v>55</v>
      </c>
      <c r="BJ42" s="37"/>
      <c r="BK42" s="106">
        <f>COUNTIF(C42:BJ43,"я")+COUNTIF(C42:BJ43,"н")+COUNTIF(C42:BJ43,"рв")</f>
        <v>21</v>
      </c>
      <c r="BL42" s="106">
        <f>SUM(C42:BJ43)</f>
        <v>168</v>
      </c>
      <c r="BM42" s="107">
        <f>SUMIFS(C43:BJ43,C42:BJ42,"с")</f>
        <v>0</v>
      </c>
      <c r="BN42" s="107">
        <f>SUMIFS(C43:BJ43,C42:BJ42,"н")</f>
        <v>0</v>
      </c>
      <c r="BO42" s="107">
        <f>SUMIF(C42:BJ42,"рв",C43:BJ43)</f>
        <v>0</v>
      </c>
      <c r="BP42" s="106">
        <f>SUM(BQ42:BX43)</f>
        <v>9</v>
      </c>
      <c r="BQ42" s="108">
        <f>COUNTIF(C42:BJ42,"от")</f>
        <v>0</v>
      </c>
      <c r="BR42" s="108">
        <f>COUNTIF(C42:BJ42,"до")</f>
        <v>0</v>
      </c>
      <c r="BS42" s="107">
        <f>COUNTIF(C42:BJ42,"к")</f>
        <v>0</v>
      </c>
      <c r="BT42" s="108">
        <f>COUNTIF(C42:BJ42,"у")</f>
        <v>0</v>
      </c>
      <c r="BU42" s="108">
        <f>COUNTIF(C42:BJ42,"б")</f>
        <v>0</v>
      </c>
      <c r="BV42" s="109">
        <f>COUNTIF(C42:BJ42,"п")</f>
        <v>0</v>
      </c>
      <c r="BW42" s="109">
        <f>COUNTIF(C42:BJ42,"нн")</f>
        <v>0</v>
      </c>
      <c r="BX42" s="108">
        <f>COUNTIF(C42:BJ42,"в")</f>
        <v>9</v>
      </c>
    </row>
    <row r="43" spans="1:76" ht="13.5" customHeight="1">
      <c r="A43" s="163"/>
      <c r="B43" s="32" t="s">
        <v>63</v>
      </c>
      <c r="C43" s="37"/>
      <c r="D43" s="37"/>
      <c r="E43" s="37">
        <v>8</v>
      </c>
      <c r="F43" s="37"/>
      <c r="G43" s="37">
        <v>8</v>
      </c>
      <c r="H43" s="37"/>
      <c r="I43" s="37">
        <v>8</v>
      </c>
      <c r="J43" s="37"/>
      <c r="K43" s="37">
        <v>8</v>
      </c>
      <c r="L43" s="37"/>
      <c r="M43" s="37">
        <v>8</v>
      </c>
      <c r="N43" s="37"/>
      <c r="O43" s="37"/>
      <c r="P43" s="37"/>
      <c r="Q43" s="37"/>
      <c r="R43" s="37"/>
      <c r="S43" s="37">
        <v>8</v>
      </c>
      <c r="T43" s="37"/>
      <c r="U43" s="37">
        <v>8</v>
      </c>
      <c r="V43" s="37"/>
      <c r="W43" s="37">
        <v>8</v>
      </c>
      <c r="X43" s="37"/>
      <c r="Y43" s="37">
        <v>8</v>
      </c>
      <c r="Z43" s="37"/>
      <c r="AA43" s="37">
        <v>8</v>
      </c>
      <c r="AB43" s="37"/>
      <c r="AC43" s="37"/>
      <c r="AD43" s="37"/>
      <c r="AE43" s="37"/>
      <c r="AF43" s="37"/>
      <c r="AG43" s="37">
        <v>8</v>
      </c>
      <c r="AH43" s="37"/>
      <c r="AI43" s="37">
        <v>8</v>
      </c>
      <c r="AJ43" s="37"/>
      <c r="AK43" s="37">
        <v>8</v>
      </c>
      <c r="AL43" s="37"/>
      <c r="AM43" s="37">
        <v>8</v>
      </c>
      <c r="AN43" s="37"/>
      <c r="AO43" s="37">
        <v>8</v>
      </c>
      <c r="AP43" s="37"/>
      <c r="AQ43" s="37"/>
      <c r="AR43" s="37"/>
      <c r="AS43" s="37"/>
      <c r="AT43" s="37"/>
      <c r="AU43" s="37">
        <v>8</v>
      </c>
      <c r="AV43" s="37"/>
      <c r="AW43" s="37">
        <v>8</v>
      </c>
      <c r="AX43" s="37"/>
      <c r="AY43" s="37">
        <v>8</v>
      </c>
      <c r="AZ43" s="37"/>
      <c r="BA43" s="37">
        <v>8</v>
      </c>
      <c r="BB43" s="37"/>
      <c r="BC43" s="37">
        <v>8</v>
      </c>
      <c r="BD43" s="37"/>
      <c r="BE43" s="51">
        <v>8</v>
      </c>
      <c r="BF43" s="51"/>
      <c r="BG43" s="51"/>
      <c r="BH43" s="51"/>
      <c r="BI43" s="51"/>
      <c r="BJ43" s="37"/>
      <c r="BK43" s="106"/>
      <c r="BL43" s="106"/>
      <c r="BM43" s="107"/>
      <c r="BN43" s="107"/>
      <c r="BO43" s="107"/>
      <c r="BP43" s="106"/>
      <c r="BQ43" s="108"/>
      <c r="BR43" s="108"/>
      <c r="BS43" s="107"/>
      <c r="BT43" s="108"/>
      <c r="BU43" s="108"/>
      <c r="BV43" s="109"/>
      <c r="BW43" s="109"/>
      <c r="BX43" s="108"/>
    </row>
    <row r="44" spans="1:76" ht="13.5" customHeight="1">
      <c r="A44" s="163">
        <v>15</v>
      </c>
      <c r="B44" s="45" t="s">
        <v>73</v>
      </c>
      <c r="C44" s="37" t="s">
        <v>55</v>
      </c>
      <c r="D44" s="37"/>
      <c r="E44" s="37" t="s">
        <v>56</v>
      </c>
      <c r="F44" s="37"/>
      <c r="G44" s="37" t="s">
        <v>56</v>
      </c>
      <c r="H44" s="37"/>
      <c r="I44" s="37" t="s">
        <v>56</v>
      </c>
      <c r="J44" s="37"/>
      <c r="K44" s="37" t="s">
        <v>56</v>
      </c>
      <c r="L44" s="37"/>
      <c r="M44" s="37" t="s">
        <v>56</v>
      </c>
      <c r="N44" s="37"/>
      <c r="O44" s="37" t="s">
        <v>55</v>
      </c>
      <c r="P44" s="37"/>
      <c r="Q44" s="37" t="s">
        <v>55</v>
      </c>
      <c r="R44" s="37"/>
      <c r="S44" s="37" t="s">
        <v>56</v>
      </c>
      <c r="T44" s="37"/>
      <c r="U44" s="37" t="s">
        <v>56</v>
      </c>
      <c r="V44" s="37"/>
      <c r="W44" s="37" t="s">
        <v>56</v>
      </c>
      <c r="X44" s="37"/>
      <c r="Y44" s="37" t="s">
        <v>56</v>
      </c>
      <c r="Z44" s="37"/>
      <c r="AA44" s="37" t="s">
        <v>56</v>
      </c>
      <c r="AB44" s="37"/>
      <c r="AC44" s="37" t="s">
        <v>55</v>
      </c>
      <c r="AD44" s="37"/>
      <c r="AE44" s="37" t="s">
        <v>55</v>
      </c>
      <c r="AF44" s="37"/>
      <c r="AG44" s="37" t="s">
        <v>56</v>
      </c>
      <c r="AH44" s="37"/>
      <c r="AI44" s="37" t="s">
        <v>56</v>
      </c>
      <c r="AJ44" s="37"/>
      <c r="AK44" s="37" t="s">
        <v>56</v>
      </c>
      <c r="AL44" s="37"/>
      <c r="AM44" s="37" t="s">
        <v>56</v>
      </c>
      <c r="AN44" s="37"/>
      <c r="AO44" s="37" t="s">
        <v>56</v>
      </c>
      <c r="AP44" s="37"/>
      <c r="AQ44" s="37" t="s">
        <v>55</v>
      </c>
      <c r="AR44" s="37"/>
      <c r="AS44" s="37" t="s">
        <v>55</v>
      </c>
      <c r="AT44" s="37"/>
      <c r="AU44" s="37" t="s">
        <v>56</v>
      </c>
      <c r="AV44" s="37"/>
      <c r="AW44" s="37" t="s">
        <v>56</v>
      </c>
      <c r="AX44" s="37"/>
      <c r="AY44" s="37" t="s">
        <v>56</v>
      </c>
      <c r="AZ44" s="37"/>
      <c r="BA44" s="37" t="s">
        <v>56</v>
      </c>
      <c r="BB44" s="37"/>
      <c r="BC44" s="37" t="s">
        <v>56</v>
      </c>
      <c r="BD44" s="37"/>
      <c r="BE44" s="51" t="s">
        <v>56</v>
      </c>
      <c r="BF44" s="51"/>
      <c r="BG44" s="51" t="s">
        <v>55</v>
      </c>
      <c r="BH44" s="51"/>
      <c r="BI44" s="51" t="s">
        <v>55</v>
      </c>
      <c r="BJ44" s="37"/>
      <c r="BK44" s="106">
        <f>COUNTIF(C44:BJ45,"я")+COUNTIF(C44:BJ45,"н")+COUNTIF(C44:BJ45,"рв")</f>
        <v>21</v>
      </c>
      <c r="BL44" s="106">
        <f>SUM(C44:BJ45)</f>
        <v>168</v>
      </c>
      <c r="BM44" s="107">
        <f>SUMIFS(C45:BJ45,C44:BJ44,"с")</f>
        <v>0</v>
      </c>
      <c r="BN44" s="107">
        <f>SUMIFS(C45:BJ45,C44:BJ44,"н")</f>
        <v>0</v>
      </c>
      <c r="BO44" s="107">
        <f>SUMIF(C44:BJ44,"рв",C45:BJ45)</f>
        <v>0</v>
      </c>
      <c r="BP44" s="106">
        <f>SUM(BQ44:BX45)</f>
        <v>9</v>
      </c>
      <c r="BQ44" s="108">
        <f>COUNTIF(C44:BJ44,"от")</f>
        <v>0</v>
      </c>
      <c r="BR44" s="108">
        <f>COUNTIF(C44:BJ44,"до")</f>
        <v>0</v>
      </c>
      <c r="BS44" s="107">
        <f>COUNTIF(C44:BJ44,"к")</f>
        <v>0</v>
      </c>
      <c r="BT44" s="108">
        <f>COUNTIF(C44:BJ44,"у")</f>
        <v>0</v>
      </c>
      <c r="BU44" s="108">
        <f>COUNTIF(C44:BJ44,"б")</f>
        <v>0</v>
      </c>
      <c r="BV44" s="109">
        <f>COUNTIF(C44:BJ44,"п")</f>
        <v>0</v>
      </c>
      <c r="BW44" s="109">
        <f>COUNTIF(C44:BJ44,"нн")</f>
        <v>0</v>
      </c>
      <c r="BX44" s="108">
        <f>COUNTIF(C44:BJ44,"в")</f>
        <v>9</v>
      </c>
    </row>
    <row r="45" spans="1:76" ht="13.5" customHeight="1">
      <c r="A45" s="163"/>
      <c r="B45" s="46" t="s">
        <v>14</v>
      </c>
      <c r="C45" s="37"/>
      <c r="D45" s="37"/>
      <c r="E45" s="37">
        <v>8</v>
      </c>
      <c r="F45" s="37"/>
      <c r="G45" s="37">
        <v>8</v>
      </c>
      <c r="H45" s="37"/>
      <c r="I45" s="37">
        <v>8</v>
      </c>
      <c r="J45" s="37"/>
      <c r="K45" s="37">
        <v>8</v>
      </c>
      <c r="L45" s="37"/>
      <c r="M45" s="37">
        <v>8</v>
      </c>
      <c r="N45" s="37"/>
      <c r="O45" s="37"/>
      <c r="P45" s="37"/>
      <c r="Q45" s="37"/>
      <c r="R45" s="37"/>
      <c r="S45" s="37">
        <v>8</v>
      </c>
      <c r="T45" s="37"/>
      <c r="U45" s="37">
        <v>8</v>
      </c>
      <c r="V45" s="37"/>
      <c r="W45" s="37">
        <v>8</v>
      </c>
      <c r="X45" s="37"/>
      <c r="Y45" s="37">
        <v>8</v>
      </c>
      <c r="Z45" s="37"/>
      <c r="AA45" s="37">
        <v>8</v>
      </c>
      <c r="AB45" s="37"/>
      <c r="AC45" s="37"/>
      <c r="AD45" s="37"/>
      <c r="AE45" s="37"/>
      <c r="AF45" s="37"/>
      <c r="AG45" s="37">
        <v>8</v>
      </c>
      <c r="AH45" s="37"/>
      <c r="AI45" s="37">
        <v>8</v>
      </c>
      <c r="AJ45" s="37"/>
      <c r="AK45" s="37">
        <v>8</v>
      </c>
      <c r="AL45" s="37"/>
      <c r="AM45" s="37">
        <v>8</v>
      </c>
      <c r="AN45" s="37"/>
      <c r="AO45" s="37">
        <v>8</v>
      </c>
      <c r="AP45" s="37"/>
      <c r="AQ45" s="37"/>
      <c r="AR45" s="37"/>
      <c r="AS45" s="37"/>
      <c r="AT45" s="37"/>
      <c r="AU45" s="37">
        <v>8</v>
      </c>
      <c r="AV45" s="37"/>
      <c r="AW45" s="37">
        <v>8</v>
      </c>
      <c r="AX45" s="37"/>
      <c r="AY45" s="37">
        <v>8</v>
      </c>
      <c r="AZ45" s="37"/>
      <c r="BA45" s="37">
        <v>8</v>
      </c>
      <c r="BB45" s="37"/>
      <c r="BC45" s="37">
        <v>8</v>
      </c>
      <c r="BD45" s="37"/>
      <c r="BE45" s="51">
        <v>8</v>
      </c>
      <c r="BF45" s="51"/>
      <c r="BG45" s="51"/>
      <c r="BH45" s="51"/>
      <c r="BI45" s="51"/>
      <c r="BJ45" s="37"/>
      <c r="BK45" s="106"/>
      <c r="BL45" s="106"/>
      <c r="BM45" s="107"/>
      <c r="BN45" s="107"/>
      <c r="BO45" s="107"/>
      <c r="BP45" s="106"/>
      <c r="BQ45" s="108"/>
      <c r="BR45" s="108"/>
      <c r="BS45" s="107"/>
      <c r="BT45" s="108"/>
      <c r="BU45" s="108"/>
      <c r="BV45" s="109"/>
      <c r="BW45" s="109"/>
      <c r="BX45" s="108"/>
    </row>
    <row r="46" spans="1:76" s="1" customFormat="1" ht="13.5" customHeight="1">
      <c r="C46" s="2"/>
      <c r="D46" s="2"/>
      <c r="E46" s="2"/>
      <c r="F46" s="2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6"/>
      <c r="T46" s="16"/>
      <c r="U46" s="15"/>
      <c r="V46" s="15"/>
      <c r="W46" s="17"/>
      <c r="X46" s="17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34"/>
      <c r="BF46" s="34"/>
      <c r="BG46" s="34"/>
      <c r="BH46" s="34"/>
      <c r="BI46" s="34"/>
      <c r="BJ46" s="34"/>
      <c r="BK46" s="18"/>
      <c r="BM46" s="19"/>
      <c r="BN46" s="19"/>
      <c r="BO46" s="19"/>
      <c r="BP46" s="19"/>
      <c r="BQ46" s="15"/>
      <c r="BR46" s="15"/>
      <c r="BS46" s="15"/>
      <c r="BT46" s="15"/>
      <c r="BU46" s="15"/>
      <c r="BV46" s="4"/>
      <c r="BW46" s="4"/>
      <c r="BX46" s="7"/>
    </row>
    <row r="47" spans="1:76" s="1" customFormat="1" ht="15.75">
      <c r="C47" s="2"/>
      <c r="D47" s="2"/>
      <c r="E47" s="2"/>
      <c r="F47" s="2"/>
      <c r="G47" s="33" t="s">
        <v>61</v>
      </c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17"/>
      <c r="AY47" s="34" t="s">
        <v>33</v>
      </c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20"/>
      <c r="BM47" s="19"/>
      <c r="BN47" s="19"/>
      <c r="BO47" s="19"/>
      <c r="BP47" s="19"/>
      <c r="BQ47" s="21"/>
      <c r="BR47" s="21"/>
      <c r="BS47" s="21"/>
      <c r="BT47" s="21"/>
      <c r="BU47" s="22"/>
      <c r="BV47" s="4"/>
      <c r="BW47" s="4"/>
      <c r="BX47" s="7"/>
    </row>
    <row r="48" spans="1:76" ht="13.5" customHeight="1">
      <c r="A48" s="1"/>
      <c r="B48" s="1"/>
      <c r="C48" s="2"/>
      <c r="D48" s="2"/>
      <c r="E48" s="2"/>
      <c r="F48" s="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4"/>
      <c r="X48" s="4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18"/>
      <c r="BM48" s="20"/>
      <c r="BN48" s="20"/>
      <c r="BO48" s="20"/>
      <c r="BP48" s="20"/>
      <c r="BQ48" s="21"/>
      <c r="BR48" s="21"/>
      <c r="BS48" s="21"/>
      <c r="BT48" s="21"/>
      <c r="BU48" s="22"/>
      <c r="BV48" s="4"/>
      <c r="BW48" s="4"/>
      <c r="BX48" s="4"/>
    </row>
    <row r="49" spans="1:76" ht="13.5" customHeight="1">
      <c r="A49" s="1"/>
      <c r="B49" s="1"/>
      <c r="C49" s="2"/>
      <c r="D49" s="2"/>
      <c r="E49" s="2"/>
      <c r="F49" s="2"/>
      <c r="G49" s="33" t="s">
        <v>21</v>
      </c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17"/>
      <c r="AW49" s="17"/>
      <c r="AX49" s="17"/>
      <c r="AY49" s="34" t="s">
        <v>22</v>
      </c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23"/>
      <c r="BM49" s="19"/>
      <c r="BN49" s="19"/>
      <c r="BO49" s="19"/>
      <c r="BP49" s="19"/>
      <c r="BQ49" s="15"/>
      <c r="BR49" s="15"/>
      <c r="BS49" s="15"/>
      <c r="BT49" s="15"/>
      <c r="BU49" s="15"/>
      <c r="BV49" s="4"/>
      <c r="BW49" s="4"/>
      <c r="BX49" s="4"/>
    </row>
    <row r="50" spans="1:76" ht="13.5" customHeight="1">
      <c r="E50" s="96">
        <f>COUNT(E7:E45)</f>
        <v>13</v>
      </c>
      <c r="F50" s="96"/>
      <c r="G50" s="96">
        <f>COUNT(G7:G45)</f>
        <v>14</v>
      </c>
      <c r="H50" s="96"/>
      <c r="I50" s="96">
        <f>COUNT(I7:I45)</f>
        <v>14</v>
      </c>
      <c r="J50" s="96"/>
      <c r="K50" s="96">
        <f>COUNT(K7:K45)</f>
        <v>14</v>
      </c>
      <c r="L50" s="96"/>
      <c r="M50" s="96">
        <f>COUNT(M7:M45)</f>
        <v>14</v>
      </c>
      <c r="N50" s="96"/>
      <c r="O50" s="96">
        <f>COUNT(O7:O45)</f>
        <v>0</v>
      </c>
      <c r="P50" s="96"/>
      <c r="Q50" s="96">
        <f>COUNT(Q7:Q45)</f>
        <v>0</v>
      </c>
      <c r="R50" s="96"/>
      <c r="S50" s="96">
        <f>COUNT(S7:S45)</f>
        <v>12</v>
      </c>
      <c r="T50" s="96"/>
      <c r="U50" s="96">
        <f>COUNT(U7:U45)</f>
        <v>12</v>
      </c>
      <c r="V50" s="96"/>
      <c r="W50" s="96">
        <f>COUNT(W7:W45)</f>
        <v>12</v>
      </c>
      <c r="X50" s="96"/>
      <c r="Y50" s="96">
        <f>COUNT(Y7:Y45)</f>
        <v>12</v>
      </c>
      <c r="Z50" s="96"/>
      <c r="AA50" s="96">
        <f>COUNT(AA7:AA45)</f>
        <v>12</v>
      </c>
      <c r="AB50" s="96"/>
      <c r="AC50" s="96">
        <f>COUNT(AC7:AC45)</f>
        <v>2</v>
      </c>
      <c r="AD50" s="96"/>
      <c r="AE50" s="96">
        <f>COUNT(AE7:AE45)</f>
        <v>0</v>
      </c>
      <c r="AF50" s="96"/>
      <c r="AG50" s="96">
        <f>COUNT(AG7:AG45)</f>
        <v>12</v>
      </c>
      <c r="AH50" s="96"/>
      <c r="AI50" s="96">
        <f>COUNT(AI7:AI45)</f>
        <v>12</v>
      </c>
      <c r="AJ50" s="96"/>
      <c r="AK50" s="96">
        <f>COUNT(AK7:AK45)</f>
        <v>12</v>
      </c>
      <c r="AL50" s="96"/>
      <c r="AM50" s="96">
        <f>COUNT(AM7:AM45)</f>
        <v>12</v>
      </c>
      <c r="AN50" s="96"/>
      <c r="AO50" s="96">
        <f>COUNT(AO7:AO45)</f>
        <v>12</v>
      </c>
      <c r="AP50" s="96"/>
      <c r="AQ50" s="96">
        <f>COUNT(AQ7:AQ45)</f>
        <v>0</v>
      </c>
      <c r="AR50" s="96"/>
      <c r="AS50" s="96">
        <f>COUNT(AS7:AS45)</f>
        <v>0</v>
      </c>
      <c r="AT50" s="96"/>
      <c r="AU50" s="96">
        <f>COUNT(AU7:AU45)</f>
        <v>15</v>
      </c>
      <c r="AV50" s="96"/>
      <c r="AW50" s="96">
        <f>COUNT(AW7:AW45)</f>
        <v>15</v>
      </c>
      <c r="AX50" s="96"/>
      <c r="AY50" s="96">
        <f>COUNT(AY7:AY45)</f>
        <v>15</v>
      </c>
      <c r="AZ50" s="96"/>
      <c r="BA50" s="96">
        <f>COUNT(BA7:BA45)</f>
        <v>15</v>
      </c>
      <c r="BB50" s="96"/>
      <c r="BC50" s="96">
        <f>COUNT(BC7:BC45)</f>
        <v>15</v>
      </c>
      <c r="BD50" s="96"/>
      <c r="BE50" s="96">
        <f>COUNT(BE7:BE45)</f>
        <v>15</v>
      </c>
      <c r="BF50" s="96"/>
      <c r="BG50" s="96">
        <f>COUNT(BG7:BG45)</f>
        <v>0</v>
      </c>
      <c r="BH50" s="96"/>
      <c r="BI50" s="96">
        <f>COUNT(BI7:BI45)</f>
        <v>0</v>
      </c>
      <c r="BJ50" s="96"/>
    </row>
    <row r="52" spans="1:76" ht="13.5" customHeight="1">
      <c r="E52" s="95">
        <f>E50/18</f>
        <v>0.72222222222222221</v>
      </c>
      <c r="F52" s="95"/>
      <c r="G52" s="95">
        <f>G50/18</f>
        <v>0.77777777777777779</v>
      </c>
      <c r="H52" s="95"/>
      <c r="I52" s="95">
        <f>I50/18</f>
        <v>0.77777777777777779</v>
      </c>
      <c r="J52" s="95"/>
      <c r="K52" s="95">
        <f>K50/18</f>
        <v>0.77777777777777779</v>
      </c>
      <c r="L52" s="95"/>
      <c r="M52" s="95">
        <f>M50/18</f>
        <v>0.77777777777777779</v>
      </c>
      <c r="N52" s="95"/>
      <c r="O52" s="95">
        <f>O50/18</f>
        <v>0</v>
      </c>
      <c r="P52" s="95"/>
      <c r="Q52" s="95">
        <f>Q50/18</f>
        <v>0</v>
      </c>
      <c r="R52" s="95"/>
      <c r="S52" s="95">
        <f>S50/18</f>
        <v>0.66666666666666663</v>
      </c>
      <c r="T52" s="95"/>
      <c r="U52" s="95">
        <f>U50/18</f>
        <v>0.66666666666666663</v>
      </c>
      <c r="V52" s="95"/>
      <c r="W52" s="95">
        <f>W50/18</f>
        <v>0.66666666666666663</v>
      </c>
      <c r="X52" s="95"/>
      <c r="Y52" s="95">
        <f>Y50/18</f>
        <v>0.66666666666666663</v>
      </c>
      <c r="Z52" s="95"/>
      <c r="AA52" s="95">
        <f>AA50/18</f>
        <v>0.66666666666666663</v>
      </c>
      <c r="AB52" s="95"/>
      <c r="AC52" s="95">
        <f>AC50/18</f>
        <v>0.1111111111111111</v>
      </c>
      <c r="AD52" s="95"/>
      <c r="AE52" s="95">
        <f>AE50/18</f>
        <v>0</v>
      </c>
      <c r="AF52" s="95"/>
      <c r="AG52" s="95">
        <f>AG50/18</f>
        <v>0.66666666666666663</v>
      </c>
      <c r="AH52" s="95"/>
      <c r="AI52" s="95">
        <f>AI50/18</f>
        <v>0.66666666666666663</v>
      </c>
      <c r="AJ52" s="95"/>
      <c r="AK52" s="95">
        <f>AK50/18</f>
        <v>0.66666666666666663</v>
      </c>
      <c r="AL52" s="95"/>
      <c r="AM52" s="95">
        <f>AM50/18</f>
        <v>0.66666666666666663</v>
      </c>
      <c r="AN52" s="95"/>
      <c r="AO52" s="95">
        <f>AO50/18</f>
        <v>0.66666666666666663</v>
      </c>
      <c r="AP52" s="95"/>
      <c r="AQ52" s="95">
        <f>AQ50/18</f>
        <v>0</v>
      </c>
      <c r="AR52" s="95"/>
      <c r="AS52" s="95">
        <f>AS50/18</f>
        <v>0</v>
      </c>
      <c r="AT52" s="95"/>
      <c r="AU52" s="95">
        <f>AU50/18</f>
        <v>0.83333333333333337</v>
      </c>
      <c r="AV52" s="95"/>
      <c r="AW52" s="95">
        <f>AW50/18</f>
        <v>0.83333333333333337</v>
      </c>
      <c r="AX52" s="95"/>
      <c r="AY52" s="95">
        <f>AY50/18</f>
        <v>0.83333333333333337</v>
      </c>
      <c r="AZ52" s="95"/>
      <c r="BA52" s="95">
        <f>BA50/18</f>
        <v>0.83333333333333337</v>
      </c>
      <c r="BB52" s="95"/>
      <c r="BC52" s="95">
        <f>BC50/18</f>
        <v>0.83333333333333337</v>
      </c>
      <c r="BD52" s="95"/>
      <c r="BE52" s="95">
        <f>BE50/18</f>
        <v>0.83333333333333337</v>
      </c>
      <c r="BF52" s="95"/>
      <c r="BG52" s="95">
        <f>BG50/18</f>
        <v>0</v>
      </c>
      <c r="BH52" s="95"/>
      <c r="BI52" s="95">
        <f>BI50/18</f>
        <v>0</v>
      </c>
      <c r="BJ52" s="95"/>
    </row>
    <row r="54" spans="1:76" ht="13.5" customHeight="1">
      <c r="C54" s="24">
        <v>8</v>
      </c>
      <c r="D54" s="24"/>
      <c r="E54" s="24">
        <v>8</v>
      </c>
      <c r="F54" s="24"/>
      <c r="G54" s="24">
        <v>8</v>
      </c>
      <c r="H54" s="24"/>
      <c r="I54" s="24">
        <v>8</v>
      </c>
      <c r="J54" s="24"/>
      <c r="K54" s="24">
        <v>8</v>
      </c>
      <c r="L54" s="24"/>
      <c r="M54" s="24">
        <v>8</v>
      </c>
      <c r="N54" s="24"/>
      <c r="O54" s="24">
        <v>8</v>
      </c>
      <c r="P54" s="24"/>
      <c r="Q54" s="24">
        <v>8</v>
      </c>
      <c r="R54" s="24"/>
      <c r="S54" s="24">
        <v>8</v>
      </c>
      <c r="T54" s="24"/>
      <c r="U54" s="24">
        <v>8</v>
      </c>
      <c r="V54" s="24"/>
      <c r="W54" s="24">
        <v>8</v>
      </c>
      <c r="X54" s="24"/>
      <c r="Y54" s="24">
        <v>8</v>
      </c>
      <c r="Z54" s="24"/>
      <c r="AA54" s="24">
        <v>8</v>
      </c>
      <c r="AB54" s="24"/>
      <c r="AC54" s="24">
        <v>8</v>
      </c>
      <c r="AD54" s="24"/>
      <c r="AE54" s="24">
        <v>8</v>
      </c>
      <c r="AF54" s="24"/>
      <c r="AG54" s="24">
        <v>8</v>
      </c>
      <c r="AH54" s="24"/>
      <c r="AI54" s="24">
        <v>8</v>
      </c>
      <c r="AJ54" s="24"/>
      <c r="AK54" s="24">
        <v>8</v>
      </c>
      <c r="AL54" s="24"/>
      <c r="AM54" s="24">
        <v>8</v>
      </c>
      <c r="AN54" s="24"/>
      <c r="AO54" s="24">
        <v>8</v>
      </c>
      <c r="AP54" s="24"/>
      <c r="AQ54" s="24">
        <v>8</v>
      </c>
      <c r="AR54" s="24"/>
      <c r="AS54" s="24">
        <v>8</v>
      </c>
      <c r="AT54" s="24"/>
      <c r="AU54" s="24">
        <v>8</v>
      </c>
      <c r="AV54" s="24"/>
      <c r="AW54" s="24">
        <v>8</v>
      </c>
      <c r="AX54" s="24"/>
      <c r="AY54" s="24">
        <v>8</v>
      </c>
      <c r="AZ54" s="24"/>
      <c r="BA54" s="24">
        <v>8</v>
      </c>
      <c r="BB54" s="24"/>
      <c r="BC54" s="24">
        <v>8</v>
      </c>
      <c r="BD54" s="24"/>
      <c r="BE54" s="24"/>
      <c r="BF54" s="24"/>
      <c r="BG54" s="24"/>
      <c r="BH54" s="24"/>
      <c r="BI54" s="24"/>
      <c r="BJ54" s="24"/>
    </row>
    <row r="55" spans="1:76" ht="13.5" customHeight="1">
      <c r="C55" s="24">
        <v>7</v>
      </c>
      <c r="D55" s="24"/>
      <c r="E55" s="24">
        <v>7</v>
      </c>
      <c r="F55" s="24"/>
      <c r="G55" s="24">
        <v>7</v>
      </c>
      <c r="H55" s="24"/>
      <c r="I55" s="24">
        <v>7</v>
      </c>
      <c r="J55" s="24"/>
      <c r="K55" s="24">
        <v>7</v>
      </c>
      <c r="L55" s="24"/>
      <c r="M55" s="24">
        <v>7</v>
      </c>
      <c r="N55" s="24"/>
      <c r="O55" s="24">
        <v>7</v>
      </c>
      <c r="P55" s="24"/>
      <c r="Q55" s="24">
        <v>7</v>
      </c>
      <c r="R55" s="24"/>
      <c r="S55" s="24">
        <v>7</v>
      </c>
      <c r="T55" s="24"/>
      <c r="U55" s="24">
        <v>7</v>
      </c>
      <c r="V55" s="24"/>
      <c r="W55" s="24">
        <v>7</v>
      </c>
      <c r="X55" s="24"/>
      <c r="Y55" s="24">
        <v>7</v>
      </c>
      <c r="Z55" s="24"/>
      <c r="AA55" s="24">
        <v>7</v>
      </c>
      <c r="AB55" s="24"/>
      <c r="AC55" s="24">
        <v>7</v>
      </c>
      <c r="AD55" s="24"/>
      <c r="AE55" s="24">
        <v>7</v>
      </c>
      <c r="AF55" s="24"/>
      <c r="AG55" s="24">
        <v>7</v>
      </c>
      <c r="AH55" s="24"/>
      <c r="AI55" s="24">
        <v>7</v>
      </c>
      <c r="AJ55" s="24"/>
      <c r="AK55" s="24">
        <v>7</v>
      </c>
      <c r="AL55" s="24"/>
      <c r="AM55" s="24">
        <v>7</v>
      </c>
      <c r="AN55" s="24"/>
      <c r="AO55" s="24">
        <v>7</v>
      </c>
      <c r="AP55" s="24"/>
      <c r="AQ55" s="24">
        <v>7</v>
      </c>
      <c r="AR55" s="24"/>
      <c r="AS55" s="24">
        <v>7</v>
      </c>
      <c r="AT55" s="24"/>
      <c r="AU55" s="24">
        <v>7</v>
      </c>
      <c r="AV55" s="24"/>
      <c r="AW55" s="24">
        <v>7</v>
      </c>
      <c r="AX55" s="24"/>
      <c r="AY55" s="24">
        <v>7</v>
      </c>
      <c r="AZ55" s="24"/>
      <c r="BA55" s="24">
        <v>7</v>
      </c>
      <c r="BB55" s="24"/>
      <c r="BC55" s="24">
        <v>7</v>
      </c>
      <c r="BD55" s="24"/>
      <c r="BE55" s="24"/>
      <c r="BF55" s="24"/>
      <c r="BG55" s="24"/>
      <c r="BH55" s="24"/>
      <c r="BI55" s="24"/>
      <c r="BJ55" s="24"/>
    </row>
  </sheetData>
  <mergeCells count="461">
    <mergeCell ref="M36:BJ37"/>
    <mergeCell ref="BT44:BT45"/>
    <mergeCell ref="BU44:BU45"/>
    <mergeCell ref="BV44:BV45"/>
    <mergeCell ref="BW44:BW45"/>
    <mergeCell ref="BX44:BX45"/>
    <mergeCell ref="A44:A45"/>
    <mergeCell ref="BK44:BK45"/>
    <mergeCell ref="BL44:BL45"/>
    <mergeCell ref="BM44:BM45"/>
    <mergeCell ref="BN44:BN45"/>
    <mergeCell ref="BO44:BO45"/>
    <mergeCell ref="BP44:BP45"/>
    <mergeCell ref="BQ44:BQ45"/>
    <mergeCell ref="BR44:BR45"/>
    <mergeCell ref="BS44:BS45"/>
    <mergeCell ref="BO38:BO39"/>
    <mergeCell ref="BM38:BM39"/>
    <mergeCell ref="BN38:BN39"/>
    <mergeCell ref="A36:A37"/>
    <mergeCell ref="A38:A39"/>
    <mergeCell ref="A40:A41"/>
    <mergeCell ref="BX36:BX37"/>
    <mergeCell ref="BX38:BX39"/>
    <mergeCell ref="BE6:BF6"/>
    <mergeCell ref="BG6:BH6"/>
    <mergeCell ref="BI6:BJ6"/>
    <mergeCell ref="BE3:BF3"/>
    <mergeCell ref="BG3:BH3"/>
    <mergeCell ref="BI3:BJ3"/>
    <mergeCell ref="BE4:BF4"/>
    <mergeCell ref="BG4:BH4"/>
    <mergeCell ref="BI4:BJ4"/>
    <mergeCell ref="BE5:BF5"/>
    <mergeCell ref="BG5:BH5"/>
    <mergeCell ref="BI5:BJ5"/>
    <mergeCell ref="Q1:AO1"/>
    <mergeCell ref="AK2:AP2"/>
    <mergeCell ref="AE2:AF2"/>
    <mergeCell ref="AY3:AZ3"/>
    <mergeCell ref="AY4:AZ4"/>
    <mergeCell ref="AY5:AZ5"/>
    <mergeCell ref="AY6:AZ6"/>
    <mergeCell ref="BA3:BB3"/>
    <mergeCell ref="BA4:BB4"/>
    <mergeCell ref="BA5:BB5"/>
    <mergeCell ref="BA6:BB6"/>
    <mergeCell ref="AM3:AN3"/>
    <mergeCell ref="AM4:AN4"/>
    <mergeCell ref="AM5:AN5"/>
    <mergeCell ref="AM6:AN6"/>
    <mergeCell ref="AO3:AP3"/>
    <mergeCell ref="AO4:AP4"/>
    <mergeCell ref="AO5:AP5"/>
    <mergeCell ref="AO6:AP6"/>
    <mergeCell ref="AQ3:AR3"/>
    <mergeCell ref="AQ4:AR4"/>
    <mergeCell ref="AQ5:AR5"/>
    <mergeCell ref="AQ6:AR6"/>
    <mergeCell ref="AG3:AH3"/>
    <mergeCell ref="BC3:BD3"/>
    <mergeCell ref="BC4:BD4"/>
    <mergeCell ref="BC5:BD5"/>
    <mergeCell ref="BC6:BD6"/>
    <mergeCell ref="AS3:AT3"/>
    <mergeCell ref="AS4:AT4"/>
    <mergeCell ref="AS5:AT5"/>
    <mergeCell ref="AS6:AT6"/>
    <mergeCell ref="AU3:AV3"/>
    <mergeCell ref="AU4:AV4"/>
    <mergeCell ref="AU5:AV5"/>
    <mergeCell ref="AU6:AV6"/>
    <mergeCell ref="AW3:AX3"/>
    <mergeCell ref="AW4:AX4"/>
    <mergeCell ref="AW5:AX5"/>
    <mergeCell ref="AW6:AX6"/>
    <mergeCell ref="AG4:AH4"/>
    <mergeCell ref="AG5:AH5"/>
    <mergeCell ref="AG6:AH6"/>
    <mergeCell ref="AI3:AJ3"/>
    <mergeCell ref="AI4:AJ4"/>
    <mergeCell ref="AI5:AJ5"/>
    <mergeCell ref="AI6:AJ6"/>
    <mergeCell ref="AK3:AL3"/>
    <mergeCell ref="AK4:AL4"/>
    <mergeCell ref="AK5:AL5"/>
    <mergeCell ref="AK6:AL6"/>
    <mergeCell ref="AA3:AB3"/>
    <mergeCell ref="AA4:AB4"/>
    <mergeCell ref="AA5:AB5"/>
    <mergeCell ref="AA6:AB6"/>
    <mergeCell ref="AC3:AD3"/>
    <mergeCell ref="AC4:AD4"/>
    <mergeCell ref="AC5:AD5"/>
    <mergeCell ref="AC6:AD6"/>
    <mergeCell ref="AE3:AF3"/>
    <mergeCell ref="AE4:AF4"/>
    <mergeCell ref="AE5:AF5"/>
    <mergeCell ref="AE6:AF6"/>
    <mergeCell ref="S3:T3"/>
    <mergeCell ref="S4:T4"/>
    <mergeCell ref="S5:T5"/>
    <mergeCell ref="S6:T6"/>
    <mergeCell ref="W6:X6"/>
    <mergeCell ref="U3:V3"/>
    <mergeCell ref="Y3:Z3"/>
    <mergeCell ref="Y4:Z4"/>
    <mergeCell ref="Y5:Z5"/>
    <mergeCell ref="Y6:Z6"/>
    <mergeCell ref="M6:N6"/>
    <mergeCell ref="O3:P3"/>
    <mergeCell ref="O4:P4"/>
    <mergeCell ref="O5:P5"/>
    <mergeCell ref="O6:P6"/>
    <mergeCell ref="Q3:R3"/>
    <mergeCell ref="Q4:R4"/>
    <mergeCell ref="Q5:R5"/>
    <mergeCell ref="Q6:R6"/>
    <mergeCell ref="BV13:BV14"/>
    <mergeCell ref="BW13:BW14"/>
    <mergeCell ref="BX13:BX14"/>
    <mergeCell ref="A34:A35"/>
    <mergeCell ref="BK34:BK35"/>
    <mergeCell ref="BL34:BL35"/>
    <mergeCell ref="BM34:BM35"/>
    <mergeCell ref="BN34:BN35"/>
    <mergeCell ref="BO34:BO35"/>
    <mergeCell ref="BP34:BP35"/>
    <mergeCell ref="BQ34:BQ35"/>
    <mergeCell ref="BR34:BR35"/>
    <mergeCell ref="BS34:BS35"/>
    <mergeCell ref="BT34:BT35"/>
    <mergeCell ref="BU34:BU35"/>
    <mergeCell ref="BV34:BV35"/>
    <mergeCell ref="BW34:BW35"/>
    <mergeCell ref="BX34:BX35"/>
    <mergeCell ref="A13:A14"/>
    <mergeCell ref="BK13:BK14"/>
    <mergeCell ref="BL13:BL14"/>
    <mergeCell ref="BM13:BM14"/>
    <mergeCell ref="BN13:BN14"/>
    <mergeCell ref="BK32:BK33"/>
    <mergeCell ref="BR28:BR29"/>
    <mergeCell ref="BO18:BO19"/>
    <mergeCell ref="BP18:BP19"/>
    <mergeCell ref="BR30:BR31"/>
    <mergeCell ref="BR32:BR33"/>
    <mergeCell ref="BP22:BP23"/>
    <mergeCell ref="BL32:BL33"/>
    <mergeCell ref="BM32:BM33"/>
    <mergeCell ref="BN32:BN33"/>
    <mergeCell ref="BO32:BO33"/>
    <mergeCell ref="BO30:BO31"/>
    <mergeCell ref="BP24:BP25"/>
    <mergeCell ref="BR18:BR19"/>
    <mergeCell ref="BR20:BR21"/>
    <mergeCell ref="BR22:BR23"/>
    <mergeCell ref="BR24:BR25"/>
    <mergeCell ref="BL28:BL29"/>
    <mergeCell ref="BM28:BM29"/>
    <mergeCell ref="BN28:BN29"/>
    <mergeCell ref="BO28:BO29"/>
    <mergeCell ref="AA2:AC2"/>
    <mergeCell ref="S2:Y2"/>
    <mergeCell ref="BK40:BK41"/>
    <mergeCell ref="BL40:BL41"/>
    <mergeCell ref="BM40:BM41"/>
    <mergeCell ref="BN40:BN41"/>
    <mergeCell ref="BO40:BO41"/>
    <mergeCell ref="BK36:BK37"/>
    <mergeCell ref="BL36:BL37"/>
    <mergeCell ref="BM36:BM37"/>
    <mergeCell ref="BN36:BN37"/>
    <mergeCell ref="BO36:BO37"/>
    <mergeCell ref="BK38:BK39"/>
    <mergeCell ref="BL38:BL39"/>
    <mergeCell ref="BK30:BK31"/>
    <mergeCell ref="BL30:BL31"/>
    <mergeCell ref="BM30:BM31"/>
    <mergeCell ref="BN30:BN31"/>
    <mergeCell ref="U4:V4"/>
    <mergeCell ref="U5:V5"/>
    <mergeCell ref="U6:V6"/>
    <mergeCell ref="W3:X3"/>
    <mergeCell ref="W4:X4"/>
    <mergeCell ref="W5:X5"/>
    <mergeCell ref="BK26:BK27"/>
    <mergeCell ref="BL26:BL27"/>
    <mergeCell ref="BM26:BM27"/>
    <mergeCell ref="BN26:BN27"/>
    <mergeCell ref="BO26:BO27"/>
    <mergeCell ref="BK28:BK29"/>
    <mergeCell ref="A11:A12"/>
    <mergeCell ref="A18:A19"/>
    <mergeCell ref="A20:A21"/>
    <mergeCell ref="A22:A23"/>
    <mergeCell ref="BK22:BK23"/>
    <mergeCell ref="BL22:BL23"/>
    <mergeCell ref="BM22:BM23"/>
    <mergeCell ref="BN22:BN23"/>
    <mergeCell ref="BO22:BO23"/>
    <mergeCell ref="BK24:BK25"/>
    <mergeCell ref="BL24:BL25"/>
    <mergeCell ref="BM24:BM25"/>
    <mergeCell ref="BN24:BN25"/>
    <mergeCell ref="BO24:BO25"/>
    <mergeCell ref="BO13:BO14"/>
    <mergeCell ref="BM20:BM21"/>
    <mergeCell ref="BN20:BN21"/>
    <mergeCell ref="BO20:BO21"/>
    <mergeCell ref="BK18:BK19"/>
    <mergeCell ref="C3:D3"/>
    <mergeCell ref="C4:D4"/>
    <mergeCell ref="C5:D5"/>
    <mergeCell ref="C6:D6"/>
    <mergeCell ref="E3:F3"/>
    <mergeCell ref="E4:F4"/>
    <mergeCell ref="E5:F5"/>
    <mergeCell ref="E6:F6"/>
    <mergeCell ref="G3:H3"/>
    <mergeCell ref="G4:H4"/>
    <mergeCell ref="G5:H5"/>
    <mergeCell ref="G6:H6"/>
    <mergeCell ref="I3:J3"/>
    <mergeCell ref="I4:J4"/>
    <mergeCell ref="I5:J5"/>
    <mergeCell ref="I6:J6"/>
    <mergeCell ref="K3:L3"/>
    <mergeCell ref="K4:L4"/>
    <mergeCell ref="K5:L5"/>
    <mergeCell ref="K6:L6"/>
    <mergeCell ref="M3:N3"/>
    <mergeCell ref="M4:N4"/>
    <mergeCell ref="M5:N5"/>
    <mergeCell ref="A32:A33"/>
    <mergeCell ref="BL18:BL19"/>
    <mergeCell ref="BM18:BM19"/>
    <mergeCell ref="BN18:BN19"/>
    <mergeCell ref="BK20:BK21"/>
    <mergeCell ref="BL20:BL21"/>
    <mergeCell ref="A3:A5"/>
    <mergeCell ref="B3:B5"/>
    <mergeCell ref="BM5:BO5"/>
    <mergeCell ref="A16:A17"/>
    <mergeCell ref="BO11:BO12"/>
    <mergeCell ref="BN16:BN17"/>
    <mergeCell ref="BO16:BO17"/>
    <mergeCell ref="A8:A9"/>
    <mergeCell ref="A24:A25"/>
    <mergeCell ref="A26:A27"/>
    <mergeCell ref="A28:A29"/>
    <mergeCell ref="A30:A31"/>
    <mergeCell ref="BM11:BM12"/>
    <mergeCell ref="BN11:BN12"/>
    <mergeCell ref="BK16:BK17"/>
    <mergeCell ref="BL16:BL17"/>
    <mergeCell ref="BM16:BM17"/>
    <mergeCell ref="BK11:BK12"/>
    <mergeCell ref="BQ5:BX5"/>
    <mergeCell ref="BP5:BP6"/>
    <mergeCell ref="BK3:BO4"/>
    <mergeCell ref="BP3:BX4"/>
    <mergeCell ref="BX11:BX12"/>
    <mergeCell ref="BW11:BW12"/>
    <mergeCell ref="BW8:BW9"/>
    <mergeCell ref="BK8:BK9"/>
    <mergeCell ref="BL8:BL9"/>
    <mergeCell ref="BM8:BM9"/>
    <mergeCell ref="BP8:BP9"/>
    <mergeCell ref="BP11:BP12"/>
    <mergeCell ref="BO8:BO9"/>
    <mergeCell ref="BT8:BT9"/>
    <mergeCell ref="BU8:BU9"/>
    <mergeCell ref="BV8:BV9"/>
    <mergeCell ref="BT11:BT12"/>
    <mergeCell ref="BU11:BU12"/>
    <mergeCell ref="BV11:BV12"/>
    <mergeCell ref="BL11:BL12"/>
    <mergeCell ref="BR8:BR9"/>
    <mergeCell ref="BR11:BR12"/>
    <mergeCell ref="BN8:BN9"/>
    <mergeCell ref="BT16:BT17"/>
    <mergeCell ref="BP16:BP17"/>
    <mergeCell ref="BP40:BP41"/>
    <mergeCell ref="BQ8:BQ9"/>
    <mergeCell ref="BQ11:BQ12"/>
    <mergeCell ref="BQ16:BQ17"/>
    <mergeCell ref="BQ18:BQ19"/>
    <mergeCell ref="BQ20:BQ21"/>
    <mergeCell ref="BQ22:BQ23"/>
    <mergeCell ref="BQ24:BQ25"/>
    <mergeCell ref="BQ26:BQ27"/>
    <mergeCell ref="BQ28:BQ29"/>
    <mergeCell ref="BQ30:BQ31"/>
    <mergeCell ref="BQ32:BQ33"/>
    <mergeCell ref="BQ36:BQ37"/>
    <mergeCell ref="BP30:BP31"/>
    <mergeCell ref="BP32:BP33"/>
    <mergeCell ref="BQ40:BQ41"/>
    <mergeCell ref="BQ38:BQ39"/>
    <mergeCell ref="BP26:BP27"/>
    <mergeCell ref="BP28:BP29"/>
    <mergeCell ref="BP36:BP37"/>
    <mergeCell ref="BP38:BP39"/>
    <mergeCell ref="BP20:BP21"/>
    <mergeCell ref="BP13:BP14"/>
    <mergeCell ref="BS8:BS9"/>
    <mergeCell ref="BS11:BS12"/>
    <mergeCell ref="BS16:BS17"/>
    <mergeCell ref="BS18:BS19"/>
    <mergeCell ref="BS20:BS21"/>
    <mergeCell ref="BS22:BS23"/>
    <mergeCell ref="BS24:BS25"/>
    <mergeCell ref="BS26:BS27"/>
    <mergeCell ref="BR26:BR27"/>
    <mergeCell ref="BQ13:BQ14"/>
    <mergeCell ref="BR13:BR14"/>
    <mergeCell ref="BR16:BR17"/>
    <mergeCell ref="BS28:BS29"/>
    <mergeCell ref="BS13:BS14"/>
    <mergeCell ref="BS30:BS31"/>
    <mergeCell ref="BR36:BR37"/>
    <mergeCell ref="BR38:BR39"/>
    <mergeCell ref="BR40:BR41"/>
    <mergeCell ref="BT32:BT33"/>
    <mergeCell ref="BU32:BU33"/>
    <mergeCell ref="BV32:BV33"/>
    <mergeCell ref="BU40:BU41"/>
    <mergeCell ref="BV40:BV41"/>
    <mergeCell ref="BT40:BT41"/>
    <mergeCell ref="BS32:BS33"/>
    <mergeCell ref="BS36:BS37"/>
    <mergeCell ref="BS38:BS39"/>
    <mergeCell ref="BS40:BS41"/>
    <mergeCell ref="BT38:BT39"/>
    <mergeCell ref="BT36:BT37"/>
    <mergeCell ref="BU36:BU37"/>
    <mergeCell ref="BV36:BV37"/>
    <mergeCell ref="BU38:BU39"/>
    <mergeCell ref="BV38:BV39"/>
    <mergeCell ref="BU28:BU29"/>
    <mergeCell ref="BV28:BV29"/>
    <mergeCell ref="BW38:BW39"/>
    <mergeCell ref="BX40:BX41"/>
    <mergeCell ref="BW40:BW41"/>
    <mergeCell ref="BX24:BX25"/>
    <mergeCell ref="BX26:BX27"/>
    <mergeCell ref="BX8:BX9"/>
    <mergeCell ref="BW16:BW17"/>
    <mergeCell ref="BW18:BW19"/>
    <mergeCell ref="BW20:BW21"/>
    <mergeCell ref="BW22:BW23"/>
    <mergeCell ref="BW24:BW25"/>
    <mergeCell ref="BW26:BW27"/>
    <mergeCell ref="BX20:BX21"/>
    <mergeCell ref="BX22:BX23"/>
    <mergeCell ref="BX16:BX17"/>
    <mergeCell ref="BX18:BX19"/>
    <mergeCell ref="BX28:BX29"/>
    <mergeCell ref="BX30:BX31"/>
    <mergeCell ref="BT20:BT21"/>
    <mergeCell ref="BX32:BX33"/>
    <mergeCell ref="BW32:BW33"/>
    <mergeCell ref="BW36:BW37"/>
    <mergeCell ref="BT30:BT31"/>
    <mergeCell ref="BU30:BU31"/>
    <mergeCell ref="BV30:BV31"/>
    <mergeCell ref="BW28:BW29"/>
    <mergeCell ref="BW30:BW31"/>
    <mergeCell ref="BT13:BT14"/>
    <mergeCell ref="BU13:BU14"/>
    <mergeCell ref="BS42:BS43"/>
    <mergeCell ref="BT42:BT43"/>
    <mergeCell ref="BU42:BU43"/>
    <mergeCell ref="BV42:BV43"/>
    <mergeCell ref="BW42:BW43"/>
    <mergeCell ref="BU20:BU21"/>
    <mergeCell ref="BV20:BV21"/>
    <mergeCell ref="BT22:BT23"/>
    <mergeCell ref="BU22:BU23"/>
    <mergeCell ref="BV22:BV23"/>
    <mergeCell ref="BU16:BU17"/>
    <mergeCell ref="BV16:BV17"/>
    <mergeCell ref="BT28:BT29"/>
    <mergeCell ref="BU24:BU25"/>
    <mergeCell ref="BV24:BV25"/>
    <mergeCell ref="BT26:BT27"/>
    <mergeCell ref="BU26:BU27"/>
    <mergeCell ref="BV26:BV27"/>
    <mergeCell ref="BT24:BT25"/>
    <mergeCell ref="BT18:BT19"/>
    <mergeCell ref="BU18:BU19"/>
    <mergeCell ref="BV18:BV19"/>
    <mergeCell ref="BX42:BX43"/>
    <mergeCell ref="A42:A43"/>
    <mergeCell ref="BK42:BK43"/>
    <mergeCell ref="BL42:BL43"/>
    <mergeCell ref="BM42:BM43"/>
    <mergeCell ref="BN42:BN43"/>
    <mergeCell ref="BO42:BO43"/>
    <mergeCell ref="BP42:BP43"/>
    <mergeCell ref="BQ42:BQ43"/>
    <mergeCell ref="BR42:BR43"/>
    <mergeCell ref="E50:F50"/>
    <mergeCell ref="G50:H50"/>
    <mergeCell ref="I50:J50"/>
    <mergeCell ref="K50:L50"/>
    <mergeCell ref="M50:N50"/>
    <mergeCell ref="O50:P50"/>
    <mergeCell ref="Q50:R50"/>
    <mergeCell ref="S50:T50"/>
    <mergeCell ref="U50:V50"/>
    <mergeCell ref="W50:X50"/>
    <mergeCell ref="Y50:Z50"/>
    <mergeCell ref="AA50:AB50"/>
    <mergeCell ref="AC50:AD50"/>
    <mergeCell ref="AE50:AF50"/>
    <mergeCell ref="AG50:AH50"/>
    <mergeCell ref="AI50:AJ50"/>
    <mergeCell ref="AK50:AL50"/>
    <mergeCell ref="AM50:AN50"/>
    <mergeCell ref="AO52:AP52"/>
    <mergeCell ref="AQ52:AR52"/>
    <mergeCell ref="AS52:AT52"/>
    <mergeCell ref="AU52:AV52"/>
    <mergeCell ref="AO50:AP50"/>
    <mergeCell ref="AQ50:AR50"/>
    <mergeCell ref="AS50:AT50"/>
    <mergeCell ref="AU50:AV50"/>
    <mergeCell ref="AW50:AX50"/>
    <mergeCell ref="AW52:AX52"/>
    <mergeCell ref="W52:X52"/>
    <mergeCell ref="Y52:Z52"/>
    <mergeCell ref="AA52:AB52"/>
    <mergeCell ref="AC52:AD52"/>
    <mergeCell ref="AE52:AF52"/>
    <mergeCell ref="AG52:AH52"/>
    <mergeCell ref="AI52:AJ52"/>
    <mergeCell ref="AK52:AL52"/>
    <mergeCell ref="AM52:AN52"/>
    <mergeCell ref="E52:F52"/>
    <mergeCell ref="G52:H52"/>
    <mergeCell ref="I52:J52"/>
    <mergeCell ref="K52:L52"/>
    <mergeCell ref="M52:N52"/>
    <mergeCell ref="O52:P52"/>
    <mergeCell ref="Q52:R52"/>
    <mergeCell ref="S52:T52"/>
    <mergeCell ref="U52:V52"/>
    <mergeCell ref="AY52:AZ52"/>
    <mergeCell ref="BA52:BB52"/>
    <mergeCell ref="BC52:BD52"/>
    <mergeCell ref="BE52:BF52"/>
    <mergeCell ref="BG52:BH52"/>
    <mergeCell ref="BI52:BJ52"/>
    <mergeCell ref="BG50:BH50"/>
    <mergeCell ref="BI50:BJ50"/>
    <mergeCell ref="AY50:AZ50"/>
    <mergeCell ref="BA50:BB50"/>
    <mergeCell ref="BC50:BD50"/>
    <mergeCell ref="BE50:BF50"/>
  </mergeCells>
  <printOptions horizontalCentered="1"/>
  <pageMargins left="0" right="0" top="1.1100000000000001" bottom="0" header="0" footer="0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Шаблон</vt:lpstr>
      <vt:lpstr>Работники</vt:lpstr>
      <vt:lpstr>Табель за апрель</vt:lpstr>
      <vt:lpstr>табель</vt:lpstr>
      <vt:lpstr>табель!Область_печати</vt:lpstr>
      <vt:lpstr>'Табель за апрель'!Область_печати</vt:lpstr>
      <vt:lpstr>Шаблон!Область_печати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2018-04-20T06:57:23Z</dcterms:modified>
</cp:coreProperties>
</file>