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0730" windowHeight="11535"/>
  </bookViews>
  <sheets>
    <sheet name="Номера анализ" sheetId="1" r:id="rId1"/>
    <sheet name="Коды ОКСМ и регионов" sheetId="2" r:id="rId2"/>
  </sheets>
  <definedNames>
    <definedName name="_xlnm._FilterDatabase" localSheetId="1" hidden="1">'Коды ОКСМ и регионов'!$A$1:$D$251</definedName>
    <definedName name="_xlnm._FilterDatabase" localSheetId="0" hidden="1">'Номера анализ'!$A$1:$M$168</definedName>
  </definedName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2" i="1"/>
  <c r="B2" i="1"/>
  <c r="C2" i="1" s="1"/>
  <c r="D2" i="1"/>
  <c r="E2" i="1" s="1"/>
  <c r="F2" i="1"/>
  <c r="G2" i="1" s="1"/>
  <c r="B3" i="1"/>
  <c r="C3" i="1" s="1"/>
  <c r="D3" i="1"/>
  <c r="E3" i="1" s="1"/>
  <c r="F3" i="1"/>
  <c r="G3" i="1" s="1"/>
  <c r="B4" i="1"/>
  <c r="C4" i="1" s="1"/>
  <c r="D4" i="1"/>
  <c r="E4" i="1" s="1"/>
  <c r="F4" i="1"/>
  <c r="G4" i="1" s="1"/>
  <c r="B5" i="1"/>
  <c r="C5" i="1" s="1"/>
  <c r="D5" i="1"/>
  <c r="E5" i="1" s="1"/>
  <c r="F5" i="1"/>
  <c r="G5" i="1" s="1"/>
  <c r="B6" i="1"/>
  <c r="C6" i="1" s="1"/>
  <c r="D6" i="1"/>
  <c r="E6" i="1" s="1"/>
  <c r="F6" i="1"/>
  <c r="G6" i="1" s="1"/>
  <c r="B7" i="1"/>
  <c r="C7" i="1" s="1"/>
  <c r="D7" i="1"/>
  <c r="E7" i="1" s="1"/>
  <c r="F7" i="1"/>
  <c r="G7" i="1" s="1"/>
  <c r="B8" i="1"/>
  <c r="C8" i="1" s="1"/>
  <c r="D8" i="1"/>
  <c r="E8" i="1" s="1"/>
  <c r="F8" i="1"/>
  <c r="G8" i="1" s="1"/>
  <c r="B9" i="1"/>
  <c r="C9" i="1" s="1"/>
  <c r="D9" i="1"/>
  <c r="E9" i="1" s="1"/>
  <c r="F9" i="1"/>
  <c r="G9" i="1" s="1"/>
  <c r="B10" i="1"/>
  <c r="C10" i="1" s="1"/>
  <c r="D10" i="1"/>
  <c r="E10" i="1" s="1"/>
  <c r="F10" i="1"/>
  <c r="G10" i="1" s="1"/>
  <c r="B11" i="1"/>
  <c r="C11" i="1" s="1"/>
  <c r="D11" i="1"/>
  <c r="E11" i="1" s="1"/>
  <c r="F11" i="1"/>
  <c r="G11" i="1" s="1"/>
  <c r="B12" i="1"/>
  <c r="C12" i="1" s="1"/>
  <c r="D12" i="1"/>
  <c r="E12" i="1" s="1"/>
  <c r="F12" i="1"/>
  <c r="G12" i="1" s="1"/>
  <c r="B13" i="1"/>
  <c r="C13" i="1" s="1"/>
  <c r="D13" i="1"/>
  <c r="E13" i="1" s="1"/>
  <c r="F13" i="1"/>
  <c r="G13" i="1" s="1"/>
  <c r="B14" i="1"/>
  <c r="C14" i="1" s="1"/>
  <c r="D14" i="1"/>
  <c r="E14" i="1" s="1"/>
  <c r="F14" i="1"/>
  <c r="G14" i="1" s="1"/>
  <c r="B15" i="1"/>
  <c r="C15" i="1" s="1"/>
  <c r="D15" i="1"/>
  <c r="E15" i="1" s="1"/>
  <c r="F15" i="1"/>
  <c r="G15" i="1" s="1"/>
  <c r="B16" i="1"/>
  <c r="C16" i="1" s="1"/>
  <c r="D16" i="1"/>
  <c r="E16" i="1" s="1"/>
  <c r="F16" i="1"/>
  <c r="G16" i="1" s="1"/>
  <c r="B17" i="1"/>
  <c r="C17" i="1" s="1"/>
  <c r="D17" i="1"/>
  <c r="E17" i="1" s="1"/>
  <c r="F17" i="1"/>
  <c r="G17" i="1" s="1"/>
  <c r="B18" i="1"/>
  <c r="C18" i="1" s="1"/>
  <c r="D18" i="1"/>
  <c r="E18" i="1" s="1"/>
  <c r="F18" i="1"/>
  <c r="G18" i="1" s="1"/>
  <c r="B19" i="1"/>
  <c r="C19" i="1" s="1"/>
  <c r="D19" i="1"/>
  <c r="E19" i="1" s="1"/>
  <c r="F19" i="1"/>
  <c r="G19" i="1" s="1"/>
  <c r="B20" i="1"/>
  <c r="C20" i="1" s="1"/>
  <c r="D20" i="1"/>
  <c r="E20" i="1" s="1"/>
  <c r="F20" i="1"/>
  <c r="G20" i="1" s="1"/>
  <c r="B21" i="1"/>
  <c r="C21" i="1" s="1"/>
  <c r="D21" i="1"/>
  <c r="E21" i="1" s="1"/>
  <c r="F21" i="1"/>
  <c r="G21" i="1" s="1"/>
  <c r="B22" i="1"/>
  <c r="C22" i="1" s="1"/>
  <c r="D22" i="1"/>
  <c r="E22" i="1" s="1"/>
  <c r="F22" i="1"/>
  <c r="G22" i="1" s="1"/>
  <c r="B23" i="1"/>
  <c r="C23" i="1" s="1"/>
  <c r="D23" i="1"/>
  <c r="E23" i="1" s="1"/>
  <c r="F23" i="1"/>
  <c r="G23" i="1" s="1"/>
  <c r="B24" i="1"/>
  <c r="C24" i="1" s="1"/>
  <c r="D24" i="1"/>
  <c r="E24" i="1" s="1"/>
  <c r="F24" i="1"/>
  <c r="G24" i="1" s="1"/>
  <c r="B25" i="1"/>
  <c r="C25" i="1" s="1"/>
  <c r="D25" i="1"/>
  <c r="E25" i="1" s="1"/>
  <c r="F25" i="1"/>
  <c r="G25" i="1" s="1"/>
  <c r="B26" i="1"/>
  <c r="C26" i="1" s="1"/>
  <c r="D26" i="1"/>
  <c r="E26" i="1" s="1"/>
  <c r="F26" i="1"/>
  <c r="G26" i="1" s="1"/>
  <c r="B27" i="1"/>
  <c r="C27" i="1" s="1"/>
  <c r="D27" i="1"/>
  <c r="E27" i="1" s="1"/>
  <c r="F27" i="1"/>
  <c r="G27" i="1" s="1"/>
  <c r="B28" i="1"/>
  <c r="C28" i="1" s="1"/>
  <c r="D28" i="1"/>
  <c r="E28" i="1" s="1"/>
  <c r="F28" i="1"/>
  <c r="G28" i="1" s="1"/>
  <c r="B29" i="1"/>
  <c r="C29" i="1" s="1"/>
  <c r="D29" i="1"/>
  <c r="E29" i="1" s="1"/>
  <c r="F29" i="1"/>
  <c r="G29" i="1" s="1"/>
  <c r="B30" i="1"/>
  <c r="C30" i="1" s="1"/>
  <c r="D30" i="1"/>
  <c r="E30" i="1" s="1"/>
  <c r="F30" i="1"/>
  <c r="G30" i="1" s="1"/>
  <c r="B31" i="1"/>
  <c r="C31" i="1" s="1"/>
  <c r="D31" i="1"/>
  <c r="E31" i="1" s="1"/>
  <c r="F31" i="1"/>
  <c r="G31" i="1" s="1"/>
  <c r="B32" i="1"/>
  <c r="C32" i="1" s="1"/>
  <c r="D32" i="1"/>
  <c r="E32" i="1" s="1"/>
  <c r="F32" i="1"/>
  <c r="G32" i="1" s="1"/>
  <c r="B33" i="1"/>
  <c r="C33" i="1" s="1"/>
  <c r="D33" i="1"/>
  <c r="E33" i="1" s="1"/>
  <c r="F33" i="1"/>
  <c r="G33" i="1" s="1"/>
  <c r="B34" i="1"/>
  <c r="C34" i="1" s="1"/>
  <c r="D34" i="1"/>
  <c r="E34" i="1" s="1"/>
  <c r="F34" i="1"/>
  <c r="G34" i="1" s="1"/>
  <c r="B35" i="1"/>
  <c r="C35" i="1" s="1"/>
  <c r="D35" i="1"/>
  <c r="E35" i="1" s="1"/>
  <c r="F35" i="1"/>
  <c r="G35" i="1" s="1"/>
  <c r="B36" i="1"/>
  <c r="C36" i="1" s="1"/>
  <c r="D36" i="1"/>
  <c r="E36" i="1" s="1"/>
  <c r="F36" i="1"/>
  <c r="G36" i="1" s="1"/>
  <c r="B37" i="1"/>
  <c r="C37" i="1" s="1"/>
  <c r="D37" i="1"/>
  <c r="E37" i="1" s="1"/>
  <c r="F37" i="1"/>
  <c r="G37" i="1" s="1"/>
  <c r="B38" i="1"/>
  <c r="C38" i="1" s="1"/>
  <c r="D38" i="1"/>
  <c r="E38" i="1" s="1"/>
  <c r="F38" i="1"/>
  <c r="G38" i="1" s="1"/>
  <c r="B39" i="1"/>
  <c r="C39" i="1" s="1"/>
  <c r="D39" i="1"/>
  <c r="E39" i="1" s="1"/>
  <c r="F39" i="1"/>
  <c r="G39" i="1" s="1"/>
  <c r="B40" i="1"/>
  <c r="C40" i="1" s="1"/>
  <c r="D40" i="1"/>
  <c r="E40" i="1" s="1"/>
  <c r="F40" i="1"/>
  <c r="G40" i="1" s="1"/>
  <c r="B41" i="1"/>
  <c r="C41" i="1" s="1"/>
  <c r="D41" i="1"/>
  <c r="E41" i="1" s="1"/>
  <c r="F41" i="1"/>
  <c r="G41" i="1" s="1"/>
  <c r="B42" i="1"/>
  <c r="C42" i="1" s="1"/>
  <c r="D42" i="1"/>
  <c r="E42" i="1" s="1"/>
  <c r="F42" i="1"/>
  <c r="G42" i="1" s="1"/>
  <c r="B43" i="1"/>
  <c r="C43" i="1" s="1"/>
  <c r="D43" i="1"/>
  <c r="E43" i="1" s="1"/>
  <c r="F43" i="1"/>
  <c r="G43" i="1" s="1"/>
  <c r="B44" i="1"/>
  <c r="C44" i="1" s="1"/>
  <c r="D44" i="1"/>
  <c r="E44" i="1" s="1"/>
  <c r="F44" i="1"/>
  <c r="G44" i="1" s="1"/>
  <c r="B45" i="1"/>
  <c r="C45" i="1" s="1"/>
  <c r="D45" i="1"/>
  <c r="E45" i="1" s="1"/>
  <c r="B46" i="1"/>
  <c r="C46" i="1" s="1"/>
  <c r="D46" i="1"/>
  <c r="E46" i="1" s="1"/>
  <c r="F46" i="1"/>
  <c r="G46" i="1" s="1"/>
  <c r="B47" i="1"/>
  <c r="C47" i="1" s="1"/>
  <c r="D47" i="1"/>
  <c r="E47" i="1" s="1"/>
  <c r="F47" i="1"/>
  <c r="G47" i="1" s="1"/>
  <c r="B48" i="1"/>
  <c r="C48" i="1" s="1"/>
  <c r="D48" i="1"/>
  <c r="E48" i="1" s="1"/>
  <c r="F48" i="1"/>
  <c r="G48" i="1" s="1"/>
  <c r="B49" i="1"/>
  <c r="C49" i="1" s="1"/>
  <c r="D49" i="1"/>
  <c r="E49" i="1" s="1"/>
  <c r="F49" i="1"/>
  <c r="G49" i="1" s="1"/>
  <c r="B50" i="1"/>
  <c r="C50" i="1" s="1"/>
  <c r="D50" i="1"/>
  <c r="E50" i="1" s="1"/>
  <c r="F50" i="1"/>
  <c r="G50" i="1" s="1"/>
  <c r="B51" i="1"/>
  <c r="C51" i="1" s="1"/>
  <c r="D51" i="1"/>
  <c r="E51" i="1" s="1"/>
  <c r="F51" i="1"/>
  <c r="G51" i="1" s="1"/>
  <c r="B52" i="1"/>
  <c r="C52" i="1" s="1"/>
  <c r="D52" i="1"/>
  <c r="E52" i="1" s="1"/>
  <c r="F52" i="1"/>
  <c r="G52" i="1" s="1"/>
  <c r="B53" i="1"/>
  <c r="C53" i="1" s="1"/>
  <c r="D53" i="1"/>
  <c r="E53" i="1" s="1"/>
  <c r="F53" i="1"/>
  <c r="G53" i="1" s="1"/>
  <c r="B54" i="1"/>
  <c r="C54" i="1" s="1"/>
  <c r="D54" i="1"/>
  <c r="E54" i="1" s="1"/>
  <c r="F54" i="1"/>
  <c r="G54" i="1" s="1"/>
  <c r="B55" i="1"/>
  <c r="C55" i="1" s="1"/>
  <c r="D55" i="1"/>
  <c r="E55" i="1" s="1"/>
  <c r="F55" i="1"/>
  <c r="G55" i="1" s="1"/>
  <c r="B56" i="1"/>
  <c r="C56" i="1" s="1"/>
  <c r="D56" i="1"/>
  <c r="E56" i="1" s="1"/>
  <c r="F56" i="1"/>
  <c r="G56" i="1" s="1"/>
  <c r="B57" i="1"/>
  <c r="C57" i="1" s="1"/>
  <c r="D57" i="1"/>
  <c r="E57" i="1" s="1"/>
  <c r="F57" i="1"/>
  <c r="G57" i="1" s="1"/>
  <c r="B58" i="1"/>
  <c r="C58" i="1" s="1"/>
  <c r="D58" i="1"/>
  <c r="E58" i="1" s="1"/>
  <c r="F58" i="1"/>
  <c r="G58" i="1" s="1"/>
  <c r="B59" i="1"/>
  <c r="C59" i="1" s="1"/>
  <c r="D59" i="1"/>
  <c r="E59" i="1" s="1"/>
  <c r="F59" i="1"/>
  <c r="G59" i="1" s="1"/>
  <c r="B60" i="1"/>
  <c r="C60" i="1" s="1"/>
  <c r="D60" i="1"/>
  <c r="E60" i="1" s="1"/>
  <c r="F60" i="1"/>
  <c r="B61" i="1"/>
  <c r="C61" i="1" s="1"/>
  <c r="D61" i="1"/>
  <c r="E61" i="1" s="1"/>
  <c r="F61" i="1"/>
  <c r="J61" i="1" s="1"/>
  <c r="K61" i="1" s="1"/>
  <c r="B62" i="1"/>
  <c r="C62" i="1" s="1"/>
  <c r="D62" i="1"/>
  <c r="E62" i="1" s="1"/>
  <c r="F62" i="1"/>
  <c r="G62" i="1" s="1"/>
  <c r="B63" i="1"/>
  <c r="C63" i="1" s="1"/>
  <c r="D63" i="1"/>
  <c r="E63" i="1" s="1"/>
  <c r="F63" i="1"/>
  <c r="G63" i="1" s="1"/>
  <c r="B64" i="1"/>
  <c r="C64" i="1" s="1"/>
  <c r="D64" i="1"/>
  <c r="E64" i="1" s="1"/>
  <c r="F64" i="1"/>
  <c r="B65" i="1"/>
  <c r="C65" i="1" s="1"/>
  <c r="D65" i="1"/>
  <c r="E65" i="1" s="1"/>
  <c r="F65" i="1"/>
  <c r="J65" i="1" s="1"/>
  <c r="K65" i="1" s="1"/>
  <c r="B66" i="1"/>
  <c r="C66" i="1" s="1"/>
  <c r="D66" i="1"/>
  <c r="E66" i="1" s="1"/>
  <c r="F66" i="1"/>
  <c r="G66" i="1" s="1"/>
  <c r="B67" i="1"/>
  <c r="C67" i="1" s="1"/>
  <c r="D67" i="1"/>
  <c r="E67" i="1" s="1"/>
  <c r="F67" i="1"/>
  <c r="G67" i="1" s="1"/>
  <c r="B68" i="1"/>
  <c r="C68" i="1" s="1"/>
  <c r="D68" i="1"/>
  <c r="E68" i="1" s="1"/>
  <c r="F68" i="1"/>
  <c r="B69" i="1"/>
  <c r="C69" i="1" s="1"/>
  <c r="D69" i="1"/>
  <c r="E69" i="1" s="1"/>
  <c r="F69" i="1"/>
  <c r="J69" i="1" s="1"/>
  <c r="K69" i="1" s="1"/>
  <c r="B70" i="1"/>
  <c r="C70" i="1" s="1"/>
  <c r="D70" i="1"/>
  <c r="E70" i="1" s="1"/>
  <c r="F70" i="1"/>
  <c r="B71" i="1"/>
  <c r="C71" i="1" s="1"/>
  <c r="D71" i="1"/>
  <c r="E71" i="1" s="1"/>
  <c r="F71" i="1"/>
  <c r="B72" i="1"/>
  <c r="C72" i="1" s="1"/>
  <c r="D72" i="1"/>
  <c r="E72" i="1" s="1"/>
  <c r="F72" i="1"/>
  <c r="B73" i="1"/>
  <c r="C73" i="1" s="1"/>
  <c r="D73" i="1"/>
  <c r="E73" i="1" s="1"/>
  <c r="F73" i="1"/>
  <c r="J73" i="1" s="1"/>
  <c r="K73" i="1" s="1"/>
  <c r="B74" i="1"/>
  <c r="C74" i="1" s="1"/>
  <c r="D74" i="1"/>
  <c r="E74" i="1" s="1"/>
  <c r="F74" i="1"/>
  <c r="B75" i="1"/>
  <c r="C75" i="1" s="1"/>
  <c r="D75" i="1"/>
  <c r="E75" i="1" s="1"/>
  <c r="F75" i="1"/>
  <c r="J75" i="1" s="1"/>
  <c r="K75" i="1" s="1"/>
  <c r="B76" i="1"/>
  <c r="C76" i="1" s="1"/>
  <c r="D76" i="1"/>
  <c r="E76" i="1" s="1"/>
  <c r="F76" i="1"/>
  <c r="B77" i="1"/>
  <c r="C77" i="1" s="1"/>
  <c r="D77" i="1"/>
  <c r="E77" i="1" s="1"/>
  <c r="F77" i="1"/>
  <c r="J77" i="1" s="1"/>
  <c r="K77" i="1" s="1"/>
  <c r="B78" i="1"/>
  <c r="C78" i="1" s="1"/>
  <c r="D78" i="1"/>
  <c r="E78" i="1" s="1"/>
  <c r="F78" i="1"/>
  <c r="J78" i="1" s="1"/>
  <c r="K78" i="1" s="1"/>
  <c r="B79" i="1"/>
  <c r="C79" i="1" s="1"/>
  <c r="D79" i="1"/>
  <c r="E79" i="1" s="1"/>
  <c r="F79" i="1"/>
  <c r="B80" i="1"/>
  <c r="C80" i="1" s="1"/>
  <c r="D80" i="1"/>
  <c r="E80" i="1" s="1"/>
  <c r="F80" i="1"/>
  <c r="J80" i="1" s="1"/>
  <c r="K80" i="1" s="1"/>
  <c r="B81" i="1"/>
  <c r="C81" i="1" s="1"/>
  <c r="D81" i="1"/>
  <c r="E81" i="1" s="1"/>
  <c r="F81" i="1"/>
  <c r="B82" i="1"/>
  <c r="C82" i="1" s="1"/>
  <c r="D82" i="1"/>
  <c r="E82" i="1" s="1"/>
  <c r="F82" i="1"/>
  <c r="J82" i="1" s="1"/>
  <c r="K82" i="1" s="1"/>
  <c r="B83" i="1"/>
  <c r="C83" i="1" s="1"/>
  <c r="D83" i="1"/>
  <c r="E83" i="1" s="1"/>
  <c r="F83" i="1"/>
  <c r="B84" i="1"/>
  <c r="C84" i="1" s="1"/>
  <c r="D84" i="1"/>
  <c r="E84" i="1" s="1"/>
  <c r="F84" i="1"/>
  <c r="J84" i="1" s="1"/>
  <c r="K84" i="1" s="1"/>
  <c r="B85" i="1"/>
  <c r="C85" i="1" s="1"/>
  <c r="D85" i="1"/>
  <c r="E85" i="1" s="1"/>
  <c r="F85" i="1"/>
  <c r="J85" i="1" s="1"/>
  <c r="K85" i="1" s="1"/>
  <c r="B86" i="1"/>
  <c r="C86" i="1" s="1"/>
  <c r="D86" i="1"/>
  <c r="E86" i="1" s="1"/>
  <c r="F86" i="1"/>
  <c r="J86" i="1" s="1"/>
  <c r="K86" i="1" s="1"/>
  <c r="B87" i="1"/>
  <c r="C87" i="1" s="1"/>
  <c r="D87" i="1"/>
  <c r="E87" i="1" s="1"/>
  <c r="F87" i="1"/>
  <c r="B88" i="1"/>
  <c r="C88" i="1" s="1"/>
  <c r="D88" i="1"/>
  <c r="E88" i="1" s="1"/>
  <c r="F88" i="1"/>
  <c r="J88" i="1" s="1"/>
  <c r="K88" i="1" s="1"/>
  <c r="B89" i="1"/>
  <c r="C89" i="1" s="1"/>
  <c r="D89" i="1"/>
  <c r="E89" i="1" s="1"/>
  <c r="F89" i="1"/>
  <c r="B90" i="1"/>
  <c r="C90" i="1" s="1"/>
  <c r="D90" i="1"/>
  <c r="E90" i="1" s="1"/>
  <c r="F90" i="1"/>
  <c r="J90" i="1" s="1"/>
  <c r="K90" i="1" s="1"/>
  <c r="B91" i="1"/>
  <c r="C91" i="1" s="1"/>
  <c r="D91" i="1"/>
  <c r="E91" i="1" s="1"/>
  <c r="F91" i="1"/>
  <c r="B92" i="1"/>
  <c r="C92" i="1" s="1"/>
  <c r="D92" i="1"/>
  <c r="E92" i="1" s="1"/>
  <c r="F92" i="1"/>
  <c r="J92" i="1" s="1"/>
  <c r="K92" i="1" s="1"/>
  <c r="B93" i="1"/>
  <c r="C93" i="1" s="1"/>
  <c r="D93" i="1"/>
  <c r="E93" i="1" s="1"/>
  <c r="F93" i="1"/>
  <c r="J93" i="1" s="1"/>
  <c r="K93" i="1" s="1"/>
  <c r="B94" i="1"/>
  <c r="C94" i="1" s="1"/>
  <c r="D94" i="1"/>
  <c r="E94" i="1" s="1"/>
  <c r="F94" i="1"/>
  <c r="J94" i="1" s="1"/>
  <c r="K94" i="1" s="1"/>
  <c r="B95" i="1"/>
  <c r="C95" i="1" s="1"/>
  <c r="D95" i="1"/>
  <c r="E95" i="1" s="1"/>
  <c r="F95" i="1"/>
  <c r="B96" i="1"/>
  <c r="C96" i="1" s="1"/>
  <c r="D96" i="1"/>
  <c r="E96" i="1" s="1"/>
  <c r="F96" i="1"/>
  <c r="J96" i="1" s="1"/>
  <c r="K96" i="1" s="1"/>
  <c r="B97" i="1"/>
  <c r="C97" i="1" s="1"/>
  <c r="D97" i="1"/>
  <c r="E97" i="1" s="1"/>
  <c r="B98" i="1"/>
  <c r="C98" i="1" s="1"/>
  <c r="D98" i="1"/>
  <c r="E98" i="1" s="1"/>
  <c r="F98" i="1"/>
  <c r="J98" i="1" s="1"/>
  <c r="K98" i="1" s="1"/>
  <c r="B99" i="1"/>
  <c r="C99" i="1" s="1"/>
  <c r="D99" i="1"/>
  <c r="E99" i="1" s="1"/>
  <c r="F99" i="1"/>
  <c r="J99" i="1"/>
  <c r="K99" i="1" s="1"/>
  <c r="B100" i="1"/>
  <c r="C100" i="1" s="1"/>
  <c r="D100" i="1"/>
  <c r="E100" i="1" s="1"/>
  <c r="F100" i="1"/>
  <c r="G100" i="1" s="1"/>
  <c r="J100" i="1"/>
  <c r="K100" i="1" s="1"/>
  <c r="B101" i="1"/>
  <c r="C101" i="1" s="1"/>
  <c r="D101" i="1"/>
  <c r="E101" i="1" s="1"/>
  <c r="F101" i="1"/>
  <c r="G101" i="1" s="1"/>
  <c r="H101" i="1"/>
  <c r="I101" i="1" s="1"/>
  <c r="B102" i="1"/>
  <c r="C102" i="1" s="1"/>
  <c r="D102" i="1"/>
  <c r="E102" i="1" s="1"/>
  <c r="F102" i="1"/>
  <c r="G102" i="1" s="1"/>
  <c r="B103" i="1"/>
  <c r="C103" i="1" s="1"/>
  <c r="D103" i="1"/>
  <c r="E103" i="1" s="1"/>
  <c r="F103" i="1"/>
  <c r="H103" i="1"/>
  <c r="I103" i="1" s="1"/>
  <c r="B104" i="1"/>
  <c r="C104" i="1" s="1"/>
  <c r="D104" i="1"/>
  <c r="E104" i="1" s="1"/>
  <c r="F104" i="1"/>
  <c r="B105" i="1"/>
  <c r="C105" i="1" s="1"/>
  <c r="D105" i="1"/>
  <c r="E105" i="1" s="1"/>
  <c r="F105" i="1"/>
  <c r="B106" i="1"/>
  <c r="C106" i="1" s="1"/>
  <c r="D106" i="1"/>
  <c r="E106" i="1" s="1"/>
  <c r="F106" i="1"/>
  <c r="G106" i="1" s="1"/>
  <c r="B107" i="1"/>
  <c r="C107" i="1" s="1"/>
  <c r="D107" i="1"/>
  <c r="E107" i="1" s="1"/>
  <c r="F107" i="1"/>
  <c r="G107" i="1" s="1"/>
  <c r="B108" i="1"/>
  <c r="C108" i="1" s="1"/>
  <c r="D108" i="1"/>
  <c r="E108" i="1" s="1"/>
  <c r="F108" i="1"/>
  <c r="G108" i="1" s="1"/>
  <c r="B109" i="1"/>
  <c r="C109" i="1" s="1"/>
  <c r="D109" i="1"/>
  <c r="E109" i="1" s="1"/>
  <c r="F109" i="1"/>
  <c r="G109" i="1" s="1"/>
  <c r="B110" i="1"/>
  <c r="C110" i="1" s="1"/>
  <c r="D110" i="1"/>
  <c r="E110" i="1" s="1"/>
  <c r="F110" i="1"/>
  <c r="G110" i="1" s="1"/>
  <c r="B111" i="1"/>
  <c r="C111" i="1" s="1"/>
  <c r="D111" i="1"/>
  <c r="E111" i="1" s="1"/>
  <c r="F111" i="1"/>
  <c r="B112" i="1"/>
  <c r="C112" i="1" s="1"/>
  <c r="D112" i="1"/>
  <c r="E112" i="1" s="1"/>
  <c r="F112" i="1"/>
  <c r="B113" i="1"/>
  <c r="C113" i="1" s="1"/>
  <c r="D113" i="1"/>
  <c r="E113" i="1" s="1"/>
  <c r="F113" i="1"/>
  <c r="B114" i="1"/>
  <c r="C114" i="1" s="1"/>
  <c r="D114" i="1"/>
  <c r="E114" i="1" s="1"/>
  <c r="F114" i="1"/>
  <c r="B115" i="1"/>
  <c r="C115" i="1" s="1"/>
  <c r="D115" i="1"/>
  <c r="E115" i="1" s="1"/>
  <c r="F115" i="1"/>
  <c r="B116" i="1"/>
  <c r="C116" i="1" s="1"/>
  <c r="D116" i="1"/>
  <c r="E116" i="1" s="1"/>
  <c r="F116" i="1"/>
  <c r="B117" i="1"/>
  <c r="C117" i="1" s="1"/>
  <c r="D117" i="1"/>
  <c r="E117" i="1" s="1"/>
  <c r="F117" i="1"/>
  <c r="B118" i="1"/>
  <c r="C118" i="1" s="1"/>
  <c r="D118" i="1"/>
  <c r="E118" i="1" s="1"/>
  <c r="F118" i="1"/>
  <c r="B119" i="1"/>
  <c r="C119" i="1" s="1"/>
  <c r="D119" i="1"/>
  <c r="E119" i="1" s="1"/>
  <c r="F119" i="1"/>
  <c r="B120" i="1"/>
  <c r="C120" i="1" s="1"/>
  <c r="D120" i="1"/>
  <c r="E120" i="1" s="1"/>
  <c r="F120" i="1"/>
  <c r="B121" i="1"/>
  <c r="C121" i="1" s="1"/>
  <c r="D121" i="1"/>
  <c r="E121" i="1" s="1"/>
  <c r="F121" i="1"/>
  <c r="B122" i="1"/>
  <c r="C122" i="1" s="1"/>
  <c r="D122" i="1"/>
  <c r="E122" i="1" s="1"/>
  <c r="F122" i="1"/>
  <c r="B123" i="1"/>
  <c r="C123" i="1" s="1"/>
  <c r="D123" i="1"/>
  <c r="E123" i="1" s="1"/>
  <c r="F123" i="1"/>
  <c r="B124" i="1"/>
  <c r="C124" i="1" s="1"/>
  <c r="D124" i="1"/>
  <c r="E124" i="1" s="1"/>
  <c r="F124" i="1"/>
  <c r="B125" i="1"/>
  <c r="C125" i="1" s="1"/>
  <c r="D125" i="1"/>
  <c r="E125" i="1" s="1"/>
  <c r="F125" i="1"/>
  <c r="B126" i="1"/>
  <c r="C126" i="1" s="1"/>
  <c r="D126" i="1"/>
  <c r="E126" i="1" s="1"/>
  <c r="F126" i="1"/>
  <c r="B127" i="1"/>
  <c r="C127" i="1" s="1"/>
  <c r="D127" i="1"/>
  <c r="E127" i="1" s="1"/>
  <c r="F127" i="1"/>
  <c r="B128" i="1"/>
  <c r="C128" i="1" s="1"/>
  <c r="D128" i="1"/>
  <c r="E128" i="1" s="1"/>
  <c r="F128" i="1"/>
  <c r="B129" i="1"/>
  <c r="C129" i="1" s="1"/>
  <c r="D129" i="1"/>
  <c r="E129" i="1" s="1"/>
  <c r="F129" i="1"/>
  <c r="B130" i="1"/>
  <c r="C130" i="1" s="1"/>
  <c r="D130" i="1"/>
  <c r="E130" i="1" s="1"/>
  <c r="F130" i="1"/>
  <c r="B131" i="1"/>
  <c r="C131" i="1" s="1"/>
  <c r="D131" i="1"/>
  <c r="E131" i="1" s="1"/>
  <c r="F131" i="1"/>
  <c r="B132" i="1"/>
  <c r="C132" i="1" s="1"/>
  <c r="D132" i="1"/>
  <c r="E132" i="1" s="1"/>
  <c r="F132" i="1"/>
  <c r="B133" i="1"/>
  <c r="C133" i="1" s="1"/>
  <c r="D133" i="1"/>
  <c r="E133" i="1" s="1"/>
  <c r="F133" i="1"/>
  <c r="B134" i="1"/>
  <c r="C134" i="1" s="1"/>
  <c r="D134" i="1"/>
  <c r="E134" i="1" s="1"/>
  <c r="F134" i="1"/>
  <c r="B135" i="1"/>
  <c r="C135" i="1" s="1"/>
  <c r="D135" i="1"/>
  <c r="E135" i="1" s="1"/>
  <c r="F135" i="1"/>
  <c r="B136" i="1"/>
  <c r="C136" i="1" s="1"/>
  <c r="D136" i="1"/>
  <c r="E136" i="1" s="1"/>
  <c r="F136" i="1"/>
  <c r="B137" i="1"/>
  <c r="C137" i="1" s="1"/>
  <c r="D137" i="1"/>
  <c r="E137" i="1" s="1"/>
  <c r="F137" i="1"/>
  <c r="B138" i="1"/>
  <c r="C138" i="1" s="1"/>
  <c r="D138" i="1"/>
  <c r="E138" i="1" s="1"/>
  <c r="F138" i="1"/>
  <c r="B139" i="1"/>
  <c r="C139" i="1" s="1"/>
  <c r="D139" i="1"/>
  <c r="E139" i="1" s="1"/>
  <c r="F139" i="1"/>
  <c r="B140" i="1"/>
  <c r="C140" i="1" s="1"/>
  <c r="D140" i="1"/>
  <c r="E140" i="1" s="1"/>
  <c r="F140" i="1"/>
  <c r="B141" i="1"/>
  <c r="C141" i="1" s="1"/>
  <c r="D141" i="1"/>
  <c r="E141" i="1" s="1"/>
  <c r="F141" i="1"/>
  <c r="B142" i="1"/>
  <c r="C142" i="1" s="1"/>
  <c r="D142" i="1"/>
  <c r="E142" i="1" s="1"/>
  <c r="F142" i="1"/>
  <c r="B143" i="1"/>
  <c r="C143" i="1" s="1"/>
  <c r="D143" i="1"/>
  <c r="E143" i="1" s="1"/>
  <c r="F143" i="1"/>
  <c r="B144" i="1"/>
  <c r="C144" i="1" s="1"/>
  <c r="D144" i="1"/>
  <c r="E144" i="1" s="1"/>
  <c r="F144" i="1"/>
  <c r="B145" i="1"/>
  <c r="C145" i="1" s="1"/>
  <c r="D145" i="1"/>
  <c r="E145" i="1" s="1"/>
  <c r="F145" i="1"/>
  <c r="B146" i="1"/>
  <c r="C146" i="1" s="1"/>
  <c r="D146" i="1"/>
  <c r="E146" i="1" s="1"/>
  <c r="F146" i="1"/>
  <c r="B147" i="1"/>
  <c r="C147" i="1" s="1"/>
  <c r="D147" i="1"/>
  <c r="E147" i="1" s="1"/>
  <c r="F147" i="1"/>
  <c r="B148" i="1"/>
  <c r="C148" i="1" s="1"/>
  <c r="D148" i="1"/>
  <c r="E148" i="1" s="1"/>
  <c r="F148" i="1"/>
  <c r="B149" i="1"/>
  <c r="C149" i="1" s="1"/>
  <c r="D149" i="1"/>
  <c r="E149" i="1" s="1"/>
  <c r="F149" i="1"/>
  <c r="B150" i="1"/>
  <c r="C150" i="1" s="1"/>
  <c r="D150" i="1"/>
  <c r="E150" i="1" s="1"/>
  <c r="F150" i="1"/>
  <c r="B151" i="1"/>
  <c r="C151" i="1" s="1"/>
  <c r="D151" i="1"/>
  <c r="E151" i="1" s="1"/>
  <c r="F151" i="1"/>
  <c r="B152" i="1"/>
  <c r="C152" i="1" s="1"/>
  <c r="D152" i="1"/>
  <c r="E152" i="1" s="1"/>
  <c r="F152" i="1"/>
  <c r="B153" i="1"/>
  <c r="C153" i="1" s="1"/>
  <c r="D153" i="1"/>
  <c r="E153" i="1" s="1"/>
  <c r="F153" i="1"/>
  <c r="B154" i="1"/>
  <c r="C154" i="1" s="1"/>
  <c r="D154" i="1"/>
  <c r="E154" i="1" s="1"/>
  <c r="F154" i="1"/>
  <c r="B155" i="1"/>
  <c r="C155" i="1" s="1"/>
  <c r="D155" i="1"/>
  <c r="E155" i="1" s="1"/>
  <c r="F155" i="1"/>
  <c r="B156" i="1"/>
  <c r="C156" i="1" s="1"/>
  <c r="D156" i="1"/>
  <c r="E156" i="1" s="1"/>
  <c r="F156" i="1"/>
  <c r="B157" i="1"/>
  <c r="C157" i="1" s="1"/>
  <c r="D157" i="1"/>
  <c r="E157" i="1" s="1"/>
  <c r="F157" i="1"/>
  <c r="B158" i="1"/>
  <c r="C158" i="1" s="1"/>
  <c r="D158" i="1"/>
  <c r="E158" i="1" s="1"/>
  <c r="F158" i="1"/>
  <c r="B159" i="1"/>
  <c r="C159" i="1" s="1"/>
  <c r="D159" i="1"/>
  <c r="E159" i="1" s="1"/>
  <c r="F159" i="1"/>
  <c r="B160" i="1"/>
  <c r="C160" i="1" s="1"/>
  <c r="D160" i="1"/>
  <c r="E160" i="1" s="1"/>
  <c r="F160" i="1"/>
  <c r="B161" i="1"/>
  <c r="C161" i="1" s="1"/>
  <c r="D161" i="1"/>
  <c r="E161" i="1" s="1"/>
  <c r="F161" i="1"/>
  <c r="B162" i="1"/>
  <c r="C162" i="1" s="1"/>
  <c r="D162" i="1"/>
  <c r="E162" i="1" s="1"/>
  <c r="F162" i="1"/>
  <c r="B163" i="1"/>
  <c r="C163" i="1" s="1"/>
  <c r="D163" i="1"/>
  <c r="E163" i="1" s="1"/>
  <c r="F163" i="1"/>
  <c r="B164" i="1"/>
  <c r="C164" i="1" s="1"/>
  <c r="D164" i="1"/>
  <c r="E164" i="1" s="1"/>
  <c r="F164" i="1"/>
  <c r="B165" i="1"/>
  <c r="C165" i="1" s="1"/>
  <c r="D165" i="1"/>
  <c r="E165" i="1" s="1"/>
  <c r="F165" i="1"/>
  <c r="B166" i="1"/>
  <c r="C166" i="1" s="1"/>
  <c r="D166" i="1"/>
  <c r="E166" i="1" s="1"/>
  <c r="F166" i="1"/>
  <c r="B167" i="1"/>
  <c r="C167" i="1" s="1"/>
  <c r="D167" i="1"/>
  <c r="E167" i="1" s="1"/>
  <c r="F167" i="1"/>
  <c r="B168" i="1"/>
  <c r="C168" i="1" s="1"/>
  <c r="D168" i="1"/>
  <c r="E168" i="1" s="1"/>
  <c r="F168" i="1"/>
  <c r="J101" i="1" l="1"/>
  <c r="K101" i="1" s="1"/>
  <c r="F97" i="1"/>
  <c r="F45" i="1"/>
  <c r="G45" i="1" s="1"/>
  <c r="J2" i="1"/>
  <c r="K2" i="1" s="1"/>
  <c r="J4" i="1"/>
  <c r="K4" i="1" s="1"/>
  <c r="H2" i="1"/>
  <c r="I2" i="1" s="1"/>
  <c r="J7" i="1"/>
  <c r="K7" i="1" s="1"/>
  <c r="J6" i="1"/>
  <c r="K6" i="1" s="1"/>
  <c r="J109" i="1"/>
  <c r="K109" i="1" s="1"/>
  <c r="H107" i="1"/>
  <c r="I107" i="1" s="1"/>
  <c r="H6" i="1"/>
  <c r="I6" i="1" s="1"/>
  <c r="H4" i="1"/>
  <c r="I4" i="1" s="1"/>
  <c r="J3" i="1"/>
  <c r="K3" i="1" s="1"/>
  <c r="J5" i="1"/>
  <c r="K5" i="1" s="1"/>
  <c r="H109" i="1"/>
  <c r="I109" i="1" s="1"/>
  <c r="J108" i="1"/>
  <c r="K108" i="1" s="1"/>
  <c r="J107" i="1"/>
  <c r="K107" i="1" s="1"/>
  <c r="H7" i="1"/>
  <c r="I7" i="1" s="1"/>
  <c r="H5" i="1"/>
  <c r="I5" i="1" s="1"/>
  <c r="H3" i="1"/>
  <c r="I3" i="1" s="1"/>
  <c r="J63" i="1"/>
  <c r="K63" i="1" s="1"/>
  <c r="J33" i="1"/>
  <c r="K33" i="1" s="1"/>
  <c r="J47" i="1"/>
  <c r="K47" i="1" s="1"/>
  <c r="J17" i="1"/>
  <c r="K17" i="1" s="1"/>
  <c r="J55" i="1"/>
  <c r="K55" i="1" s="1"/>
  <c r="J39" i="1"/>
  <c r="K39" i="1" s="1"/>
  <c r="J25" i="1"/>
  <c r="K25" i="1" s="1"/>
  <c r="J67" i="1"/>
  <c r="K67" i="1" s="1"/>
  <c r="J59" i="1"/>
  <c r="K59" i="1" s="1"/>
  <c r="J51" i="1"/>
  <c r="K51" i="1" s="1"/>
  <c r="J43" i="1"/>
  <c r="K43" i="1" s="1"/>
  <c r="J35" i="1"/>
  <c r="K35" i="1" s="1"/>
  <c r="J29" i="1"/>
  <c r="K29" i="1" s="1"/>
  <c r="J21" i="1"/>
  <c r="K21" i="1" s="1"/>
  <c r="J11" i="1"/>
  <c r="K11" i="1" s="1"/>
  <c r="G74" i="1"/>
  <c r="J74" i="1"/>
  <c r="K74" i="1" s="1"/>
  <c r="G71" i="1"/>
  <c r="H71" i="1"/>
  <c r="I71" i="1" s="1"/>
  <c r="G75" i="1"/>
  <c r="H75" i="1"/>
  <c r="I75" i="1" s="1"/>
  <c r="G70" i="1"/>
  <c r="J70" i="1"/>
  <c r="K70" i="1" s="1"/>
  <c r="J71" i="1"/>
  <c r="K71" i="1" s="1"/>
  <c r="H67" i="1"/>
  <c r="I67" i="1" s="1"/>
  <c r="J66" i="1"/>
  <c r="K66" i="1" s="1"/>
  <c r="H63" i="1"/>
  <c r="I63" i="1" s="1"/>
  <c r="J62" i="1"/>
  <c r="K62" i="1" s="1"/>
  <c r="H59" i="1"/>
  <c r="I59" i="1" s="1"/>
  <c r="J58" i="1"/>
  <c r="K58" i="1" s="1"/>
  <c r="J57" i="1"/>
  <c r="K57" i="1" s="1"/>
  <c r="H55" i="1"/>
  <c r="I55" i="1" s="1"/>
  <c r="J54" i="1"/>
  <c r="K54" i="1" s="1"/>
  <c r="J53" i="1"/>
  <c r="K53" i="1" s="1"/>
  <c r="H51" i="1"/>
  <c r="I51" i="1" s="1"/>
  <c r="J50" i="1"/>
  <c r="K50" i="1" s="1"/>
  <c r="J49" i="1"/>
  <c r="K49" i="1" s="1"/>
  <c r="H47" i="1"/>
  <c r="I47" i="1" s="1"/>
  <c r="J46" i="1"/>
  <c r="K46" i="1" s="1"/>
  <c r="H43" i="1"/>
  <c r="I43" i="1" s="1"/>
  <c r="J42" i="1"/>
  <c r="K42" i="1" s="1"/>
  <c r="J41" i="1"/>
  <c r="K41" i="1" s="1"/>
  <c r="H39" i="1"/>
  <c r="I39" i="1" s="1"/>
  <c r="J38" i="1"/>
  <c r="K38" i="1" s="1"/>
  <c r="J37" i="1"/>
  <c r="K37" i="1" s="1"/>
  <c r="H35" i="1"/>
  <c r="I35" i="1" s="1"/>
  <c r="H33" i="1"/>
  <c r="I33" i="1" s="1"/>
  <c r="J32" i="1"/>
  <c r="K32" i="1" s="1"/>
  <c r="J31" i="1"/>
  <c r="K31" i="1" s="1"/>
  <c r="H29" i="1"/>
  <c r="I29" i="1" s="1"/>
  <c r="J28" i="1"/>
  <c r="K28" i="1" s="1"/>
  <c r="J27" i="1"/>
  <c r="K27" i="1" s="1"/>
  <c r="H25" i="1"/>
  <c r="I25" i="1" s="1"/>
  <c r="J24" i="1"/>
  <c r="K24" i="1" s="1"/>
  <c r="J23" i="1"/>
  <c r="K23" i="1" s="1"/>
  <c r="H21" i="1"/>
  <c r="I21" i="1" s="1"/>
  <c r="J20" i="1"/>
  <c r="K20" i="1" s="1"/>
  <c r="J19" i="1"/>
  <c r="K19" i="1" s="1"/>
  <c r="H17" i="1"/>
  <c r="I17" i="1" s="1"/>
  <c r="J16" i="1"/>
  <c r="K16" i="1" s="1"/>
  <c r="J15" i="1"/>
  <c r="K15" i="1" s="1"/>
  <c r="J14" i="1"/>
  <c r="K14" i="1" s="1"/>
  <c r="J13" i="1"/>
  <c r="K13" i="1" s="1"/>
  <c r="H11" i="1"/>
  <c r="I11" i="1" s="1"/>
  <c r="J10" i="1"/>
  <c r="K10" i="1" s="1"/>
  <c r="J9" i="1"/>
  <c r="K9" i="1" s="1"/>
  <c r="G168" i="1"/>
  <c r="J168" i="1"/>
  <c r="K168" i="1" s="1"/>
  <c r="G167" i="1"/>
  <c r="H167" i="1"/>
  <c r="I167" i="1" s="1"/>
  <c r="G166" i="1"/>
  <c r="J166" i="1"/>
  <c r="K166" i="1" s="1"/>
  <c r="G165" i="1"/>
  <c r="H165" i="1"/>
  <c r="I165" i="1" s="1"/>
  <c r="G164" i="1"/>
  <c r="J164" i="1"/>
  <c r="K164" i="1" s="1"/>
  <c r="G163" i="1"/>
  <c r="H163" i="1"/>
  <c r="I163" i="1" s="1"/>
  <c r="G162" i="1"/>
  <c r="J162" i="1"/>
  <c r="K162" i="1" s="1"/>
  <c r="G161" i="1"/>
  <c r="H161" i="1"/>
  <c r="I161" i="1" s="1"/>
  <c r="G160" i="1"/>
  <c r="J160" i="1"/>
  <c r="K160" i="1" s="1"/>
  <c r="G159" i="1"/>
  <c r="H159" i="1"/>
  <c r="I159" i="1" s="1"/>
  <c r="G158" i="1"/>
  <c r="J158" i="1"/>
  <c r="K158" i="1" s="1"/>
  <c r="G157" i="1"/>
  <c r="H157" i="1"/>
  <c r="I157" i="1" s="1"/>
  <c r="G156" i="1"/>
  <c r="J156" i="1"/>
  <c r="K156" i="1" s="1"/>
  <c r="G155" i="1"/>
  <c r="H155" i="1"/>
  <c r="I155" i="1" s="1"/>
  <c r="G154" i="1"/>
  <c r="H154" i="1"/>
  <c r="I154" i="1" s="1"/>
  <c r="G153" i="1"/>
  <c r="J153" i="1"/>
  <c r="K153" i="1" s="1"/>
  <c r="G152" i="1"/>
  <c r="H152" i="1"/>
  <c r="I152" i="1" s="1"/>
  <c r="G151" i="1"/>
  <c r="J151" i="1"/>
  <c r="K151" i="1" s="1"/>
  <c r="G150" i="1"/>
  <c r="H150" i="1"/>
  <c r="I150" i="1" s="1"/>
  <c r="G149" i="1"/>
  <c r="J149" i="1"/>
  <c r="K149" i="1" s="1"/>
  <c r="G148" i="1"/>
  <c r="H148" i="1"/>
  <c r="I148" i="1" s="1"/>
  <c r="G147" i="1"/>
  <c r="J147" i="1"/>
  <c r="K147" i="1" s="1"/>
  <c r="G146" i="1"/>
  <c r="H146" i="1"/>
  <c r="I146" i="1" s="1"/>
  <c r="G145" i="1"/>
  <c r="J145" i="1"/>
  <c r="K145" i="1" s="1"/>
  <c r="G144" i="1"/>
  <c r="H144" i="1"/>
  <c r="I144" i="1" s="1"/>
  <c r="G143" i="1"/>
  <c r="J143" i="1"/>
  <c r="K143" i="1" s="1"/>
  <c r="G142" i="1"/>
  <c r="H142" i="1"/>
  <c r="I142" i="1" s="1"/>
  <c r="G141" i="1"/>
  <c r="J141" i="1"/>
  <c r="K141" i="1" s="1"/>
  <c r="G140" i="1"/>
  <c r="H140" i="1"/>
  <c r="I140" i="1" s="1"/>
  <c r="G139" i="1"/>
  <c r="J139" i="1"/>
  <c r="K139" i="1" s="1"/>
  <c r="G138" i="1"/>
  <c r="H138" i="1"/>
  <c r="I138" i="1" s="1"/>
  <c r="G137" i="1"/>
  <c r="J137" i="1"/>
  <c r="K137" i="1" s="1"/>
  <c r="G136" i="1"/>
  <c r="H136" i="1"/>
  <c r="I136" i="1" s="1"/>
  <c r="G135" i="1"/>
  <c r="J135" i="1"/>
  <c r="K135" i="1" s="1"/>
  <c r="G134" i="1"/>
  <c r="H134" i="1"/>
  <c r="I134" i="1" s="1"/>
  <c r="G133" i="1"/>
  <c r="J133" i="1"/>
  <c r="K133" i="1" s="1"/>
  <c r="G132" i="1"/>
  <c r="H132" i="1"/>
  <c r="I132" i="1" s="1"/>
  <c r="G131" i="1"/>
  <c r="J131" i="1"/>
  <c r="K131" i="1" s="1"/>
  <c r="G130" i="1"/>
  <c r="H130" i="1"/>
  <c r="I130" i="1" s="1"/>
  <c r="G129" i="1"/>
  <c r="J129" i="1"/>
  <c r="K129" i="1" s="1"/>
  <c r="G128" i="1"/>
  <c r="H128" i="1"/>
  <c r="I128" i="1" s="1"/>
  <c r="G127" i="1"/>
  <c r="J127" i="1"/>
  <c r="K127" i="1" s="1"/>
  <c r="G126" i="1"/>
  <c r="H126" i="1"/>
  <c r="I126" i="1" s="1"/>
  <c r="G125" i="1"/>
  <c r="J125" i="1"/>
  <c r="K125" i="1" s="1"/>
  <c r="G124" i="1"/>
  <c r="H124" i="1"/>
  <c r="I124" i="1" s="1"/>
  <c r="G123" i="1"/>
  <c r="J123" i="1"/>
  <c r="K123" i="1" s="1"/>
  <c r="G122" i="1"/>
  <c r="H122" i="1"/>
  <c r="I122" i="1" s="1"/>
  <c r="G121" i="1"/>
  <c r="J121" i="1"/>
  <c r="K121" i="1" s="1"/>
  <c r="G120" i="1"/>
  <c r="H120" i="1"/>
  <c r="I120" i="1" s="1"/>
  <c r="G119" i="1"/>
  <c r="J119" i="1"/>
  <c r="K119" i="1" s="1"/>
  <c r="G118" i="1"/>
  <c r="H118" i="1"/>
  <c r="I118" i="1" s="1"/>
  <c r="G117" i="1"/>
  <c r="J117" i="1"/>
  <c r="K117" i="1" s="1"/>
  <c r="G116" i="1"/>
  <c r="H116" i="1"/>
  <c r="I116" i="1" s="1"/>
  <c r="G115" i="1"/>
  <c r="J115" i="1"/>
  <c r="K115" i="1" s="1"/>
  <c r="G114" i="1"/>
  <c r="H114" i="1"/>
  <c r="I114" i="1" s="1"/>
  <c r="G113" i="1"/>
  <c r="J113" i="1"/>
  <c r="K113" i="1" s="1"/>
  <c r="G112" i="1"/>
  <c r="H112" i="1"/>
  <c r="I112" i="1" s="1"/>
  <c r="G111" i="1"/>
  <c r="J111" i="1"/>
  <c r="K111" i="1" s="1"/>
  <c r="G105" i="1"/>
  <c r="H105" i="1"/>
  <c r="I105" i="1" s="1"/>
  <c r="G97" i="1"/>
  <c r="H97" i="1"/>
  <c r="I97" i="1" s="1"/>
  <c r="G95" i="1"/>
  <c r="J95" i="1"/>
  <c r="K95" i="1" s="1"/>
  <c r="G89" i="1"/>
  <c r="H89" i="1"/>
  <c r="I89" i="1" s="1"/>
  <c r="G87" i="1"/>
  <c r="J87" i="1"/>
  <c r="K87" i="1" s="1"/>
  <c r="G81" i="1"/>
  <c r="H81" i="1"/>
  <c r="I81" i="1" s="1"/>
  <c r="G79" i="1"/>
  <c r="J79" i="1"/>
  <c r="K79" i="1" s="1"/>
  <c r="G76" i="1"/>
  <c r="J76" i="1"/>
  <c r="K76" i="1" s="1"/>
  <c r="G72" i="1"/>
  <c r="J72" i="1"/>
  <c r="K72" i="1" s="1"/>
  <c r="G68" i="1"/>
  <c r="J68" i="1"/>
  <c r="K68" i="1" s="1"/>
  <c r="G64" i="1"/>
  <c r="J64" i="1"/>
  <c r="K64" i="1" s="1"/>
  <c r="G60" i="1"/>
  <c r="J60" i="1"/>
  <c r="K60" i="1" s="1"/>
  <c r="G104" i="1"/>
  <c r="J104" i="1"/>
  <c r="K104" i="1" s="1"/>
  <c r="G103" i="1"/>
  <c r="J103" i="1"/>
  <c r="K103" i="1" s="1"/>
  <c r="G99" i="1"/>
  <c r="H99" i="1"/>
  <c r="I99" i="1" s="1"/>
  <c r="G93" i="1"/>
  <c r="H93" i="1"/>
  <c r="I93" i="1" s="1"/>
  <c r="G91" i="1"/>
  <c r="J91" i="1"/>
  <c r="K91" i="1" s="1"/>
  <c r="G85" i="1"/>
  <c r="H85" i="1"/>
  <c r="I85" i="1" s="1"/>
  <c r="G83" i="1"/>
  <c r="J83" i="1"/>
  <c r="K83" i="1" s="1"/>
  <c r="G77" i="1"/>
  <c r="H77" i="1"/>
  <c r="I77" i="1" s="1"/>
  <c r="G73" i="1"/>
  <c r="H73" i="1"/>
  <c r="I73" i="1" s="1"/>
  <c r="G69" i="1"/>
  <c r="H69" i="1"/>
  <c r="I69" i="1" s="1"/>
  <c r="G65" i="1"/>
  <c r="H65" i="1"/>
  <c r="I65" i="1" s="1"/>
  <c r="G61" i="1"/>
  <c r="H61" i="1"/>
  <c r="I61" i="1" s="1"/>
  <c r="H168" i="1"/>
  <c r="I168" i="1" s="1"/>
  <c r="J167" i="1"/>
  <c r="K167" i="1" s="1"/>
  <c r="H166" i="1"/>
  <c r="I166" i="1" s="1"/>
  <c r="J165" i="1"/>
  <c r="K165" i="1" s="1"/>
  <c r="H164" i="1"/>
  <c r="I164" i="1" s="1"/>
  <c r="J163" i="1"/>
  <c r="K163" i="1" s="1"/>
  <c r="H162" i="1"/>
  <c r="I162" i="1" s="1"/>
  <c r="J161" i="1"/>
  <c r="K161" i="1" s="1"/>
  <c r="H160" i="1"/>
  <c r="I160" i="1" s="1"/>
  <c r="J159" i="1"/>
  <c r="K159" i="1" s="1"/>
  <c r="H158" i="1"/>
  <c r="I158" i="1" s="1"/>
  <c r="J157" i="1"/>
  <c r="K157" i="1" s="1"/>
  <c r="H156" i="1"/>
  <c r="I156" i="1" s="1"/>
  <c r="J155" i="1"/>
  <c r="K155" i="1" s="1"/>
  <c r="J154" i="1"/>
  <c r="K154" i="1" s="1"/>
  <c r="H153" i="1"/>
  <c r="I153" i="1" s="1"/>
  <c r="J152" i="1"/>
  <c r="K152" i="1" s="1"/>
  <c r="H151" i="1"/>
  <c r="I151" i="1" s="1"/>
  <c r="J150" i="1"/>
  <c r="K150" i="1" s="1"/>
  <c r="H149" i="1"/>
  <c r="I149" i="1" s="1"/>
  <c r="J148" i="1"/>
  <c r="K148" i="1" s="1"/>
  <c r="H147" i="1"/>
  <c r="I147" i="1" s="1"/>
  <c r="J146" i="1"/>
  <c r="K146" i="1" s="1"/>
  <c r="H145" i="1"/>
  <c r="I145" i="1" s="1"/>
  <c r="J144" i="1"/>
  <c r="K144" i="1" s="1"/>
  <c r="H143" i="1"/>
  <c r="I143" i="1" s="1"/>
  <c r="J142" i="1"/>
  <c r="K142" i="1" s="1"/>
  <c r="H141" i="1"/>
  <c r="I141" i="1" s="1"/>
  <c r="J140" i="1"/>
  <c r="K140" i="1" s="1"/>
  <c r="H139" i="1"/>
  <c r="I139" i="1" s="1"/>
  <c r="J138" i="1"/>
  <c r="K138" i="1" s="1"/>
  <c r="H137" i="1"/>
  <c r="I137" i="1" s="1"/>
  <c r="J136" i="1"/>
  <c r="K136" i="1" s="1"/>
  <c r="H135" i="1"/>
  <c r="I135" i="1" s="1"/>
  <c r="J134" i="1"/>
  <c r="K134" i="1" s="1"/>
  <c r="H133" i="1"/>
  <c r="I133" i="1" s="1"/>
  <c r="J132" i="1"/>
  <c r="K132" i="1" s="1"/>
  <c r="H131" i="1"/>
  <c r="I131" i="1" s="1"/>
  <c r="J130" i="1"/>
  <c r="K130" i="1" s="1"/>
  <c r="H129" i="1"/>
  <c r="I129" i="1" s="1"/>
  <c r="J128" i="1"/>
  <c r="K128" i="1" s="1"/>
  <c r="H127" i="1"/>
  <c r="I127" i="1" s="1"/>
  <c r="J126" i="1"/>
  <c r="K126" i="1" s="1"/>
  <c r="H125" i="1"/>
  <c r="I125" i="1" s="1"/>
  <c r="J124" i="1"/>
  <c r="K124" i="1" s="1"/>
  <c r="H123" i="1"/>
  <c r="I123" i="1" s="1"/>
  <c r="J122" i="1"/>
  <c r="K122" i="1" s="1"/>
  <c r="H121" i="1"/>
  <c r="I121" i="1" s="1"/>
  <c r="J120" i="1"/>
  <c r="K120" i="1" s="1"/>
  <c r="H119" i="1"/>
  <c r="I119" i="1" s="1"/>
  <c r="J118" i="1"/>
  <c r="K118" i="1" s="1"/>
  <c r="H117" i="1"/>
  <c r="I117" i="1" s="1"/>
  <c r="J116" i="1"/>
  <c r="K116" i="1" s="1"/>
  <c r="H115" i="1"/>
  <c r="I115" i="1" s="1"/>
  <c r="J114" i="1"/>
  <c r="K114" i="1" s="1"/>
  <c r="H113" i="1"/>
  <c r="I113" i="1" s="1"/>
  <c r="J112" i="1"/>
  <c r="K112" i="1" s="1"/>
  <c r="H111" i="1"/>
  <c r="I111" i="1" s="1"/>
  <c r="J105" i="1"/>
  <c r="K105" i="1" s="1"/>
  <c r="J97" i="1"/>
  <c r="K97" i="1" s="1"/>
  <c r="J89" i="1"/>
  <c r="K89" i="1" s="1"/>
  <c r="J81" i="1"/>
  <c r="K81" i="1" s="1"/>
  <c r="J34" i="1"/>
  <c r="K34" i="1" s="1"/>
  <c r="H57" i="1"/>
  <c r="I57" i="1" s="1"/>
  <c r="J56" i="1"/>
  <c r="K56" i="1" s="1"/>
  <c r="H53" i="1"/>
  <c r="I53" i="1" s="1"/>
  <c r="J52" i="1"/>
  <c r="K52" i="1" s="1"/>
  <c r="H49" i="1"/>
  <c r="I49" i="1" s="1"/>
  <c r="J48" i="1"/>
  <c r="K48" i="1" s="1"/>
  <c r="H45" i="1"/>
  <c r="I45" i="1" s="1"/>
  <c r="J44" i="1"/>
  <c r="K44" i="1" s="1"/>
  <c r="H41" i="1"/>
  <c r="I41" i="1" s="1"/>
  <c r="J40" i="1"/>
  <c r="K40" i="1" s="1"/>
  <c r="H37" i="1"/>
  <c r="I37" i="1" s="1"/>
  <c r="J36" i="1"/>
  <c r="K36" i="1" s="1"/>
  <c r="H31" i="1"/>
  <c r="I31" i="1" s="1"/>
  <c r="J30" i="1"/>
  <c r="K30" i="1" s="1"/>
  <c r="H27" i="1"/>
  <c r="I27" i="1" s="1"/>
  <c r="J26" i="1"/>
  <c r="K26" i="1" s="1"/>
  <c r="H23" i="1"/>
  <c r="I23" i="1" s="1"/>
  <c r="J22" i="1"/>
  <c r="K22" i="1" s="1"/>
  <c r="H19" i="1"/>
  <c r="I19" i="1" s="1"/>
  <c r="J18" i="1"/>
  <c r="K18" i="1" s="1"/>
  <c r="H15" i="1"/>
  <c r="I15" i="1" s="1"/>
  <c r="H13" i="1"/>
  <c r="I13" i="1" s="1"/>
  <c r="J12" i="1"/>
  <c r="K12" i="1" s="1"/>
  <c r="H9" i="1"/>
  <c r="I9" i="1" s="1"/>
  <c r="J8" i="1"/>
  <c r="K8" i="1" s="1"/>
  <c r="G96" i="1"/>
  <c r="H96" i="1"/>
  <c r="I96" i="1" s="1"/>
  <c r="G92" i="1"/>
  <c r="H92" i="1"/>
  <c r="I92" i="1" s="1"/>
  <c r="G88" i="1"/>
  <c r="H88" i="1"/>
  <c r="I88" i="1" s="1"/>
  <c r="G84" i="1"/>
  <c r="H84" i="1"/>
  <c r="I84" i="1" s="1"/>
  <c r="G80" i="1"/>
  <c r="H80" i="1"/>
  <c r="I80" i="1" s="1"/>
  <c r="J110" i="1"/>
  <c r="K110" i="1" s="1"/>
  <c r="J106" i="1"/>
  <c r="K106" i="1" s="1"/>
  <c r="J102" i="1"/>
  <c r="K102" i="1" s="1"/>
  <c r="H100" i="1"/>
  <c r="I100" i="1" s="1"/>
  <c r="H95" i="1"/>
  <c r="I95" i="1" s="1"/>
  <c r="H91" i="1"/>
  <c r="I91" i="1" s="1"/>
  <c r="H87" i="1"/>
  <c r="I87" i="1" s="1"/>
  <c r="H83" i="1"/>
  <c r="I83" i="1" s="1"/>
  <c r="H79" i="1"/>
  <c r="I79" i="1" s="1"/>
  <c r="G98" i="1"/>
  <c r="H98" i="1"/>
  <c r="I98" i="1" s="1"/>
  <c r="G94" i="1"/>
  <c r="H94" i="1"/>
  <c r="I94" i="1" s="1"/>
  <c r="G90" i="1"/>
  <c r="H90" i="1"/>
  <c r="I90" i="1" s="1"/>
  <c r="G86" i="1"/>
  <c r="H86" i="1"/>
  <c r="I86" i="1" s="1"/>
  <c r="G82" i="1"/>
  <c r="H82" i="1"/>
  <c r="I82" i="1" s="1"/>
  <c r="G78" i="1"/>
  <c r="H78" i="1"/>
  <c r="I78" i="1" s="1"/>
  <c r="H76" i="1"/>
  <c r="I76" i="1" s="1"/>
  <c r="H74" i="1"/>
  <c r="I74" i="1" s="1"/>
  <c r="H72" i="1"/>
  <c r="I72" i="1" s="1"/>
  <c r="H70" i="1"/>
  <c r="I70" i="1" s="1"/>
  <c r="H68" i="1"/>
  <c r="I68" i="1" s="1"/>
  <c r="H66" i="1"/>
  <c r="I66" i="1" s="1"/>
  <c r="H64" i="1"/>
  <c r="I64" i="1" s="1"/>
  <c r="H62" i="1"/>
  <c r="I62" i="1" s="1"/>
  <c r="H60" i="1"/>
  <c r="I60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6" i="1"/>
  <c r="I46" i="1" s="1"/>
  <c r="H44" i="1"/>
  <c r="I44" i="1" s="1"/>
  <c r="H42" i="1"/>
  <c r="I42" i="1" s="1"/>
  <c r="H40" i="1"/>
  <c r="I40" i="1" s="1"/>
  <c r="H38" i="1"/>
  <c r="I38" i="1" s="1"/>
  <c r="H36" i="1"/>
  <c r="I36" i="1" s="1"/>
  <c r="H34" i="1"/>
  <c r="I34" i="1" s="1"/>
  <c r="H32" i="1"/>
  <c r="I32" i="1" s="1"/>
  <c r="H30" i="1"/>
  <c r="I30" i="1" s="1"/>
  <c r="H28" i="1"/>
  <c r="I28" i="1" s="1"/>
  <c r="H26" i="1"/>
  <c r="I26" i="1" s="1"/>
  <c r="H24" i="1"/>
  <c r="I24" i="1" s="1"/>
  <c r="H22" i="1"/>
  <c r="I22" i="1" s="1"/>
  <c r="H20" i="1"/>
  <c r="I20" i="1" s="1"/>
  <c r="H18" i="1"/>
  <c r="I18" i="1" s="1"/>
  <c r="H16" i="1"/>
  <c r="I16" i="1" s="1"/>
  <c r="H14" i="1"/>
  <c r="I14" i="1" s="1"/>
  <c r="H12" i="1"/>
  <c r="I12" i="1" s="1"/>
  <c r="H10" i="1"/>
  <c r="I10" i="1" s="1"/>
  <c r="H8" i="1"/>
  <c r="I8" i="1" s="1"/>
  <c r="H110" i="1"/>
  <c r="I110" i="1" s="1"/>
  <c r="H108" i="1"/>
  <c r="I108" i="1" s="1"/>
  <c r="H106" i="1"/>
  <c r="I106" i="1" s="1"/>
  <c r="H104" i="1"/>
  <c r="I104" i="1" s="1"/>
  <c r="H102" i="1"/>
  <c r="I102" i="1" s="1"/>
  <c r="J45" i="1" l="1"/>
  <c r="K45" i="1" s="1"/>
</calcChain>
</file>

<file path=xl/sharedStrings.xml><?xml version="1.0" encoding="utf-8"?>
<sst xmlns="http://schemas.openxmlformats.org/spreadsheetml/2006/main" count="515" uniqueCount="506">
  <si>
    <t>Регион покупателя</t>
  </si>
  <si>
    <t>Регион продавца</t>
  </si>
  <si>
    <t>Номер декларации о сделке с древесиной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</si>
  <si>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</si>
  <si>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</si>
  <si>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</si>
  <si>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</si>
  <si>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</si>
  <si>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</si>
  <si>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</si>
  <si>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</si>
  <si>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</si>
  <si>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</si>
  <si>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</si>
  <si>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</si>
  <si>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</si>
  <si>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</si>
  <si>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</si>
  <si>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</si>
  <si>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</si>
  <si>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</si>
  <si>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</si>
  <si>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</si>
  <si>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</si>
  <si>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</si>
  <si>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</si>
  <si>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</si>
  <si>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</si>
  <si>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</si>
  <si>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</si>
  <si>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</si>
  <si>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</si>
  <si>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</si>
  <si>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</si>
  <si>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</si>
  <si>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</si>
  <si>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</si>
  <si>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</si>
  <si>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</si>
  <si>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</si>
  <si>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</si>
  <si>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</si>
  <si>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</si>
  <si>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</si>
  <si>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</si>
  <si>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</si>
  <si>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</si>
  <si>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</si>
  <si>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</si>
  <si>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</si>
  <si>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</si>
  <si>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</si>
  <si>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</si>
  <si>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</si>
  <si>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</si>
  <si>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</si>
  <si>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</si>
  <si>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</si>
  <si>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</si>
  <si>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</si>
  <si>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</si>
  <si>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</si>
  <si>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</si>
  <si>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</si>
  <si>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</si>
  <si>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</si>
  <si>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</si>
  <si>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</si>
  <si>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</si>
  <si>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</si>
  <si>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</si>
  <si>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</si>
  <si>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</si>
  <si>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</si>
  <si>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</si>
  <si>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</si>
  <si>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</si>
  <si>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</si>
  <si>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</si>
  <si>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</si>
  <si>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</si>
  <si>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</si>
  <si>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</si>
  <si>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</si>
  <si>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</si>
  <si>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</si>
  <si>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</si>
  <si>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</si>
  <si>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</si>
  <si>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</si>
  <si>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</si>
  <si>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</si>
  <si>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</si>
  <si>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</si>
  <si>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</si>
  <si>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</si>
  <si>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</si>
  <si>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</si>
  <si>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</si>
  <si>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</si>
  <si>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</si>
  <si>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</si>
  <si>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</si>
  <si>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</si>
  <si>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</si>
  <si>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</si>
  <si>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</si>
  <si>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</si>
  <si>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</si>
  <si>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</si>
  <si>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</si>
  <si>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</si>
  <si>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</si>
  <si>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</si>
  <si>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</si>
  <si>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</si>
  <si>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</si>
  <si>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</si>
  <si>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</si>
  <si>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r>
      <t>РЕСПУБЛИКА МАКЕДОНИЯ</t>
    </r>
    <r>
      <rPr>
        <vertAlign val="superscript"/>
        <sz val="11"/>
        <color theme="1"/>
        <rFont val="Calibri"/>
        <family val="2"/>
        <charset val="204"/>
        <scheme val="minor"/>
      </rPr>
      <t>[2]</t>
    </r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</si>
  <si>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</si>
  <si>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</si>
  <si>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</si>
  <si>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</si>
  <si>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</si>
  <si>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</si>
  <si>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</si>
  <si>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</si>
  <si>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</si>
  <si>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</si>
  <si>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</si>
  <si>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</si>
  <si>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</si>
  <si>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</si>
  <si>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</si>
  <si>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</si>
  <si>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</si>
  <si>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</si>
  <si>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</si>
  <si>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</si>
  <si>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</si>
  <si>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</si>
  <si>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</si>
  <si>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</si>
  <si>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</si>
  <si>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</si>
  <si>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</si>
  <si>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</si>
  <si>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</si>
  <si>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</si>
  <si>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ОСТРОВА КАЙМАН</t>
  </si>
  <si>
    <t>ОСТРОВА КУКА</t>
  </si>
  <si>
    <t>ОСТРОВА ТЕРКС И КАЙКОС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</si>
  <si>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</si>
  <si>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</si>
  <si>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</si>
  <si>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</si>
  <si>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</si>
  <si>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ПАКИСТАН</t>
  </si>
  <si>
    <t>ПАЛАУ</t>
  </si>
  <si>
    <t>ПАЛЕСТИНА, ГОСУДАРСТВО</t>
  </si>
  <si>
    <t>ПАНАМА</t>
  </si>
  <si>
    <t>ПАПСКИЙ ПРЕСТОЛ (ГОСУДАРСТВО — ГОРОД ВАТИКАН)</t>
  </si>
  <si>
    <t>ПАПУА-НОВАЯ ГВИНЕЯ</t>
  </si>
  <si>
    <t>ПАРАГВАЙ</t>
  </si>
  <si>
    <t>ПЕРУ</t>
  </si>
  <si>
    <t>ПИТКЭРН</t>
  </si>
  <si>
    <t>ПОЛЬША</t>
  </si>
  <si>
    <t>ПОРТУГАЛИЯ</t>
  </si>
  <si>
    <t>ПУЭРТО-РИКО</t>
  </si>
  <si>
    <t>РЕЮНЬОН</t>
  </si>
  <si>
    <t>РОССИЯ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</si>
  <si>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</si>
  <si>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</si>
  <si>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</si>
  <si>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</si>
  <si>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</si>
  <si>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</si>
  <si>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</si>
  <si>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</si>
  <si>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</si>
  <si>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</si>
  <si>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</si>
  <si>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СЕН-МАРТЕН</t>
  </si>
  <si>
    <t>СЕН-МАРТЕН (нидерландская часть)</t>
  </si>
  <si>
    <t>СЕНЕГАЛ</t>
  </si>
  <si>
    <t>СЕНТ-ВИНСЕНТ И ГРЕНАДИНЫ</t>
  </si>
  <si>
    <t>СЕНТ-КИТС И НЕВИС</t>
  </si>
  <si>
    <t>СЕНТ-ЛЮСИЯ</t>
  </si>
  <si>
    <t>СЕН-ПЬЕР И МИКЕЛОН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</si>
  <si>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</si>
  <si>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</si>
  <si>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</si>
  <si>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</si>
  <si>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</si>
  <si>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</si>
  <si>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</si>
  <si>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</si>
  <si>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</si>
  <si>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</si>
  <si>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</si>
  <si>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</si>
  <si>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</si>
  <si>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</si>
  <si>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</si>
  <si>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</si>
  <si>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</si>
  <si>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</si>
  <si>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</si>
  <si>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</si>
  <si>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</si>
  <si>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</si>
  <si>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</si>
  <si>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</si>
  <si>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</si>
  <si>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</si>
  <si>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</si>
  <si>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</si>
  <si>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</si>
  <si>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</si>
  <si>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</si>
  <si>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</si>
  <si>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</si>
  <si>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</si>
  <si>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</si>
  <si>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</si>
  <si>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</si>
  <si>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</si>
  <si>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</si>
  <si>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</si>
  <si>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</si>
  <si>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</si>
  <si>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</si>
  <si>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</si>
  <si>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</si>
  <si>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</si>
  <si>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</si>
  <si>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</si>
  <si>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</si>
  <si>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</si>
  <si>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</si>
  <si>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</si>
  <si>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</si>
  <si>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</si>
  <si>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</si>
  <si>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</si>
  <si>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</si>
  <si>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</si>
  <si>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</si>
  <si>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</si>
  <si>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</si>
  <si>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</si>
  <si>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Республика Абхазия</t>
  </si>
  <si>
    <t>Страна-экспортер</t>
  </si>
  <si>
    <t>Адрес регистрации ИФНС покупателя</t>
  </si>
  <si>
    <t>Адрес регистрации ИФНС продавца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</si>
  <si>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</si>
  <si>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</si>
  <si>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</si>
  <si>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</si>
  <si>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</si>
  <si>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</si>
  <si>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</si>
  <si>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</si>
  <si>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</si>
  <si>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</si>
  <si>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</si>
  <si>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</si>
  <si>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Тыва</t>
  </si>
  <si>
    <t>Удмуртская Республика</t>
  </si>
  <si>
    <t>Республика Хакасия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</si>
  <si>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</si>
  <si>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</si>
  <si>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</si>
  <si>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</si>
  <si>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</si>
  <si>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</si>
  <si>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</si>
  <si>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</si>
  <si>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</si>
  <si>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</si>
  <si>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</si>
  <si>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</si>
  <si>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</si>
  <si>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</si>
  <si>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</si>
  <si>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</si>
  <si>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</si>
  <si>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</si>
  <si>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</si>
  <si>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</si>
  <si>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</si>
  <si>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</si>
  <si>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</si>
  <si>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</si>
  <si>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</si>
  <si>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</si>
  <si>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</si>
  <si>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</si>
  <si>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</si>
  <si>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</si>
  <si>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</si>
  <si>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</si>
  <si>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</si>
  <si>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</si>
  <si>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</si>
  <si>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</si>
  <si>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</si>
  <si>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</si>
  <si>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</si>
  <si>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</si>
  <si>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</si>
  <si>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</si>
  <si>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</si>
  <si>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</si>
  <si>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</si>
  <si>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</si>
  <si>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</si>
  <si>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</si>
  <si>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</si>
  <si>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</si>
  <si>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</si>
  <si>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</si>
  <si>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</si>
  <si>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</si>
  <si>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</si>
  <si>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Санкт-Петербург</t>
  </si>
  <si>
    <t>Еврейская автономная область</t>
  </si>
  <si>
    <t>Республика Крым</t>
  </si>
  <si>
    <t>Ненецкий автономный округ</t>
  </si>
  <si>
    <t>Чукотский автономный округ</t>
  </si>
  <si>
    <t>Ямало-Ненецкий автономный округ</t>
  </si>
  <si>
    <t>Севастополь</t>
  </si>
  <si>
    <t>Республика Адыгея (Адыгея)</t>
  </si>
  <si>
    <t>Карачаево-Черкесская Республика</t>
  </si>
  <si>
    <t>Республика Северная Осетия - Алания</t>
  </si>
  <si>
    <t>Республика Татарстан (Татарстан)</t>
  </si>
  <si>
    <t>Чеченская Республика</t>
  </si>
  <si>
    <t>Чувашская Республика - Чувашия</t>
  </si>
  <si>
    <t>г. Москва</t>
  </si>
  <si>
    <t>Ханты-Мансийский автономный округ - Югра</t>
  </si>
  <si>
    <t>ИФНС регистрации покупателя</t>
  </si>
  <si>
    <t>ИФНС регистрации продавца</t>
  </si>
  <si>
    <t>ИНН Покупателя</t>
  </si>
  <si>
    <t>ИНН продавца</t>
  </si>
  <si>
    <t xml:space="preserve"> Экспорт</t>
  </si>
  <si>
    <t>Наименование региона покупателя</t>
  </si>
  <si>
    <t>Наименование региона продавца</t>
  </si>
  <si>
    <t>0002002357002712002311223003</t>
  </si>
  <si>
    <t>0003053005140200440800026773</t>
  </si>
  <si>
    <t>0002006154028021006119009523</t>
  </si>
  <si>
    <t>0002006150095066343703064945</t>
  </si>
  <si>
    <t>0003262807063292262674536229</t>
  </si>
  <si>
    <t>0002003015061322431601045777</t>
  </si>
  <si>
    <t>0002003005002215003015108972</t>
  </si>
  <si>
    <t>0002003448012847006659172676</t>
  </si>
  <si>
    <t>0002007111505850344345668463</t>
  </si>
  <si>
    <t>0003003435301376003435114062</t>
  </si>
  <si>
    <t>0004003441017187344704794907</t>
  </si>
  <si>
    <t>0004343101029301003663088069</t>
  </si>
  <si>
    <t>0002003460014008003455001596</t>
  </si>
  <si>
    <t>0013003432001688003444079093</t>
  </si>
  <si>
    <t>0003003443921327006826005797</t>
  </si>
  <si>
    <t>0002003426011279006659172676</t>
  </si>
  <si>
    <t>0002003435308808343703064945</t>
  </si>
  <si>
    <t>0005003442062070003460065394</t>
  </si>
  <si>
    <t>0005003443921327006826005797</t>
  </si>
  <si>
    <t>0004003442062070003460065394</t>
  </si>
  <si>
    <t>0003003461056240003460067715</t>
  </si>
  <si>
    <t>0003000716011363000709002720</t>
  </si>
  <si>
    <t>0003000714007330000726011940</t>
  </si>
  <si>
    <t>0002000716009011000709002720</t>
  </si>
  <si>
    <t>0003000716004454000709002720</t>
  </si>
  <si>
    <t>0002000711006715007604305914</t>
  </si>
  <si>
    <t>0003000901051787091002070690</t>
  </si>
  <si>
    <t>0002000909000671002635053947</t>
  </si>
  <si>
    <t>0004230303025369090800040680</t>
  </si>
  <si>
    <t>0003232500009401232500986608</t>
  </si>
  <si>
    <t>0003002312249124002308205621</t>
  </si>
  <si>
    <t>0004231100674472002325016247</t>
  </si>
  <si>
    <t>0002002312075767002311120706</t>
  </si>
  <si>
    <t>0002002312249124002308205621</t>
  </si>
  <si>
    <t>0002002312143777002312229640</t>
  </si>
  <si>
    <t>0002230811645950002312193697</t>
  </si>
  <si>
    <t>0002002312224666002311223003</t>
  </si>
  <si>
    <t>0004004706021264235622326259</t>
  </si>
  <si>
    <t>0002002308196818002312229640</t>
  </si>
  <si>
    <t>0004005024147298002312229640</t>
  </si>
  <si>
    <t>0002002311210460611900321749</t>
  </si>
  <si>
    <t>0004002308024336350900057786</t>
  </si>
  <si>
    <t>0003002311176089006165208499</t>
  </si>
  <si>
    <t>0002002311146140002308205621</t>
  </si>
  <si>
    <t>0006235205190701670200008287</t>
  </si>
  <si>
    <t>0003002321015877002312206106</t>
  </si>
  <si>
    <t>0004030000006213002368008498</t>
  </si>
  <si>
    <t>0002231405269239236500550375</t>
  </si>
  <si>
    <t>0052235501385475002325014338</t>
  </si>
  <si>
    <t>0002002311120706002308205621</t>
  </si>
  <si>
    <t>0002230905464701007306039262</t>
  </si>
  <si>
    <t>0005230500193330230555749264</t>
  </si>
  <si>
    <t>0002002364014324006165113649</t>
  </si>
  <si>
    <t>0002235301065541002911005840</t>
  </si>
  <si>
    <t>0002002311124436002312193697</t>
  </si>
  <si>
    <t>0003002365023040230303025369</t>
  </si>
  <si>
    <t>0088002325009708002325014338</t>
  </si>
  <si>
    <t>0053235501385475002325014338</t>
  </si>
  <si>
    <t>0002002312166982002465071745</t>
  </si>
  <si>
    <t>0003005408243457002325017473</t>
  </si>
  <si>
    <t>0002002320213548002320007633</t>
  </si>
  <si>
    <t>0003000266040851002312229640</t>
  </si>
  <si>
    <t>0002002336011970002312193697</t>
  </si>
  <si>
    <t>0004002365023040230303025369</t>
  </si>
  <si>
    <t>0002002312220069006165195730</t>
  </si>
  <si>
    <t>0087002325009708002325014338</t>
  </si>
  <si>
    <t>0003231405269239236500550375</t>
  </si>
  <si>
    <t>0002234602964903005918214485</t>
  </si>
  <si>
    <t>0005005024147298002312229640</t>
  </si>
  <si>
    <t>0005234992880501291101489223</t>
  </si>
  <si>
    <t>0003230500193330230555749264</t>
  </si>
  <si>
    <t>0002006164114706234606527260</t>
  </si>
  <si>
    <t>0002230908976232291101489223</t>
  </si>
  <si>
    <t>0003002312224666002311223003</t>
  </si>
  <si>
    <t>0002232902344865440200222134</t>
  </si>
  <si>
    <t>0004002347024523002325012771</t>
  </si>
  <si>
    <t>0004009102020669002312229640</t>
  </si>
  <si>
    <t>0002002308086798002312158205</t>
  </si>
  <si>
    <t>0004000266040851002312229640</t>
  </si>
  <si>
    <t>0004002311120706002308205621</t>
  </si>
  <si>
    <t>0002006168042594002312229640</t>
  </si>
  <si>
    <t>0005231100674472002325016247</t>
  </si>
  <si>
    <t>0004000104008580010404541869</t>
  </si>
  <si>
    <t>0003010511864688000105004362</t>
  </si>
  <si>
    <t>0002010513756590002325014338</t>
  </si>
  <si>
    <t>0006000105065767010500636640</t>
  </si>
  <si>
    <t>0002010511864688000105004362</t>
  </si>
  <si>
    <t>0002015600001275010510510904</t>
  </si>
  <si>
    <t>0003010513756590002325014338</t>
  </si>
  <si>
    <t>0005000104008580010404541869</t>
  </si>
  <si>
    <t>0002000513003134000513002564</t>
  </si>
  <si>
    <t>0002053700255202055300164219</t>
  </si>
  <si>
    <t>0002054800125953672504895309</t>
  </si>
  <si>
    <t>0002054500074144002918011384</t>
  </si>
  <si>
    <t>0003001118004523054200352915</t>
  </si>
  <si>
    <t>0002000573003234004338009642</t>
  </si>
  <si>
    <t>0002009201006707920455582769</t>
  </si>
  <si>
    <t>0002009108002970910810239800</t>
  </si>
  <si>
    <t>0002009102202274009102230458</t>
  </si>
  <si>
    <t>0002009103075364003202011480</t>
  </si>
  <si>
    <t>0002009102200862009102230458</t>
  </si>
  <si>
    <t>0002910810239800291200078182</t>
  </si>
  <si>
    <t>0002009203006981002312229640</t>
  </si>
  <si>
    <t>0003009102020669002312229640</t>
  </si>
  <si>
    <t>0002009102019769009104001090</t>
  </si>
  <si>
    <t>0002910409007207009104002792</t>
  </si>
  <si>
    <t>0002910215043502910906980261</t>
  </si>
  <si>
    <t>0002009204004793002312229640</t>
  </si>
  <si>
    <t>0002009101032407910906980261</t>
  </si>
  <si>
    <t>0002009102021341009102230458</t>
  </si>
  <si>
    <t>0002009102064810009102230458</t>
  </si>
  <si>
    <t>0002001513035730001512020202</t>
  </si>
  <si>
    <t>0003001513035730001512020202</t>
  </si>
  <si>
    <t>0002001500000113003664126126</t>
  </si>
  <si>
    <t>0002151600102427232504658252</t>
  </si>
  <si>
    <t>0003006154560490005029069967</t>
  </si>
  <si>
    <t>0003006142001160614201724758</t>
  </si>
  <si>
    <t>0003615403471340005029069967</t>
  </si>
  <si>
    <t>0003006163134450002635053947</t>
  </si>
  <si>
    <t>0002616119575627005029069967</t>
  </si>
  <si>
    <t>0002006163133960005029069967</t>
  </si>
  <si>
    <t>0002006165005964006165172637</t>
  </si>
  <si>
    <t>0005006142001160614201724758</t>
  </si>
  <si>
    <t>0002006167136730005029069967</t>
  </si>
  <si>
    <t>0002006166086571006165165943</t>
  </si>
  <si>
    <t>0002006166095590005029069967</t>
  </si>
  <si>
    <t>0002006111008648005029069967</t>
  </si>
  <si>
    <t>0002006150056042002312229640</t>
  </si>
  <si>
    <t>0003006163137098006165165943</t>
  </si>
  <si>
    <t>0002006165208499006652016170</t>
  </si>
  <si>
    <t>0002006162024493006165165943</t>
  </si>
  <si>
    <t>0002006143006890005029069967</t>
  </si>
  <si>
    <t>0002006141049602005029069967</t>
  </si>
  <si>
    <t>0002006154560490005029069967</t>
  </si>
  <si>
    <t>0002006163137098006165165943</t>
  </si>
  <si>
    <t>0003006167014330006165165943</t>
  </si>
  <si>
    <t>0002611311060007005029069967</t>
  </si>
  <si>
    <t>0002006167109912005029069967</t>
  </si>
  <si>
    <t>0004006167013618006164023463</t>
  </si>
  <si>
    <t>0002006106001076523501973411</t>
  </si>
  <si>
    <t>0002611101614668005029069967</t>
  </si>
  <si>
    <t>0002006114000069007604105369</t>
  </si>
  <si>
    <t>0003006136010688006136010670</t>
  </si>
  <si>
    <t>0002006164203963005029069967</t>
  </si>
  <si>
    <t>0002615403471340005029069967</t>
  </si>
  <si>
    <t>0002006166083355005029069967</t>
  </si>
  <si>
    <t>0079616706729857002911003257</t>
  </si>
  <si>
    <t>0002002635814895002635024103</t>
  </si>
  <si>
    <t>0002007721823853002624801598</t>
  </si>
  <si>
    <t>0002002631805280002635053947</t>
  </si>
  <si>
    <t>0003262807063292002920012917</t>
  </si>
  <si>
    <t>0002006163134450002635053947</t>
  </si>
  <si>
    <t>0002002611008543005029069967</t>
  </si>
  <si>
    <t>0003002631805280002635053947</t>
  </si>
  <si>
    <t>0003000909000671002635053947</t>
  </si>
  <si>
    <t>0002005022031259002631031692</t>
  </si>
  <si>
    <t>0002200203492018004408000124</t>
  </si>
  <si>
    <t>0002201068125980430504256668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</si>
</sst>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0" fontId="4" fillId="0" borderId="1" xfId="1" applyBorder="1" applyAlignment="1" applyProtection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0" fillId="2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0" fontId="0" fillId="0" borderId="1" xfId="0" applyFill="1" applyBorder="1" applyAlignment="1">
      <alignment wrapText="1"/>
    </xf>
    <xf numFmtId="0" fontId="1" fillId="0" borderId="2" xfId="0" applyNumberFormat="1" applyFont="1" applyFill="1" applyBorder="1" applyAlignment="1" applyProtection="1">
      <alignment horizontal="left" vertical="top" wrapText="1" readingOrder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u.wikipedia.org/wiki/%D0%9C%D0%B0%D0%B2%D1%80%D0%B8%D1%82%D0%B0%D0%BD%D0%B8%D1%8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68"/>
  <sheetViews>
    <sheetView tabSelected="1" topLeftCell="D1" workbookViewId="0">
      <selection activeCell="M2" sqref="M2"/>
    </sheetView>
  </sheetViews>
  <sheetFormatPr defaultRowHeight="15" x14ac:dyDescent="0.25"/>
  <cols>
    <col min="1" max="1" width="40.42578125" customWidth="1"/>
    <col min="2" max="2" width="14.7109375" customWidth="1"/>
    <col min="3" max="3" width="24.7109375" customWidth="1"/>
    <col min="4" max="4" width="14.28515625" customWidth="1"/>
    <col min="5" max="5" width="28.140625" customWidth="1"/>
    <col min="6" max="6" width="11" customWidth="1"/>
    <col min="7" max="7" width="31.85546875" customWidth="1"/>
    <col min="8" max="8" width="20.5703125" customWidth="1"/>
    <col min="9" max="9" width="37.7109375" style="1" customWidth="1"/>
    <col min="10" max="10" width="20.140625" customWidth="1"/>
    <col min="11" max="11" width="42" style="1" customWidth="1"/>
    <col min="12" max="12" width="20.42578125" customWidth="1"/>
    <col min="13" max="13" width="23.42578125" customWidth="1"/>
  </cols>
  <sheetData>
    <row r="1" spans="1:13" ht="53.25" customHeight="1" x14ac:dyDescent="0.25">
      <c r="A1" s="11" t="s">
        <v>2</v>
      </c>
      <c r="B1" s="4" t="s">
        <v>0</v>
      </c>
      <c r="C1" s="4" t="s">
        <v>346</v>
      </c>
      <c r="D1" s="4" t="s">
        <v>1</v>
      </c>
      <c r="E1" s="4" t="s">
        <v>347</v>
      </c>
      <c r="F1" s="4" t="s">
        <v>345</v>
      </c>
      <c r="G1" s="12" t="s">
        <v>253</v>
      </c>
      <c r="H1" s="12" t="s">
        <v>341</v>
      </c>
      <c r="I1" s="12" t="s">
        <v>254</v>
      </c>
      <c r="J1" s="12" t="s">
        <v>342</v>
      </c>
      <c r="K1" s="12" t="s">
        <v>255</v>
      </c>
      <c r="L1" s="12" t="s">
        <v>343</v>
      </c>
      <c r="M1" s="12" t="s">
        <v>344</v>
      </c>
    </row>
    <row r="2" spans="1:13" x14ac:dyDescent="0.25">
      <c r="A2" s="13" t="s">
        <v>353</v>
      </c>
      <c r="B2" s="2" t="str">
        <f>MID(A2,5+2*(--MID(A2,5,2)=0),2)</f>
        <v>30</v>
      </c>
      <c r="C2" s="2" t="str">
        <f>IFERROR(INDEX('Коды ОКСМ и регионов'!$C$1:$C$85,MATCH(--B2,'Коды ОКСМ и регионов'!$D$1:$D$85,0)),"")</f>
        <v>Астраханская область</v>
      </c>
      <c r="D2" s="2" t="str">
        <f>MID(A2,17+2*(--MID(A2,17,2)=0),2)</f>
        <v>43</v>
      </c>
      <c r="E2" s="2" t="str">
        <f>IFERROR(INDEX('Коды ОКСМ и регионов'!$C$1:$C$85,MATCH(--D2,'Коды ОКСМ и регионов'!$D$1:$D$85,0)),"")</f>
        <v>Кировская область</v>
      </c>
      <c r="F2" s="10" t="str">
        <f>IF(MID(A2,9,3)+MID(A2,5,1),"",IF(--B2,MID(A2,6,3),""))</f>
        <v/>
      </c>
      <c r="G2" s="2" t="str">
        <f>IFERROR(INDEX('Коды ОКСМ и регионов'!$A$1:$A$251,MATCH(--F2,'Коды ОКСМ и регионов'!$B$1:$B$251,0)),"")</f>
        <v/>
      </c>
      <c r="H2" s="2" t="str">
        <f>IF(F2="",MID('Номера анализ'!A2,7,4),"")</f>
        <v>3015</v>
      </c>
      <c r="I2" s="4" t="str">
        <f>IFERROR(INDEX(#REF!,MATCH(H2,#REF!,0)),"")</f>
        <v/>
      </c>
      <c r="J2" s="2" t="str">
        <f>IF(F2="",MID('Номера анализ'!A2,19,4),"")</f>
        <v>1601</v>
      </c>
      <c r="K2" s="4" t="str">
        <f>IFERROR(INDEX(#REF!,MATCH(J2,#REF!,0)),"")</f>
        <v/>
      </c>
      <c r="L2" s="2" t="str">
        <f>IF(MID(A2,5,2)="00",MID(A2,7,10),MID(A2,5,12))</f>
        <v>3015061322</v>
      </c>
      <c r="M2" s="2" t="str">
        <f>IF(MID(A2,17,2)="00",MID(A2,19,10),MID(A2,17,12))</f>
        <v>431601045777</v>
      </c>
    </row>
    <row r="3" spans="1:13" x14ac:dyDescent="0.25">
      <c r="A3" s="13" t="s">
        <v>354</v>
      </c>
      <c r="B3" s="2" t="str">
        <f t="shared" ref="B3:B60" si="0">MID(A3,5+2*(--MID(A3,5,2)=0),2)</f>
        <v>30</v>
      </c>
      <c r="C3" s="2" t="str">
        <f>IFERROR(INDEX('Коды ОКСМ и регионов'!$C$1:$C$85,MATCH(--B3,'Коды ОКСМ и регионов'!$D$1:$D$85,0)),"")</f>
        <v>Астраханская область</v>
      </c>
      <c r="D3" s="2" t="str">
        <f t="shared" ref="D3:D60" si="1">MID(A3,17+2*(--MID(A3,17,2)=0),2)</f>
        <v>30</v>
      </c>
      <c r="E3" s="2" t="str">
        <f>IFERROR(INDEX('Коды ОКСМ и регионов'!$C$1:$C$85,MATCH(--D3,'Коды ОКСМ и регионов'!$D$1:$D$85,0)),"")</f>
        <v>Астраханская область</v>
      </c>
      <c r="F3" s="10" t="str">
        <f t="shared" ref="F3:F60" si="2">IF(MID(A3,9,3)+MID(A3,5,1),"",IF(--B3,MID(A3,6,3),""))</f>
        <v/>
      </c>
      <c r="G3" s="2" t="str">
        <f>IFERROR(INDEX('Коды ОКСМ и регионов'!$A$1:$A$251,MATCH(--F3,'Коды ОКСМ и регионов'!$B$1:$B$251,0)),"")</f>
        <v/>
      </c>
      <c r="H3" s="2" t="str">
        <f>IF(F3="",MID('Номера анализ'!A3,7,4),"")</f>
        <v>3005</v>
      </c>
      <c r="I3" s="4" t="str">
        <f>IFERROR(INDEX(#REF!,MATCH(H3,#REF!,0)),"")</f>
        <v/>
      </c>
      <c r="J3" s="2" t="str">
        <f>IF(F3="",MID('Номера анализ'!A3,19,4),"")</f>
        <v>3015</v>
      </c>
      <c r="K3" s="4" t="str">
        <f>IFERROR(INDEX(#REF!,MATCH(J3,#REF!,0)),"")</f>
        <v/>
      </c>
      <c r="L3" s="2" t="str">
        <f t="shared" ref="L3:L66" si="3">IF(MID(A3,5,2)="00",MID(A3,7,10),MID(A3,5,12))</f>
        <v>3005002215</v>
      </c>
      <c r="M3" s="2" t="str">
        <f t="shared" ref="M3:M66" si="4">IF(MID(A3,17,2)="00",MID(A3,19,10),MID(A3,17,12))</f>
        <v>3015108972</v>
      </c>
    </row>
    <row r="4" spans="1:13" x14ac:dyDescent="0.25">
      <c r="A4" s="13" t="s">
        <v>355</v>
      </c>
      <c r="B4" s="2" t="str">
        <f t="shared" si="0"/>
        <v>34</v>
      </c>
      <c r="C4" s="2" t="str">
        <f>IFERROR(INDEX('Коды ОКСМ и регионов'!$C$1:$C$85,MATCH(--B4,'Коды ОКСМ и регионов'!$D$1:$D$85,0)),"")</f>
        <v>Волгоградская область</v>
      </c>
      <c r="D4" s="2" t="str">
        <f t="shared" si="1"/>
        <v>66</v>
      </c>
      <c r="E4" s="2" t="str">
        <f>IFERROR(INDEX('Коды ОКСМ и регионов'!$C$1:$C$85,MATCH(--D4,'Коды ОКСМ и регионов'!$D$1:$D$85,0)),"")</f>
        <v>Свердловская область</v>
      </c>
      <c r="F4" s="10" t="str">
        <f t="shared" si="2"/>
        <v/>
      </c>
      <c r="G4" s="2" t="str">
        <f>IFERROR(INDEX('Коды ОКСМ и регионов'!$A$1:$A$251,MATCH(--F4,'Коды ОКСМ и регионов'!$B$1:$B$251,0)),"")</f>
        <v/>
      </c>
      <c r="H4" s="2" t="str">
        <f>IF(F4="",MID('Номера анализ'!A4,7,4),"")</f>
        <v>3448</v>
      </c>
      <c r="I4" s="4" t="str">
        <f>IFERROR(INDEX(#REF!,MATCH(H4,#REF!,0)),"")</f>
        <v/>
      </c>
      <c r="J4" s="2" t="str">
        <f>IF(F4="",MID('Номера анализ'!A4,19,4),"")</f>
        <v>6659</v>
      </c>
      <c r="K4" s="4" t="str">
        <f>IFERROR(INDEX(#REF!,MATCH(J4,#REF!,0)),"")</f>
        <v/>
      </c>
      <c r="L4" s="2" t="str">
        <f t="shared" si="3"/>
        <v>3448012847</v>
      </c>
      <c r="M4" s="2" t="str">
        <f t="shared" si="4"/>
        <v>6659172676</v>
      </c>
    </row>
    <row r="5" spans="1:13" x14ac:dyDescent="0.25">
      <c r="A5" s="13" t="s">
        <v>356</v>
      </c>
      <c r="B5" s="2" t="str">
        <f t="shared" si="0"/>
        <v>71</v>
      </c>
      <c r="C5" s="2" t="str">
        <f>IFERROR(INDEX('Коды ОКСМ и регионов'!$C$1:$C$85,MATCH(--B5,'Коды ОКСМ и регионов'!$D$1:$D$85,0)),"")</f>
        <v>Тульская область</v>
      </c>
      <c r="D5" s="2" t="str">
        <f t="shared" si="1"/>
        <v>34</v>
      </c>
      <c r="E5" s="2" t="str">
        <f>IFERROR(INDEX('Коды ОКСМ и регионов'!$C$1:$C$85,MATCH(--D5,'Коды ОКСМ и регионов'!$D$1:$D$85,0)),"")</f>
        <v>Волгоградская область</v>
      </c>
      <c r="F5" s="10" t="str">
        <f>IF(MID(A5,9,3)+MID(A5,5,1),"",IF(--B5,MID(A5,6,3),""))</f>
        <v/>
      </c>
      <c r="G5" s="2" t="str">
        <f>IFERROR(INDEX('Коды ОКСМ и регионов'!$A$1:$A$251,MATCH(--F5,'Коды ОКСМ и регионов'!$B$1:$B$251,0)),"")</f>
        <v/>
      </c>
      <c r="H5" s="2" t="str">
        <f>IF(F5="",MID('Номера анализ'!A5,7,4),"")</f>
        <v>7111</v>
      </c>
      <c r="I5" s="4" t="str">
        <f>IFERROR(INDEX(#REF!,MATCH(H5,#REF!,0)),"")</f>
        <v/>
      </c>
      <c r="J5" s="2" t="str">
        <f>IF(F5="",MID('Номера анализ'!A5,19,4),"")</f>
        <v>4345</v>
      </c>
      <c r="K5" s="4" t="str">
        <f>IFERROR(INDEX(#REF!,MATCH(J5,#REF!,0)),"")</f>
        <v/>
      </c>
      <c r="L5" s="2" t="str">
        <f t="shared" si="3"/>
        <v>7111505850</v>
      </c>
      <c r="M5" s="2" t="str">
        <f t="shared" si="4"/>
        <v>344345668463</v>
      </c>
    </row>
    <row r="6" spans="1:13" x14ac:dyDescent="0.25">
      <c r="A6" s="13" t="s">
        <v>357</v>
      </c>
      <c r="B6" s="2" t="str">
        <f t="shared" si="0"/>
        <v>34</v>
      </c>
      <c r="C6" s="2" t="str">
        <f>IFERROR(INDEX('Коды ОКСМ и регионов'!$C$1:$C$85,MATCH(--B6,'Коды ОКСМ и регионов'!$D$1:$D$85,0)),"")</f>
        <v>Волгоградская область</v>
      </c>
      <c r="D6" s="2" t="str">
        <f t="shared" si="1"/>
        <v>34</v>
      </c>
      <c r="E6" s="2" t="str">
        <f>IFERROR(INDEX('Коды ОКСМ и регионов'!$C$1:$C$85,MATCH(--D6,'Коды ОКСМ и регионов'!$D$1:$D$85,0)),"")</f>
        <v>Волгоградская область</v>
      </c>
      <c r="F6" s="10" t="str">
        <f t="shared" si="2"/>
        <v/>
      </c>
      <c r="G6" s="2" t="str">
        <f>IFERROR(INDEX('Коды ОКСМ и регионов'!$A$1:$A$251,MATCH(--F6,'Коды ОКСМ и регионов'!$B$1:$B$251,0)),"")</f>
        <v/>
      </c>
      <c r="H6" s="2" t="str">
        <f>IF(F6="",MID('Номера анализ'!A6,7,4),"")</f>
        <v>3435</v>
      </c>
      <c r="I6" s="4" t="str">
        <f>IFERROR(INDEX(#REF!,MATCH(H6,#REF!,0)),"")</f>
        <v/>
      </c>
      <c r="J6" s="2" t="str">
        <f>IF(F6="",MID('Номера анализ'!A6,19,4),"")</f>
        <v>3435</v>
      </c>
      <c r="K6" s="4" t="str">
        <f>IFERROR(INDEX(#REF!,MATCH(J6,#REF!,0)),"")</f>
        <v/>
      </c>
      <c r="L6" s="2" t="str">
        <f t="shared" si="3"/>
        <v>3435301376</v>
      </c>
      <c r="M6" s="2" t="str">
        <f t="shared" si="4"/>
        <v>3435114062</v>
      </c>
    </row>
    <row r="7" spans="1:13" x14ac:dyDescent="0.25">
      <c r="A7" s="13" t="s">
        <v>358</v>
      </c>
      <c r="B7" s="2" t="str">
        <f t="shared" si="0"/>
        <v>34</v>
      </c>
      <c r="C7" s="2" t="str">
        <f>IFERROR(INDEX('Коды ОКСМ и регионов'!$C$1:$C$85,MATCH(--B7,'Коды ОКСМ и регионов'!$D$1:$D$85,0)),"")</f>
        <v>Волгоградская область</v>
      </c>
      <c r="D7" s="2" t="str">
        <f t="shared" si="1"/>
        <v>34</v>
      </c>
      <c r="E7" s="2" t="str">
        <f>IFERROR(INDEX('Коды ОКСМ и регионов'!$C$1:$C$85,MATCH(--D7,'Коды ОКСМ и регионов'!$D$1:$D$85,0)),"")</f>
        <v>Волгоградская область</v>
      </c>
      <c r="F7" s="10" t="str">
        <f t="shared" si="2"/>
        <v/>
      </c>
      <c r="G7" s="2" t="str">
        <f>IFERROR(INDEX('Коды ОКСМ и регионов'!$A$1:$A$251,MATCH(--F7,'Коды ОКСМ и регионов'!$B$1:$B$251,0)),"")</f>
        <v/>
      </c>
      <c r="H7" s="2" t="str">
        <f>IF(F7="",MID('Номера анализ'!A7,7,4),"")</f>
        <v>3441</v>
      </c>
      <c r="I7" s="4" t="str">
        <f>IFERROR(INDEX(#REF!,MATCH(H7,#REF!,0)),"")</f>
        <v/>
      </c>
      <c r="J7" s="2" t="str">
        <f>IF(F7="",MID('Номера анализ'!A7,19,4),"")</f>
        <v>4704</v>
      </c>
      <c r="K7" s="4" t="str">
        <f>IFERROR(INDEX(#REF!,MATCH(J7,#REF!,0)),"")</f>
        <v/>
      </c>
      <c r="L7" s="2" t="str">
        <f t="shared" si="3"/>
        <v>3441017187</v>
      </c>
      <c r="M7" s="2" t="str">
        <f t="shared" si="4"/>
        <v>344704794907</v>
      </c>
    </row>
    <row r="8" spans="1:13" x14ac:dyDescent="0.25">
      <c r="A8" s="13" t="s">
        <v>359</v>
      </c>
      <c r="B8" s="2" t="str">
        <f t="shared" si="0"/>
        <v>34</v>
      </c>
      <c r="C8" s="2" t="str">
        <f>IFERROR(INDEX('Коды ОКСМ и регионов'!$C$1:$C$85,MATCH(--B8,'Коды ОКСМ и регионов'!$D$1:$D$85,0)),"")</f>
        <v>Волгоградская область</v>
      </c>
      <c r="D8" s="2" t="str">
        <f t="shared" si="1"/>
        <v>36</v>
      </c>
      <c r="E8" s="2" t="str">
        <f>IFERROR(INDEX('Коды ОКСМ и регионов'!$C$1:$C$85,MATCH(--D8,'Коды ОКСМ и регионов'!$D$1:$D$85,0)),"")</f>
        <v>Воронежская область</v>
      </c>
      <c r="F8" s="10" t="str">
        <f t="shared" si="2"/>
        <v/>
      </c>
      <c r="G8" s="2" t="str">
        <f>IFERROR(INDEX('Коды ОКСМ и регионов'!$A$1:$A$251,MATCH(--F8,'Коды ОКСМ и регионов'!$B$1:$B$251,0)),"")</f>
        <v/>
      </c>
      <c r="H8" s="2" t="str">
        <f>IF(F8="",MID('Номера анализ'!A8,7,4),"")</f>
        <v>3101</v>
      </c>
      <c r="I8" s="4" t="str">
        <f>IFERROR(INDEX(#REF!,MATCH(H8,#REF!,0)),"")</f>
        <v/>
      </c>
      <c r="J8" s="2" t="str">
        <f>IF(F8="",MID('Номера анализ'!A8,19,4),"")</f>
        <v>3663</v>
      </c>
      <c r="K8" s="4" t="str">
        <f>IFERROR(INDEX(#REF!,MATCH(J8,#REF!,0)),"")</f>
        <v/>
      </c>
      <c r="L8" s="2" t="str">
        <f t="shared" si="3"/>
        <v>343101029301</v>
      </c>
      <c r="M8" s="2" t="str">
        <f t="shared" si="4"/>
        <v>3663088069</v>
      </c>
    </row>
    <row r="9" spans="1:13" x14ac:dyDescent="0.25">
      <c r="A9" s="13" t="s">
        <v>360</v>
      </c>
      <c r="B9" s="2" t="str">
        <f t="shared" si="0"/>
        <v>34</v>
      </c>
      <c r="C9" s="2" t="str">
        <f>IFERROR(INDEX('Коды ОКСМ и регионов'!$C$1:$C$85,MATCH(--B9,'Коды ОКСМ и регионов'!$D$1:$D$85,0)),"")</f>
        <v>Волгоградская область</v>
      </c>
      <c r="D9" s="2" t="str">
        <f t="shared" si="1"/>
        <v>34</v>
      </c>
      <c r="E9" s="2" t="str">
        <f>IFERROR(INDEX('Коды ОКСМ и регионов'!$C$1:$C$85,MATCH(--D9,'Коды ОКСМ и регионов'!$D$1:$D$85,0)),"")</f>
        <v>Волгоградская область</v>
      </c>
      <c r="F9" s="10" t="str">
        <f t="shared" si="2"/>
        <v/>
      </c>
      <c r="G9" s="2" t="str">
        <f>IFERROR(INDEX('Коды ОКСМ и регионов'!$A$1:$A$251,MATCH(--F9,'Коды ОКСМ и регионов'!$B$1:$B$251,0)),"")</f>
        <v/>
      </c>
      <c r="H9" s="2" t="str">
        <f>IF(F9="",MID('Номера анализ'!A9,7,4),"")</f>
        <v>3460</v>
      </c>
      <c r="I9" s="4" t="str">
        <f>IFERROR(INDEX(#REF!,MATCH(H9,#REF!,0)),"")</f>
        <v/>
      </c>
      <c r="J9" s="2" t="str">
        <f>IF(F9="",MID('Номера анализ'!A9,19,4),"")</f>
        <v>3455</v>
      </c>
      <c r="K9" s="4" t="str">
        <f>IFERROR(INDEX(#REF!,MATCH(J9,#REF!,0)),"")</f>
        <v/>
      </c>
      <c r="L9" s="2" t="str">
        <f t="shared" si="3"/>
        <v>3460014008</v>
      </c>
      <c r="M9" s="2" t="str">
        <f t="shared" si="4"/>
        <v>3455001596</v>
      </c>
    </row>
    <row r="10" spans="1:13" x14ac:dyDescent="0.25">
      <c r="A10" s="13" t="s">
        <v>361</v>
      </c>
      <c r="B10" s="2" t="str">
        <f t="shared" si="0"/>
        <v>34</v>
      </c>
      <c r="C10" s="2" t="str">
        <f>IFERROR(INDEX('Коды ОКСМ и регионов'!$C$1:$C$85,MATCH(--B10,'Коды ОКСМ и регионов'!$D$1:$D$85,0)),"")</f>
        <v>Волгоградская область</v>
      </c>
      <c r="D10" s="2" t="str">
        <f t="shared" si="1"/>
        <v>34</v>
      </c>
      <c r="E10" s="2" t="str">
        <f>IFERROR(INDEX('Коды ОКСМ и регионов'!$C$1:$C$85,MATCH(--D10,'Коды ОКСМ и регионов'!$D$1:$D$85,0)),"")</f>
        <v>Волгоградская область</v>
      </c>
      <c r="F10" s="10" t="str">
        <f t="shared" si="2"/>
        <v/>
      </c>
      <c r="G10" s="2" t="str">
        <f>IFERROR(INDEX('Коды ОКСМ и регионов'!$A$1:$A$251,MATCH(--F10,'Коды ОКСМ и регионов'!$B$1:$B$251,0)),"")</f>
        <v/>
      </c>
      <c r="H10" s="2" t="str">
        <f>IF(F10="",MID('Номера анализ'!A10,7,4),"")</f>
        <v>3432</v>
      </c>
      <c r="I10" s="4" t="str">
        <f>IFERROR(INDEX(#REF!,MATCH(H10,#REF!,0)),"")</f>
        <v/>
      </c>
      <c r="J10" s="2" t="str">
        <f>IF(F10="",MID('Номера анализ'!A10,19,4),"")</f>
        <v>3444</v>
      </c>
      <c r="K10" s="4" t="str">
        <f>IFERROR(INDEX(#REF!,MATCH(J10,#REF!,0)),"")</f>
        <v/>
      </c>
      <c r="L10" s="2" t="str">
        <f t="shared" si="3"/>
        <v>3432001688</v>
      </c>
      <c r="M10" s="2" t="str">
        <f t="shared" si="4"/>
        <v>3444079093</v>
      </c>
    </row>
    <row r="11" spans="1:13" x14ac:dyDescent="0.25">
      <c r="A11" s="13" t="s">
        <v>362</v>
      </c>
      <c r="B11" s="2" t="str">
        <f t="shared" si="0"/>
        <v>34</v>
      </c>
      <c r="C11" s="2" t="str">
        <f>IFERROR(INDEX('Коды ОКСМ и регионов'!$C$1:$C$85,MATCH(--B11,'Коды ОКСМ и регионов'!$D$1:$D$85,0)),"")</f>
        <v>Волгоградская область</v>
      </c>
      <c r="D11" s="2" t="str">
        <f t="shared" si="1"/>
        <v>68</v>
      </c>
      <c r="E11" s="2" t="str">
        <f>IFERROR(INDEX('Коды ОКСМ и регионов'!$C$1:$C$85,MATCH(--D11,'Коды ОКСМ и регионов'!$D$1:$D$85,0)),"")</f>
        <v>Тамбовская область</v>
      </c>
      <c r="F11" s="10" t="str">
        <f t="shared" si="2"/>
        <v/>
      </c>
      <c r="G11" s="2" t="str">
        <f>IFERROR(INDEX('Коды ОКСМ и регионов'!$A$1:$A$251,MATCH(--F11,'Коды ОКСМ и регионов'!$B$1:$B$251,0)),"")</f>
        <v/>
      </c>
      <c r="H11" s="2" t="str">
        <f>IF(F11="",MID('Номера анализ'!A11,7,4),"")</f>
        <v>3443</v>
      </c>
      <c r="I11" s="4" t="str">
        <f>IFERROR(INDEX(#REF!,MATCH(H11,#REF!,0)),"")</f>
        <v/>
      </c>
      <c r="J11" s="2" t="str">
        <f>IF(F11="",MID('Номера анализ'!A11,19,4),"")</f>
        <v>6826</v>
      </c>
      <c r="K11" s="4" t="str">
        <f>IFERROR(INDEX(#REF!,MATCH(J11,#REF!,0)),"")</f>
        <v/>
      </c>
      <c r="L11" s="2" t="str">
        <f t="shared" si="3"/>
        <v>3443921327</v>
      </c>
      <c r="M11" s="2" t="str">
        <f t="shared" si="4"/>
        <v>6826005797</v>
      </c>
    </row>
    <row r="12" spans="1:13" x14ac:dyDescent="0.25">
      <c r="A12" s="13" t="s">
        <v>351</v>
      </c>
      <c r="B12" s="2" t="str">
        <f t="shared" si="0"/>
        <v>61</v>
      </c>
      <c r="C12" s="2" t="str">
        <f>IFERROR(INDEX('Коды ОКСМ и регионов'!$C$1:$C$85,MATCH(--B12,'Коды ОКСМ и регионов'!$D$1:$D$85,0)),"")</f>
        <v>Ростовская область</v>
      </c>
      <c r="D12" s="2" t="str">
        <f t="shared" si="1"/>
        <v>34</v>
      </c>
      <c r="E12" s="2" t="str">
        <f>IFERROR(INDEX('Коды ОКСМ и регионов'!$C$1:$C$85,MATCH(--D12,'Коды ОКСМ и регионов'!$D$1:$D$85,0)),"")</f>
        <v>Волгоградская область</v>
      </c>
      <c r="F12" s="10" t="str">
        <f t="shared" si="2"/>
        <v/>
      </c>
      <c r="G12" s="2" t="str">
        <f>IFERROR(INDEX('Коды ОКСМ и регионов'!$A$1:$A$251,MATCH(--F12,'Коды ОКСМ и регионов'!$B$1:$B$251,0)),"")</f>
        <v/>
      </c>
      <c r="H12" s="2" t="str">
        <f>IF(F12="",MID('Номера анализ'!A12,7,4),"")</f>
        <v>6150</v>
      </c>
      <c r="I12" s="4" t="str">
        <f>IFERROR(INDEX(#REF!,MATCH(H12,#REF!,0)),"")</f>
        <v/>
      </c>
      <c r="J12" s="2" t="str">
        <f>IF(F12="",MID('Номера анализ'!A12,19,4),"")</f>
        <v>3703</v>
      </c>
      <c r="K12" s="4" t="str">
        <f>IFERROR(INDEX(#REF!,MATCH(J12,#REF!,0)),"")</f>
        <v/>
      </c>
      <c r="L12" s="2" t="str">
        <f t="shared" si="3"/>
        <v>6150095066</v>
      </c>
      <c r="M12" s="2" t="str">
        <f t="shared" si="4"/>
        <v>343703064945</v>
      </c>
    </row>
    <row r="13" spans="1:13" x14ac:dyDescent="0.25">
      <c r="A13" s="13" t="s">
        <v>363</v>
      </c>
      <c r="B13" s="2" t="str">
        <f t="shared" si="0"/>
        <v>34</v>
      </c>
      <c r="C13" s="2" t="str">
        <f>IFERROR(INDEX('Коды ОКСМ и регионов'!$C$1:$C$85,MATCH(--B13,'Коды ОКСМ и регионов'!$D$1:$D$85,0)),"")</f>
        <v>Волгоградская область</v>
      </c>
      <c r="D13" s="2" t="str">
        <f t="shared" si="1"/>
        <v>66</v>
      </c>
      <c r="E13" s="2" t="str">
        <f>IFERROR(INDEX('Коды ОКСМ и регионов'!$C$1:$C$85,MATCH(--D13,'Коды ОКСМ и регионов'!$D$1:$D$85,0)),"")</f>
        <v>Свердловская область</v>
      </c>
      <c r="F13" s="10" t="str">
        <f t="shared" si="2"/>
        <v/>
      </c>
      <c r="G13" s="2" t="str">
        <f>IFERROR(INDEX('Коды ОКСМ и регионов'!$A$1:$A$251,MATCH(--F13,'Коды ОКСМ и регионов'!$B$1:$B$251,0)),"")</f>
        <v/>
      </c>
      <c r="H13" s="2" t="str">
        <f>IF(F13="",MID('Номера анализ'!A13,7,4),"")</f>
        <v>3426</v>
      </c>
      <c r="I13" s="4" t="str">
        <f>IFERROR(INDEX(#REF!,MATCH(H13,#REF!,0)),"")</f>
        <v/>
      </c>
      <c r="J13" s="2" t="str">
        <f>IF(F13="",MID('Номера анализ'!A13,19,4),"")</f>
        <v>6659</v>
      </c>
      <c r="K13" s="4" t="str">
        <f>IFERROR(INDEX(#REF!,MATCH(J13,#REF!,0)),"")</f>
        <v/>
      </c>
      <c r="L13" s="2" t="str">
        <f t="shared" si="3"/>
        <v>3426011279</v>
      </c>
      <c r="M13" s="2" t="str">
        <f t="shared" si="4"/>
        <v>6659172676</v>
      </c>
    </row>
    <row r="14" spans="1:13" x14ac:dyDescent="0.25">
      <c r="A14" s="13" t="s">
        <v>360</v>
      </c>
      <c r="B14" s="2" t="str">
        <f t="shared" si="0"/>
        <v>34</v>
      </c>
      <c r="C14" s="2" t="str">
        <f>IFERROR(INDEX('Коды ОКСМ и регионов'!$C$1:$C$85,MATCH(--B14,'Коды ОКСМ и регионов'!$D$1:$D$85,0)),"")</f>
        <v>Волгоградская область</v>
      </c>
      <c r="D14" s="2" t="str">
        <f t="shared" si="1"/>
        <v>34</v>
      </c>
      <c r="E14" s="2" t="str">
        <f>IFERROR(INDEX('Коды ОКСМ и регионов'!$C$1:$C$85,MATCH(--D14,'Коды ОКСМ и регионов'!$D$1:$D$85,0)),"")</f>
        <v>Волгоградская область</v>
      </c>
      <c r="F14" s="10" t="str">
        <f t="shared" si="2"/>
        <v/>
      </c>
      <c r="G14" s="2" t="str">
        <f>IFERROR(INDEX('Коды ОКСМ и регионов'!$A$1:$A$251,MATCH(--F14,'Коды ОКСМ и регионов'!$B$1:$B$251,0)),"")</f>
        <v/>
      </c>
      <c r="H14" s="2" t="str">
        <f>IF(F14="",MID('Номера анализ'!A14,7,4),"")</f>
        <v>3460</v>
      </c>
      <c r="I14" s="4" t="str">
        <f>IFERROR(INDEX(#REF!,MATCH(H14,#REF!,0)),"")</f>
        <v/>
      </c>
      <c r="J14" s="2" t="str">
        <f>IF(F14="",MID('Номера анализ'!A14,19,4),"")</f>
        <v>3455</v>
      </c>
      <c r="K14" s="4" t="str">
        <f>IFERROR(INDEX(#REF!,MATCH(J14,#REF!,0)),"")</f>
        <v/>
      </c>
      <c r="L14" s="2" t="str">
        <f t="shared" si="3"/>
        <v>3460014008</v>
      </c>
      <c r="M14" s="2" t="str">
        <f t="shared" si="4"/>
        <v>3455001596</v>
      </c>
    </row>
    <row r="15" spans="1:13" x14ac:dyDescent="0.25">
      <c r="A15" s="13" t="s">
        <v>364</v>
      </c>
      <c r="B15" s="2" t="str">
        <f t="shared" si="0"/>
        <v>34</v>
      </c>
      <c r="C15" s="2" t="str">
        <f>IFERROR(INDEX('Коды ОКСМ и регионов'!$C$1:$C$85,MATCH(--B15,'Коды ОКСМ и регионов'!$D$1:$D$85,0)),"")</f>
        <v>Волгоградская область</v>
      </c>
      <c r="D15" s="2" t="str">
        <f t="shared" si="1"/>
        <v>34</v>
      </c>
      <c r="E15" s="2" t="str">
        <f>IFERROR(INDEX('Коды ОКСМ и регионов'!$C$1:$C$85,MATCH(--D15,'Коды ОКСМ и регионов'!$D$1:$D$85,0)),"")</f>
        <v>Волгоградская область</v>
      </c>
      <c r="F15" s="10" t="str">
        <f t="shared" si="2"/>
        <v/>
      </c>
      <c r="G15" s="2" t="str">
        <f>IFERROR(INDEX('Коды ОКСМ и регионов'!$A$1:$A$251,MATCH(--F15,'Коды ОКСМ и регионов'!$B$1:$B$251,0)),"")</f>
        <v/>
      </c>
      <c r="H15" s="2" t="str">
        <f>IF(F15="",MID('Номера анализ'!A15,7,4),"")</f>
        <v>3435</v>
      </c>
      <c r="I15" s="4" t="str">
        <f>IFERROR(INDEX(#REF!,MATCH(H15,#REF!,0)),"")</f>
        <v/>
      </c>
      <c r="J15" s="2" t="str">
        <f>IF(F15="",MID('Номера анализ'!A15,19,4),"")</f>
        <v>3703</v>
      </c>
      <c r="K15" s="4" t="str">
        <f>IFERROR(INDEX(#REF!,MATCH(J15,#REF!,0)),"")</f>
        <v/>
      </c>
      <c r="L15" s="2" t="str">
        <f t="shared" si="3"/>
        <v>3435308808</v>
      </c>
      <c r="M15" s="2" t="str">
        <f t="shared" si="4"/>
        <v>343703064945</v>
      </c>
    </row>
    <row r="16" spans="1:13" x14ac:dyDescent="0.25">
      <c r="A16" s="13" t="s">
        <v>365</v>
      </c>
      <c r="B16" s="2" t="str">
        <f t="shared" si="0"/>
        <v>34</v>
      </c>
      <c r="C16" s="2" t="str">
        <f>IFERROR(INDEX('Коды ОКСМ и регионов'!$C$1:$C$85,MATCH(--B16,'Коды ОКСМ и регионов'!$D$1:$D$85,0)),"")</f>
        <v>Волгоградская область</v>
      </c>
      <c r="D16" s="2" t="str">
        <f t="shared" si="1"/>
        <v>34</v>
      </c>
      <c r="E16" s="2" t="str">
        <f>IFERROR(INDEX('Коды ОКСМ и регионов'!$C$1:$C$85,MATCH(--D16,'Коды ОКСМ и регионов'!$D$1:$D$85,0)),"")</f>
        <v>Волгоградская область</v>
      </c>
      <c r="F16" s="10" t="str">
        <f t="shared" si="2"/>
        <v/>
      </c>
      <c r="G16" s="2" t="str">
        <f>IFERROR(INDEX('Коды ОКСМ и регионов'!$A$1:$A$251,MATCH(--F16,'Коды ОКСМ и регионов'!$B$1:$B$251,0)),"")</f>
        <v/>
      </c>
      <c r="H16" s="2" t="str">
        <f>IF(F16="",MID('Номера анализ'!A16,7,4),"")</f>
        <v>3442</v>
      </c>
      <c r="I16" s="4" t="str">
        <f>IFERROR(INDEX(#REF!,MATCH(H16,#REF!,0)),"")</f>
        <v/>
      </c>
      <c r="J16" s="2" t="str">
        <f>IF(F16="",MID('Номера анализ'!A16,19,4),"")</f>
        <v>3460</v>
      </c>
      <c r="K16" s="4" t="str">
        <f>IFERROR(INDEX(#REF!,MATCH(J16,#REF!,0)),"")</f>
        <v/>
      </c>
      <c r="L16" s="2" t="str">
        <f t="shared" si="3"/>
        <v>3442062070</v>
      </c>
      <c r="M16" s="2" t="str">
        <f t="shared" si="4"/>
        <v>3460065394</v>
      </c>
    </row>
    <row r="17" spans="1:13" x14ac:dyDescent="0.25">
      <c r="A17" s="13" t="s">
        <v>366</v>
      </c>
      <c r="B17" s="2" t="str">
        <f t="shared" si="0"/>
        <v>34</v>
      </c>
      <c r="C17" s="2" t="str">
        <f>IFERROR(INDEX('Коды ОКСМ и регионов'!$C$1:$C$85,MATCH(--B17,'Коды ОКСМ и регионов'!$D$1:$D$85,0)),"")</f>
        <v>Волгоградская область</v>
      </c>
      <c r="D17" s="2" t="str">
        <f t="shared" si="1"/>
        <v>68</v>
      </c>
      <c r="E17" s="2" t="str">
        <f>IFERROR(INDEX('Коды ОКСМ и регионов'!$C$1:$C$85,MATCH(--D17,'Коды ОКСМ и регионов'!$D$1:$D$85,0)),"")</f>
        <v>Тамбовская область</v>
      </c>
      <c r="F17" s="10" t="str">
        <f t="shared" si="2"/>
        <v/>
      </c>
      <c r="G17" s="2" t="str">
        <f>IFERROR(INDEX('Коды ОКСМ и регионов'!$A$1:$A$251,MATCH(--F17,'Коды ОКСМ и регионов'!$B$1:$B$251,0)),"")</f>
        <v/>
      </c>
      <c r="H17" s="2" t="str">
        <f>IF(F17="",MID('Номера анализ'!A17,7,4),"")</f>
        <v>3443</v>
      </c>
      <c r="I17" s="4" t="str">
        <f>IFERROR(INDEX(#REF!,MATCH(H17,#REF!,0)),"")</f>
        <v/>
      </c>
      <c r="J17" s="2" t="str">
        <f>IF(F17="",MID('Номера анализ'!A17,19,4),"")</f>
        <v>6826</v>
      </c>
      <c r="K17" s="4" t="str">
        <f>IFERROR(INDEX(#REF!,MATCH(J17,#REF!,0)),"")</f>
        <v/>
      </c>
      <c r="L17" s="2" t="str">
        <f t="shared" si="3"/>
        <v>3443921327</v>
      </c>
      <c r="M17" s="2" t="str">
        <f t="shared" si="4"/>
        <v>6826005797</v>
      </c>
    </row>
    <row r="18" spans="1:13" x14ac:dyDescent="0.25">
      <c r="A18" s="13" t="s">
        <v>367</v>
      </c>
      <c r="B18" s="2" t="str">
        <f t="shared" si="0"/>
        <v>34</v>
      </c>
      <c r="C18" s="2" t="str">
        <f>IFERROR(INDEX('Коды ОКСМ и регионов'!$C$1:$C$85,MATCH(--B18,'Коды ОКСМ и регионов'!$D$1:$D$85,0)),"")</f>
        <v>Волгоградская область</v>
      </c>
      <c r="D18" s="2" t="str">
        <f t="shared" si="1"/>
        <v>34</v>
      </c>
      <c r="E18" s="2" t="str">
        <f>IFERROR(INDEX('Коды ОКСМ и регионов'!$C$1:$C$85,MATCH(--D18,'Коды ОКСМ и регионов'!$D$1:$D$85,0)),"")</f>
        <v>Волгоградская область</v>
      </c>
      <c r="F18" s="10" t="str">
        <f t="shared" si="2"/>
        <v/>
      </c>
      <c r="G18" s="2" t="str">
        <f>IFERROR(INDEX('Коды ОКСМ и регионов'!$A$1:$A$251,MATCH(--F18,'Коды ОКСМ и регионов'!$B$1:$B$251,0)),"")</f>
        <v/>
      </c>
      <c r="H18" s="2" t="str">
        <f>IF(F18="",MID('Номера анализ'!A18,7,4),"")</f>
        <v>3442</v>
      </c>
      <c r="I18" s="4" t="str">
        <f>IFERROR(INDEX(#REF!,MATCH(H18,#REF!,0)),"")</f>
        <v/>
      </c>
      <c r="J18" s="2" t="str">
        <f>IF(F18="",MID('Номера анализ'!A18,19,4),"")</f>
        <v>3460</v>
      </c>
      <c r="K18" s="4" t="str">
        <f>IFERROR(INDEX(#REF!,MATCH(J18,#REF!,0)),"")</f>
        <v/>
      </c>
      <c r="L18" s="2" t="str">
        <f t="shared" si="3"/>
        <v>3442062070</v>
      </c>
      <c r="M18" s="2" t="str">
        <f t="shared" si="4"/>
        <v>3460065394</v>
      </c>
    </row>
    <row r="19" spans="1:13" x14ac:dyDescent="0.25">
      <c r="A19" s="13" t="s">
        <v>368</v>
      </c>
      <c r="B19" s="2" t="str">
        <f t="shared" si="0"/>
        <v>34</v>
      </c>
      <c r="C19" s="2" t="str">
        <f>IFERROR(INDEX('Коды ОКСМ и регионов'!$C$1:$C$85,MATCH(--B19,'Коды ОКСМ и регионов'!$D$1:$D$85,0)),"")</f>
        <v>Волгоградская область</v>
      </c>
      <c r="D19" s="2" t="str">
        <f t="shared" si="1"/>
        <v>34</v>
      </c>
      <c r="E19" s="2" t="str">
        <f>IFERROR(INDEX('Коды ОКСМ и регионов'!$C$1:$C$85,MATCH(--D19,'Коды ОКСМ и регионов'!$D$1:$D$85,0)),"")</f>
        <v>Волгоградская область</v>
      </c>
      <c r="F19" s="10" t="str">
        <f t="shared" si="2"/>
        <v/>
      </c>
      <c r="G19" s="2" t="str">
        <f>IFERROR(INDEX('Коды ОКСМ и регионов'!$A$1:$A$251,MATCH(--F19,'Коды ОКСМ и регионов'!$B$1:$B$251,0)),"")</f>
        <v/>
      </c>
      <c r="H19" s="2" t="str">
        <f>IF(F19="",MID('Номера анализ'!A19,7,4),"")</f>
        <v>3461</v>
      </c>
      <c r="I19" s="4" t="str">
        <f>IFERROR(INDEX(#REF!,MATCH(H19,#REF!,0)),"")</f>
        <v/>
      </c>
      <c r="J19" s="2" t="str">
        <f>IF(F19="",MID('Номера анализ'!A19,19,4),"")</f>
        <v>3460</v>
      </c>
      <c r="K19" s="4" t="str">
        <f>IFERROR(INDEX(#REF!,MATCH(J19,#REF!,0)),"")</f>
        <v/>
      </c>
      <c r="L19" s="2" t="str">
        <f t="shared" si="3"/>
        <v>3461056240</v>
      </c>
      <c r="M19" s="2" t="str">
        <f t="shared" si="4"/>
        <v>3460067715</v>
      </c>
    </row>
    <row r="20" spans="1:13" x14ac:dyDescent="0.25">
      <c r="A20" s="13" t="s">
        <v>369</v>
      </c>
      <c r="B20" s="2" t="str">
        <f t="shared" si="0"/>
        <v>07</v>
      </c>
      <c r="C20" s="2" t="str">
        <f>IFERROR(INDEX('Коды ОКСМ и регионов'!$C$1:$C$85,MATCH(--B20,'Коды ОКСМ и регионов'!$D$1:$D$85,0)),"")</f>
        <v>Кабардино-Балкарская Республика</v>
      </c>
      <c r="D20" s="2" t="str">
        <f t="shared" si="1"/>
        <v>07</v>
      </c>
      <c r="E20" s="2" t="str">
        <f>IFERROR(INDEX('Коды ОКСМ и регионов'!$C$1:$C$85,MATCH(--D20,'Коды ОКСМ и регионов'!$D$1:$D$85,0)),"")</f>
        <v>Кабардино-Балкарская Республика</v>
      </c>
      <c r="F20" s="10" t="str">
        <f t="shared" si="2"/>
        <v/>
      </c>
      <c r="G20" s="2" t="str">
        <f>IFERROR(INDEX('Коды ОКСМ и регионов'!$A$1:$A$251,MATCH(--F20,'Коды ОКСМ и регионов'!$B$1:$B$251,0)),"")</f>
        <v/>
      </c>
      <c r="H20" s="2" t="str">
        <f>IF(F20="",MID('Номера анализ'!A20,7,4),"")</f>
        <v>0716</v>
      </c>
      <c r="I20" s="4" t="str">
        <f>IFERROR(INDEX(#REF!,MATCH(H20,#REF!,0)),"")</f>
        <v/>
      </c>
      <c r="J20" s="2" t="str">
        <f>IF(F20="",MID('Номера анализ'!A20,19,4),"")</f>
        <v>0709</v>
      </c>
      <c r="K20" s="4" t="str">
        <f>IFERROR(INDEX(#REF!,MATCH(J20,#REF!,0)),"")</f>
        <v/>
      </c>
      <c r="L20" s="2" t="str">
        <f t="shared" si="3"/>
        <v>0716011363</v>
      </c>
      <c r="M20" s="2" t="str">
        <f t="shared" si="4"/>
        <v>0709002720</v>
      </c>
    </row>
    <row r="21" spans="1:13" x14ac:dyDescent="0.25">
      <c r="A21" s="13" t="s">
        <v>370</v>
      </c>
      <c r="B21" s="2" t="str">
        <f t="shared" si="0"/>
        <v>07</v>
      </c>
      <c r="C21" s="2" t="str">
        <f>IFERROR(INDEX('Коды ОКСМ и регионов'!$C$1:$C$85,MATCH(--B21,'Коды ОКСМ и регионов'!$D$1:$D$85,0)),"")</f>
        <v>Кабардино-Балкарская Республика</v>
      </c>
      <c r="D21" s="2" t="str">
        <f t="shared" si="1"/>
        <v>07</v>
      </c>
      <c r="E21" s="2" t="str">
        <f>IFERROR(INDEX('Коды ОКСМ и регионов'!$C$1:$C$85,MATCH(--D21,'Коды ОКСМ и регионов'!$D$1:$D$85,0)),"")</f>
        <v>Кабардино-Балкарская Республика</v>
      </c>
      <c r="F21" s="10" t="str">
        <f t="shared" si="2"/>
        <v/>
      </c>
      <c r="G21" s="2" t="str">
        <f>IFERROR(INDEX('Коды ОКСМ и регионов'!$A$1:$A$251,MATCH(--F21,'Коды ОКСМ и регионов'!$B$1:$B$251,0)),"")</f>
        <v/>
      </c>
      <c r="H21" s="2" t="str">
        <f>IF(F21="",MID('Номера анализ'!A21,7,4),"")</f>
        <v>0714</v>
      </c>
      <c r="I21" s="4" t="str">
        <f>IFERROR(INDEX(#REF!,MATCH(H21,#REF!,0)),"")</f>
        <v/>
      </c>
      <c r="J21" s="2" t="str">
        <f>IF(F21="",MID('Номера анализ'!A21,19,4),"")</f>
        <v>0726</v>
      </c>
      <c r="K21" s="4" t="str">
        <f>IFERROR(INDEX(#REF!,MATCH(J21,#REF!,0)),"")</f>
        <v/>
      </c>
      <c r="L21" s="2" t="str">
        <f t="shared" si="3"/>
        <v>0714007330</v>
      </c>
      <c r="M21" s="2" t="str">
        <f t="shared" si="4"/>
        <v>0726011940</v>
      </c>
    </row>
    <row r="22" spans="1:13" x14ac:dyDescent="0.25">
      <c r="A22" s="13" t="s">
        <v>371</v>
      </c>
      <c r="B22" s="2" t="str">
        <f t="shared" si="0"/>
        <v>07</v>
      </c>
      <c r="C22" s="2" t="str">
        <f>IFERROR(INDEX('Коды ОКСМ и регионов'!$C$1:$C$85,MATCH(--B22,'Коды ОКСМ и регионов'!$D$1:$D$85,0)),"")</f>
        <v>Кабардино-Балкарская Республика</v>
      </c>
      <c r="D22" s="2" t="str">
        <f t="shared" si="1"/>
        <v>07</v>
      </c>
      <c r="E22" s="2" t="str">
        <f>IFERROR(INDEX('Коды ОКСМ и регионов'!$C$1:$C$85,MATCH(--D22,'Коды ОКСМ и регионов'!$D$1:$D$85,0)),"")</f>
        <v>Кабардино-Балкарская Республика</v>
      </c>
      <c r="F22" s="10" t="str">
        <f t="shared" si="2"/>
        <v/>
      </c>
      <c r="G22" s="2" t="str">
        <f>IFERROR(INDEX('Коды ОКСМ и регионов'!$A$1:$A$251,MATCH(--F22,'Коды ОКСМ и регионов'!$B$1:$B$251,0)),"")</f>
        <v/>
      </c>
      <c r="H22" s="2" t="str">
        <f>IF(F22="",MID('Номера анализ'!A22,7,4),"")</f>
        <v>0716</v>
      </c>
      <c r="I22" s="4" t="str">
        <f>IFERROR(INDEX(#REF!,MATCH(H22,#REF!,0)),"")</f>
        <v/>
      </c>
      <c r="J22" s="2" t="str">
        <f>IF(F22="",MID('Номера анализ'!A22,19,4),"")</f>
        <v>0709</v>
      </c>
      <c r="K22" s="4" t="str">
        <f>IFERROR(INDEX(#REF!,MATCH(J22,#REF!,0)),"")</f>
        <v/>
      </c>
      <c r="L22" s="2" t="str">
        <f t="shared" si="3"/>
        <v>0716009011</v>
      </c>
      <c r="M22" s="2" t="str">
        <f t="shared" si="4"/>
        <v>0709002720</v>
      </c>
    </row>
    <row r="23" spans="1:13" x14ac:dyDescent="0.25">
      <c r="A23" s="13" t="s">
        <v>372</v>
      </c>
      <c r="B23" s="2" t="str">
        <f t="shared" si="0"/>
        <v>07</v>
      </c>
      <c r="C23" s="2" t="str">
        <f>IFERROR(INDEX('Коды ОКСМ и регионов'!$C$1:$C$85,MATCH(--B23,'Коды ОКСМ и регионов'!$D$1:$D$85,0)),"")</f>
        <v>Кабардино-Балкарская Республика</v>
      </c>
      <c r="D23" s="2" t="str">
        <f t="shared" si="1"/>
        <v>07</v>
      </c>
      <c r="E23" s="2" t="str">
        <f>IFERROR(INDEX('Коды ОКСМ и регионов'!$C$1:$C$85,MATCH(--D23,'Коды ОКСМ и регионов'!$D$1:$D$85,0)),"")</f>
        <v>Кабардино-Балкарская Республика</v>
      </c>
      <c r="F23" s="10" t="str">
        <f t="shared" si="2"/>
        <v/>
      </c>
      <c r="G23" s="2" t="str">
        <f>IFERROR(INDEX('Коды ОКСМ и регионов'!$A$1:$A$251,MATCH(--F23,'Коды ОКСМ и регионов'!$B$1:$B$251,0)),"")</f>
        <v/>
      </c>
      <c r="H23" s="2" t="str">
        <f>IF(F23="",MID('Номера анализ'!A23,7,4),"")</f>
        <v>0716</v>
      </c>
      <c r="I23" s="4" t="str">
        <f>IFERROR(INDEX(#REF!,MATCH(H23,#REF!,0)),"")</f>
        <v/>
      </c>
      <c r="J23" s="2" t="str">
        <f>IF(F23="",MID('Номера анализ'!A23,19,4),"")</f>
        <v>0709</v>
      </c>
      <c r="K23" s="4" t="str">
        <f>IFERROR(INDEX(#REF!,MATCH(J23,#REF!,0)),"")</f>
        <v/>
      </c>
      <c r="L23" s="2" t="str">
        <f t="shared" si="3"/>
        <v>0716004454</v>
      </c>
      <c r="M23" s="2" t="str">
        <f t="shared" si="4"/>
        <v>0709002720</v>
      </c>
    </row>
    <row r="24" spans="1:13" x14ac:dyDescent="0.25">
      <c r="A24" s="13" t="s">
        <v>373</v>
      </c>
      <c r="B24" s="2" t="str">
        <f t="shared" si="0"/>
        <v>07</v>
      </c>
      <c r="C24" s="2" t="str">
        <f>IFERROR(INDEX('Коды ОКСМ и регионов'!$C$1:$C$85,MATCH(--B24,'Коды ОКСМ и регионов'!$D$1:$D$85,0)),"")</f>
        <v>Кабардино-Балкарская Республика</v>
      </c>
      <c r="D24" s="2" t="str">
        <f t="shared" si="1"/>
        <v>76</v>
      </c>
      <c r="E24" s="2" t="str">
        <f>IFERROR(INDEX('Коды ОКСМ и регионов'!$C$1:$C$85,MATCH(--D24,'Коды ОКСМ и регионов'!$D$1:$D$85,0)),"")</f>
        <v>Ярославская область</v>
      </c>
      <c r="F24" s="10" t="str">
        <f t="shared" si="2"/>
        <v/>
      </c>
      <c r="G24" s="2" t="str">
        <f>IFERROR(INDEX('Коды ОКСМ и регионов'!$A$1:$A$251,MATCH(--F24,'Коды ОКСМ и регионов'!$B$1:$B$251,0)),"")</f>
        <v/>
      </c>
      <c r="H24" s="2" t="str">
        <f>IF(F24="",MID('Номера анализ'!A24,7,4),"")</f>
        <v>0711</v>
      </c>
      <c r="I24" s="4" t="str">
        <f>IFERROR(INDEX(#REF!,MATCH(H24,#REF!,0)),"")</f>
        <v/>
      </c>
      <c r="J24" s="2" t="str">
        <f>IF(F24="",MID('Номера анализ'!A24,19,4),"")</f>
        <v>7604</v>
      </c>
      <c r="K24" s="4" t="str">
        <f>IFERROR(INDEX(#REF!,MATCH(J24,#REF!,0)),"")</f>
        <v/>
      </c>
      <c r="L24" s="2" t="str">
        <f t="shared" si="3"/>
        <v>0711006715</v>
      </c>
      <c r="M24" s="2" t="str">
        <f t="shared" si="4"/>
        <v>7604305914</v>
      </c>
    </row>
    <row r="25" spans="1:13" x14ac:dyDescent="0.25">
      <c r="A25" s="13" t="s">
        <v>374</v>
      </c>
      <c r="B25" s="2" t="str">
        <f t="shared" si="0"/>
        <v>09</v>
      </c>
      <c r="C25" s="2" t="str">
        <f>IFERROR(INDEX('Коды ОКСМ и регионов'!$C$1:$C$85,MATCH(--B25,'Коды ОКСМ и регионов'!$D$1:$D$85,0)),"")</f>
        <v>Карачаево-Черкесская Республика</v>
      </c>
      <c r="D25" s="2" t="str">
        <f t="shared" si="1"/>
        <v>09</v>
      </c>
      <c r="E25" s="2" t="str">
        <f>IFERROR(INDEX('Коды ОКСМ и регионов'!$C$1:$C$85,MATCH(--D25,'Коды ОКСМ и регионов'!$D$1:$D$85,0)),"")</f>
        <v>Карачаево-Черкесская Республика</v>
      </c>
      <c r="F25" s="10" t="str">
        <f t="shared" si="2"/>
        <v/>
      </c>
      <c r="G25" s="2" t="str">
        <f>IFERROR(INDEX('Коды ОКСМ и регионов'!$A$1:$A$251,MATCH(--F25,'Коды ОКСМ и регионов'!$B$1:$B$251,0)),"")</f>
        <v/>
      </c>
      <c r="H25" s="2" t="str">
        <f>IF(F25="",MID('Номера анализ'!A25,7,4),"")</f>
        <v>0901</v>
      </c>
      <c r="I25" s="4" t="str">
        <f>IFERROR(INDEX(#REF!,MATCH(H25,#REF!,0)),"")</f>
        <v/>
      </c>
      <c r="J25" s="2" t="str">
        <f>IF(F25="",MID('Номера анализ'!A25,19,4),"")</f>
        <v>1002</v>
      </c>
      <c r="K25" s="4" t="str">
        <f>IFERROR(INDEX(#REF!,MATCH(J25,#REF!,0)),"")</f>
        <v/>
      </c>
      <c r="L25" s="2" t="str">
        <f t="shared" si="3"/>
        <v>0901051787</v>
      </c>
      <c r="M25" s="2" t="str">
        <f t="shared" si="4"/>
        <v>091002070690</v>
      </c>
    </row>
    <row r="26" spans="1:13" x14ac:dyDescent="0.25">
      <c r="A26" s="13" t="s">
        <v>375</v>
      </c>
      <c r="B26" s="2" t="str">
        <f t="shared" si="0"/>
        <v>09</v>
      </c>
      <c r="C26" s="2" t="str">
        <f>IFERROR(INDEX('Коды ОКСМ и регионов'!$C$1:$C$85,MATCH(--B26,'Коды ОКСМ и регионов'!$D$1:$D$85,0)),"")</f>
        <v>Карачаево-Черкесская Республика</v>
      </c>
      <c r="D26" s="2" t="str">
        <f t="shared" si="1"/>
        <v>26</v>
      </c>
      <c r="E26" s="2" t="str">
        <f>IFERROR(INDEX('Коды ОКСМ и регионов'!$C$1:$C$85,MATCH(--D26,'Коды ОКСМ и регионов'!$D$1:$D$85,0)),"")</f>
        <v>Ставропольский край</v>
      </c>
      <c r="F26" s="10" t="str">
        <f t="shared" si="2"/>
        <v/>
      </c>
      <c r="G26" s="2" t="str">
        <f>IFERROR(INDEX('Коды ОКСМ и регионов'!$A$1:$A$251,MATCH(--F26,'Коды ОКСМ и регионов'!$B$1:$B$251,0)),"")</f>
        <v/>
      </c>
      <c r="H26" s="2" t="str">
        <f>IF(F26="",MID('Номера анализ'!A26,7,4),"")</f>
        <v>0909</v>
      </c>
      <c r="I26" s="4" t="str">
        <f>IFERROR(INDEX(#REF!,MATCH(H26,#REF!,0)),"")</f>
        <v/>
      </c>
      <c r="J26" s="2" t="str">
        <f>IF(F26="",MID('Номера анализ'!A26,19,4),"")</f>
        <v>2635</v>
      </c>
      <c r="K26" s="4" t="str">
        <f>IFERROR(INDEX(#REF!,MATCH(J26,#REF!,0)),"")</f>
        <v/>
      </c>
      <c r="L26" s="2" t="str">
        <f t="shared" si="3"/>
        <v>0909000671</v>
      </c>
      <c r="M26" s="2" t="str">
        <f t="shared" si="4"/>
        <v>2635053947</v>
      </c>
    </row>
    <row r="27" spans="1:13" x14ac:dyDescent="0.25">
      <c r="A27" s="13" t="s">
        <v>376</v>
      </c>
      <c r="B27" s="2" t="str">
        <f t="shared" si="0"/>
        <v>23</v>
      </c>
      <c r="C27" s="2" t="str">
        <f>IFERROR(INDEX('Коды ОКСМ и регионов'!$C$1:$C$85,MATCH(--B27,'Коды ОКСМ и регионов'!$D$1:$D$85,0)),"")</f>
        <v>Краснодарский край</v>
      </c>
      <c r="D27" s="2" t="str">
        <f t="shared" si="1"/>
        <v>09</v>
      </c>
      <c r="E27" s="2" t="str">
        <f>IFERROR(INDEX('Коды ОКСМ и регионов'!$C$1:$C$85,MATCH(--D27,'Коды ОКСМ и регионов'!$D$1:$D$85,0)),"")</f>
        <v>Карачаево-Черкесская Республика</v>
      </c>
      <c r="F27" s="10" t="str">
        <f t="shared" si="2"/>
        <v/>
      </c>
      <c r="G27" s="2" t="str">
        <f>IFERROR(INDEX('Коды ОКСМ и регионов'!$A$1:$A$251,MATCH(--F27,'Коды ОКСМ и регионов'!$B$1:$B$251,0)),"")</f>
        <v/>
      </c>
      <c r="H27" s="2" t="str">
        <f>IF(F27="",MID('Номера анализ'!A27,7,4),"")</f>
        <v>0303</v>
      </c>
      <c r="I27" s="4" t="str">
        <f>IFERROR(INDEX(#REF!,MATCH(H27,#REF!,0)),"")</f>
        <v/>
      </c>
      <c r="J27" s="2" t="str">
        <f>IF(F27="",MID('Номера анализ'!A27,19,4),"")</f>
        <v>0800</v>
      </c>
      <c r="K27" s="4" t="str">
        <f>IFERROR(INDEX(#REF!,MATCH(J27,#REF!,0)),"")</f>
        <v/>
      </c>
      <c r="L27" s="2" t="str">
        <f t="shared" si="3"/>
        <v>230303025369</v>
      </c>
      <c r="M27" s="2" t="str">
        <f t="shared" si="4"/>
        <v>090800040680</v>
      </c>
    </row>
    <row r="28" spans="1:13" x14ac:dyDescent="0.25">
      <c r="A28" s="13" t="s">
        <v>377</v>
      </c>
      <c r="B28" s="2" t="str">
        <f t="shared" si="0"/>
        <v>23</v>
      </c>
      <c r="C28" s="2" t="str">
        <f>IFERROR(INDEX('Коды ОКСМ и регионов'!$C$1:$C$85,MATCH(--B28,'Коды ОКСМ и регионов'!$D$1:$D$85,0)),"")</f>
        <v>Краснодарский край</v>
      </c>
      <c r="D28" s="2" t="str">
        <f t="shared" si="1"/>
        <v>23</v>
      </c>
      <c r="E28" s="2" t="str">
        <f>IFERROR(INDEX('Коды ОКСМ и регионов'!$C$1:$C$85,MATCH(--D28,'Коды ОКСМ и регионов'!$D$1:$D$85,0)),"")</f>
        <v>Краснодарский край</v>
      </c>
      <c r="F28" s="10" t="str">
        <f t="shared" si="2"/>
        <v/>
      </c>
      <c r="G28" s="2" t="str">
        <f>IFERROR(INDEX('Коды ОКСМ и регионов'!$A$1:$A$251,MATCH(--F28,'Коды ОКСМ и регионов'!$B$1:$B$251,0)),"")</f>
        <v/>
      </c>
      <c r="H28" s="2" t="str">
        <f>IF(F28="",MID('Номера анализ'!A28,7,4),"")</f>
        <v>2500</v>
      </c>
      <c r="I28" s="4" t="str">
        <f>IFERROR(INDEX(#REF!,MATCH(H28,#REF!,0)),"")</f>
        <v/>
      </c>
      <c r="J28" s="2" t="str">
        <f>IF(F28="",MID('Номера анализ'!A28,19,4),"")</f>
        <v>2500</v>
      </c>
      <c r="K28" s="4" t="str">
        <f>IFERROR(INDEX(#REF!,MATCH(J28,#REF!,0)),"")</f>
        <v/>
      </c>
      <c r="L28" s="2" t="str">
        <f t="shared" si="3"/>
        <v>232500009401</v>
      </c>
      <c r="M28" s="2" t="str">
        <f t="shared" si="4"/>
        <v>232500986608</v>
      </c>
    </row>
    <row r="29" spans="1:13" x14ac:dyDescent="0.25">
      <c r="A29" s="13" t="s">
        <v>378</v>
      </c>
      <c r="B29" s="2" t="str">
        <f t="shared" si="0"/>
        <v>23</v>
      </c>
      <c r="C29" s="2" t="str">
        <f>IFERROR(INDEX('Коды ОКСМ и регионов'!$C$1:$C$85,MATCH(--B29,'Коды ОКСМ и регионов'!$D$1:$D$85,0)),"")</f>
        <v>Краснодарский край</v>
      </c>
      <c r="D29" s="2" t="str">
        <f t="shared" si="1"/>
        <v>23</v>
      </c>
      <c r="E29" s="2" t="str">
        <f>IFERROR(INDEX('Коды ОКСМ и регионов'!$C$1:$C$85,MATCH(--D29,'Коды ОКСМ и регионов'!$D$1:$D$85,0)),"")</f>
        <v>Краснодарский край</v>
      </c>
      <c r="F29" s="10" t="str">
        <f t="shared" si="2"/>
        <v/>
      </c>
      <c r="G29" s="2" t="str">
        <f>IFERROR(INDEX('Коды ОКСМ и регионов'!$A$1:$A$251,MATCH(--F29,'Коды ОКСМ и регионов'!$B$1:$B$251,0)),"")</f>
        <v/>
      </c>
      <c r="H29" s="2" t="str">
        <f>IF(F29="",MID('Номера анализ'!A29,7,4),"")</f>
        <v>2312</v>
      </c>
      <c r="I29" s="4" t="str">
        <f>IFERROR(INDEX(#REF!,MATCH(H29,#REF!,0)),"")</f>
        <v/>
      </c>
      <c r="J29" s="2" t="str">
        <f>IF(F29="",MID('Номера анализ'!A29,19,4),"")</f>
        <v>2308</v>
      </c>
      <c r="K29" s="4" t="str">
        <f>IFERROR(INDEX(#REF!,MATCH(J29,#REF!,0)),"")</f>
        <v/>
      </c>
      <c r="L29" s="2" t="str">
        <f t="shared" si="3"/>
        <v>2312249124</v>
      </c>
      <c r="M29" s="2" t="str">
        <f t="shared" si="4"/>
        <v>2308205621</v>
      </c>
    </row>
    <row r="30" spans="1:13" x14ac:dyDescent="0.25">
      <c r="A30" s="13" t="s">
        <v>379</v>
      </c>
      <c r="B30" s="2" t="str">
        <f t="shared" si="0"/>
        <v>23</v>
      </c>
      <c r="C30" s="2" t="str">
        <f>IFERROR(INDEX('Коды ОКСМ и регионов'!$C$1:$C$85,MATCH(--B30,'Коды ОКСМ и регионов'!$D$1:$D$85,0)),"")</f>
        <v>Краснодарский край</v>
      </c>
      <c r="D30" s="2" t="str">
        <f t="shared" si="1"/>
        <v>23</v>
      </c>
      <c r="E30" s="2" t="str">
        <f>IFERROR(INDEX('Коды ОКСМ и регионов'!$C$1:$C$85,MATCH(--D30,'Коды ОКСМ и регионов'!$D$1:$D$85,0)),"")</f>
        <v>Краснодарский край</v>
      </c>
      <c r="F30" s="10" t="str">
        <f t="shared" si="2"/>
        <v/>
      </c>
      <c r="G30" s="2" t="str">
        <f>IFERROR(INDEX('Коды ОКСМ и регионов'!$A$1:$A$251,MATCH(--F30,'Коды ОКСМ и регионов'!$B$1:$B$251,0)),"")</f>
        <v/>
      </c>
      <c r="H30" s="2" t="str">
        <f>IF(F30="",MID('Номера анализ'!A30,7,4),"")</f>
        <v>1100</v>
      </c>
      <c r="I30" s="4" t="str">
        <f>IFERROR(INDEX(#REF!,MATCH(H30,#REF!,0)),"")</f>
        <v/>
      </c>
      <c r="J30" s="2" t="str">
        <f>IF(F30="",MID('Номера анализ'!A30,19,4),"")</f>
        <v>2325</v>
      </c>
      <c r="K30" s="4" t="str">
        <f>IFERROR(INDEX(#REF!,MATCH(J30,#REF!,0)),"")</f>
        <v/>
      </c>
      <c r="L30" s="2" t="str">
        <f t="shared" si="3"/>
        <v>231100674472</v>
      </c>
      <c r="M30" s="2" t="str">
        <f t="shared" si="4"/>
        <v>2325016247</v>
      </c>
    </row>
    <row r="31" spans="1:13" x14ac:dyDescent="0.25">
      <c r="A31" s="13" t="s">
        <v>380</v>
      </c>
      <c r="B31" s="2" t="str">
        <f t="shared" si="0"/>
        <v>23</v>
      </c>
      <c r="C31" s="2" t="str">
        <f>IFERROR(INDEX('Коды ОКСМ и регионов'!$C$1:$C$85,MATCH(--B31,'Коды ОКСМ и регионов'!$D$1:$D$85,0)),"")</f>
        <v>Краснодарский край</v>
      </c>
      <c r="D31" s="2" t="str">
        <f t="shared" si="1"/>
        <v>23</v>
      </c>
      <c r="E31" s="2" t="str">
        <f>IFERROR(INDEX('Коды ОКСМ и регионов'!$C$1:$C$85,MATCH(--D31,'Коды ОКСМ и регионов'!$D$1:$D$85,0)),"")</f>
        <v>Краснодарский край</v>
      </c>
      <c r="F31" s="10" t="str">
        <f t="shared" si="2"/>
        <v/>
      </c>
      <c r="G31" s="2" t="str">
        <f>IFERROR(INDEX('Коды ОКСМ и регионов'!$A$1:$A$251,MATCH(--F31,'Коды ОКСМ и регионов'!$B$1:$B$251,0)),"")</f>
        <v/>
      </c>
      <c r="H31" s="2" t="str">
        <f>IF(F31="",MID('Номера анализ'!A31,7,4),"")</f>
        <v>2312</v>
      </c>
      <c r="I31" s="4" t="str">
        <f>IFERROR(INDEX(#REF!,MATCH(H31,#REF!,0)),"")</f>
        <v/>
      </c>
      <c r="J31" s="2" t="str">
        <f>IF(F31="",MID('Номера анализ'!A31,19,4),"")</f>
        <v>2311</v>
      </c>
      <c r="K31" s="4" t="str">
        <f>IFERROR(INDEX(#REF!,MATCH(J31,#REF!,0)),"")</f>
        <v/>
      </c>
      <c r="L31" s="2" t="str">
        <f t="shared" si="3"/>
        <v>2312075767</v>
      </c>
      <c r="M31" s="2" t="str">
        <f t="shared" si="4"/>
        <v>2311120706</v>
      </c>
    </row>
    <row r="32" spans="1:13" x14ac:dyDescent="0.25">
      <c r="A32" s="13" t="s">
        <v>381</v>
      </c>
      <c r="B32" s="2" t="str">
        <f t="shared" si="0"/>
        <v>23</v>
      </c>
      <c r="C32" s="2" t="str">
        <f>IFERROR(INDEX('Коды ОКСМ и регионов'!$C$1:$C$85,MATCH(--B32,'Коды ОКСМ и регионов'!$D$1:$D$85,0)),"")</f>
        <v>Краснодарский край</v>
      </c>
      <c r="D32" s="2" t="str">
        <f t="shared" si="1"/>
        <v>23</v>
      </c>
      <c r="E32" s="2" t="str">
        <f>IFERROR(INDEX('Коды ОКСМ и регионов'!$C$1:$C$85,MATCH(--D32,'Коды ОКСМ и регионов'!$D$1:$D$85,0)),"")</f>
        <v>Краснодарский край</v>
      </c>
      <c r="F32" s="10" t="str">
        <f t="shared" si="2"/>
        <v/>
      </c>
      <c r="G32" s="2" t="str">
        <f>IFERROR(INDEX('Коды ОКСМ и регионов'!$A$1:$A$251,MATCH(--F32,'Коды ОКСМ и регионов'!$B$1:$B$251,0)),"")</f>
        <v/>
      </c>
      <c r="H32" s="2" t="str">
        <f>IF(F32="",MID('Номера анализ'!A32,7,4),"")</f>
        <v>2312</v>
      </c>
      <c r="I32" s="4" t="str">
        <f>IFERROR(INDEX(#REF!,MATCH(H32,#REF!,0)),"")</f>
        <v/>
      </c>
      <c r="J32" s="2" t="str">
        <f>IF(F32="",MID('Номера анализ'!A32,19,4),"")</f>
        <v>2308</v>
      </c>
      <c r="K32" s="4" t="str">
        <f>IFERROR(INDEX(#REF!,MATCH(J32,#REF!,0)),"")</f>
        <v/>
      </c>
      <c r="L32" s="2" t="str">
        <f t="shared" si="3"/>
        <v>2312249124</v>
      </c>
      <c r="M32" s="2" t="str">
        <f t="shared" si="4"/>
        <v>2308205621</v>
      </c>
    </row>
    <row r="33" spans="1:13" x14ac:dyDescent="0.25">
      <c r="A33" s="13" t="s">
        <v>382</v>
      </c>
      <c r="B33" s="2" t="str">
        <f t="shared" si="0"/>
        <v>23</v>
      </c>
      <c r="C33" s="2" t="str">
        <f>IFERROR(INDEX('Коды ОКСМ и регионов'!$C$1:$C$85,MATCH(--B33,'Коды ОКСМ и регионов'!$D$1:$D$85,0)),"")</f>
        <v>Краснодарский край</v>
      </c>
      <c r="D33" s="2" t="str">
        <f t="shared" si="1"/>
        <v>23</v>
      </c>
      <c r="E33" s="2" t="str">
        <f>IFERROR(INDEX('Коды ОКСМ и регионов'!$C$1:$C$85,MATCH(--D33,'Коды ОКСМ и регионов'!$D$1:$D$85,0)),"")</f>
        <v>Краснодарский край</v>
      </c>
      <c r="F33" s="10" t="str">
        <f t="shared" si="2"/>
        <v/>
      </c>
      <c r="G33" s="2" t="str">
        <f>IFERROR(INDEX('Коды ОКСМ и регионов'!$A$1:$A$251,MATCH(--F33,'Коды ОКСМ и регионов'!$B$1:$B$251,0)),"")</f>
        <v/>
      </c>
      <c r="H33" s="2" t="str">
        <f>IF(F33="",MID('Номера анализ'!A33,7,4),"")</f>
        <v>2312</v>
      </c>
      <c r="I33" s="4" t="str">
        <f>IFERROR(INDEX(#REF!,MATCH(H33,#REF!,0)),"")</f>
        <v/>
      </c>
      <c r="J33" s="2" t="str">
        <f>IF(F33="",MID('Номера анализ'!A33,19,4),"")</f>
        <v>2312</v>
      </c>
      <c r="K33" s="4" t="str">
        <f>IFERROR(INDEX(#REF!,MATCH(J33,#REF!,0)),"")</f>
        <v/>
      </c>
      <c r="L33" s="2" t="str">
        <f t="shared" si="3"/>
        <v>2312143777</v>
      </c>
      <c r="M33" s="2" t="str">
        <f t="shared" si="4"/>
        <v>2312229640</v>
      </c>
    </row>
    <row r="34" spans="1:13" x14ac:dyDescent="0.25">
      <c r="A34" s="13" t="s">
        <v>383</v>
      </c>
      <c r="B34" s="2" t="str">
        <f t="shared" si="0"/>
        <v>23</v>
      </c>
      <c r="C34" s="2" t="str">
        <f>IFERROR(INDEX('Коды ОКСМ и регионов'!$C$1:$C$85,MATCH(--B34,'Коды ОКСМ и регионов'!$D$1:$D$85,0)),"")</f>
        <v>Краснодарский край</v>
      </c>
      <c r="D34" s="2" t="str">
        <f t="shared" si="1"/>
        <v>23</v>
      </c>
      <c r="E34" s="2" t="str">
        <f>IFERROR(INDEX('Коды ОКСМ и регионов'!$C$1:$C$85,MATCH(--D34,'Коды ОКСМ и регионов'!$D$1:$D$85,0)),"")</f>
        <v>Краснодарский край</v>
      </c>
      <c r="F34" s="10" t="str">
        <f t="shared" si="2"/>
        <v/>
      </c>
      <c r="G34" s="2" t="str">
        <f>IFERROR(INDEX('Коды ОКСМ и регионов'!$A$1:$A$251,MATCH(--F34,'Коды ОКСМ и регионов'!$B$1:$B$251,0)),"")</f>
        <v/>
      </c>
      <c r="H34" s="2" t="str">
        <f>IF(F34="",MID('Номера анализ'!A34,7,4),"")</f>
        <v>0811</v>
      </c>
      <c r="I34" s="4" t="str">
        <f>IFERROR(INDEX(#REF!,MATCH(H34,#REF!,0)),"")</f>
        <v/>
      </c>
      <c r="J34" s="2" t="str">
        <f>IF(F34="",MID('Номера анализ'!A34,19,4),"")</f>
        <v>2312</v>
      </c>
      <c r="K34" s="4" t="str">
        <f>IFERROR(INDEX(#REF!,MATCH(J34,#REF!,0)),"")</f>
        <v/>
      </c>
      <c r="L34" s="2" t="str">
        <f t="shared" si="3"/>
        <v>230811645950</v>
      </c>
      <c r="M34" s="2" t="str">
        <f t="shared" si="4"/>
        <v>2312193697</v>
      </c>
    </row>
    <row r="35" spans="1:13" x14ac:dyDescent="0.25">
      <c r="A35" s="13" t="s">
        <v>384</v>
      </c>
      <c r="B35" s="2" t="str">
        <f t="shared" si="0"/>
        <v>23</v>
      </c>
      <c r="C35" s="2" t="str">
        <f>IFERROR(INDEX('Коды ОКСМ и регионов'!$C$1:$C$85,MATCH(--B35,'Коды ОКСМ и регионов'!$D$1:$D$85,0)),"")</f>
        <v>Краснодарский край</v>
      </c>
      <c r="D35" s="2" t="str">
        <f t="shared" si="1"/>
        <v>23</v>
      </c>
      <c r="E35" s="2" t="str">
        <f>IFERROR(INDEX('Коды ОКСМ и регионов'!$C$1:$C$85,MATCH(--D35,'Коды ОКСМ и регионов'!$D$1:$D$85,0)),"")</f>
        <v>Краснодарский край</v>
      </c>
      <c r="F35" s="10" t="str">
        <f t="shared" si="2"/>
        <v/>
      </c>
      <c r="G35" s="2" t="str">
        <f>IFERROR(INDEX('Коды ОКСМ и регионов'!$A$1:$A$251,MATCH(--F35,'Коды ОКСМ и регионов'!$B$1:$B$251,0)),"")</f>
        <v/>
      </c>
      <c r="H35" s="2" t="str">
        <f>IF(F35="",MID('Номера анализ'!A35,7,4),"")</f>
        <v>2312</v>
      </c>
      <c r="I35" s="4" t="str">
        <f>IFERROR(INDEX(#REF!,MATCH(H35,#REF!,0)),"")</f>
        <v/>
      </c>
      <c r="J35" s="2" t="str">
        <f>IF(F35="",MID('Номера анализ'!A35,19,4),"")</f>
        <v>2311</v>
      </c>
      <c r="K35" s="4" t="str">
        <f>IFERROR(INDEX(#REF!,MATCH(J35,#REF!,0)),"")</f>
        <v/>
      </c>
      <c r="L35" s="2" t="str">
        <f t="shared" si="3"/>
        <v>2312224666</v>
      </c>
      <c r="M35" s="2" t="str">
        <f t="shared" si="4"/>
        <v>2311223003</v>
      </c>
    </row>
    <row r="36" spans="1:13" x14ac:dyDescent="0.25">
      <c r="A36" s="13" t="s">
        <v>385</v>
      </c>
      <c r="B36" s="2" t="str">
        <f t="shared" si="0"/>
        <v>47</v>
      </c>
      <c r="C36" s="2" t="str">
        <f>IFERROR(INDEX('Коды ОКСМ и регионов'!$C$1:$C$85,MATCH(--B36,'Коды ОКСМ и регионов'!$D$1:$D$85,0)),"")</f>
        <v>Ленинградская область</v>
      </c>
      <c r="D36" s="2" t="str">
        <f t="shared" si="1"/>
        <v>23</v>
      </c>
      <c r="E36" s="2" t="str">
        <f>IFERROR(INDEX('Коды ОКСМ и регионов'!$C$1:$C$85,MATCH(--D36,'Коды ОКСМ и регионов'!$D$1:$D$85,0)),"")</f>
        <v>Краснодарский край</v>
      </c>
      <c r="F36" s="10" t="str">
        <f t="shared" si="2"/>
        <v/>
      </c>
      <c r="G36" s="2" t="str">
        <f>IFERROR(INDEX('Коды ОКСМ и регионов'!$A$1:$A$251,MATCH(--F36,'Коды ОКСМ и регионов'!$B$1:$B$251,0)),"")</f>
        <v/>
      </c>
      <c r="H36" s="2" t="str">
        <f>IF(F36="",MID('Номера анализ'!A36,7,4),"")</f>
        <v>4706</v>
      </c>
      <c r="I36" s="4" t="str">
        <f>IFERROR(INDEX(#REF!,MATCH(H36,#REF!,0)),"")</f>
        <v/>
      </c>
      <c r="J36" s="2" t="str">
        <f>IF(F36="",MID('Номера анализ'!A36,19,4),"")</f>
        <v>5622</v>
      </c>
      <c r="K36" s="4" t="str">
        <f>IFERROR(INDEX(#REF!,MATCH(J36,#REF!,0)),"")</f>
        <v/>
      </c>
      <c r="L36" s="2" t="str">
        <f t="shared" si="3"/>
        <v>4706021264</v>
      </c>
      <c r="M36" s="2" t="str">
        <f t="shared" si="4"/>
        <v>235622326259</v>
      </c>
    </row>
    <row r="37" spans="1:13" x14ac:dyDescent="0.25">
      <c r="A37" s="13" t="s">
        <v>386</v>
      </c>
      <c r="B37" s="2" t="str">
        <f t="shared" si="0"/>
        <v>23</v>
      </c>
      <c r="C37" s="2" t="str">
        <f>IFERROR(INDEX('Коды ОКСМ и регионов'!$C$1:$C$85,MATCH(--B37,'Коды ОКСМ и регионов'!$D$1:$D$85,0)),"")</f>
        <v>Краснодарский край</v>
      </c>
      <c r="D37" s="2" t="str">
        <f t="shared" si="1"/>
        <v>23</v>
      </c>
      <c r="E37" s="2" t="str">
        <f>IFERROR(INDEX('Коды ОКСМ и регионов'!$C$1:$C$85,MATCH(--D37,'Коды ОКСМ и регионов'!$D$1:$D$85,0)),"")</f>
        <v>Краснодарский край</v>
      </c>
      <c r="F37" s="10" t="str">
        <f t="shared" si="2"/>
        <v/>
      </c>
      <c r="G37" s="2" t="str">
        <f>IFERROR(INDEX('Коды ОКСМ и регионов'!$A$1:$A$251,MATCH(--F37,'Коды ОКСМ и регионов'!$B$1:$B$251,0)),"")</f>
        <v/>
      </c>
      <c r="H37" s="2" t="str">
        <f>IF(F37="",MID('Номера анализ'!A37,7,4),"")</f>
        <v>2308</v>
      </c>
      <c r="I37" s="4" t="str">
        <f>IFERROR(INDEX(#REF!,MATCH(H37,#REF!,0)),"")</f>
        <v/>
      </c>
      <c r="J37" s="2" t="str">
        <f>IF(F37="",MID('Номера анализ'!A37,19,4),"")</f>
        <v>2312</v>
      </c>
      <c r="K37" s="4" t="str">
        <f>IFERROR(INDEX(#REF!,MATCH(J37,#REF!,0)),"")</f>
        <v/>
      </c>
      <c r="L37" s="2" t="str">
        <f t="shared" si="3"/>
        <v>2308196818</v>
      </c>
      <c r="M37" s="2" t="str">
        <f t="shared" si="4"/>
        <v>2312229640</v>
      </c>
    </row>
    <row r="38" spans="1:13" x14ac:dyDescent="0.25">
      <c r="A38" s="13" t="s">
        <v>387</v>
      </c>
      <c r="B38" s="2" t="str">
        <f t="shared" si="0"/>
        <v>50</v>
      </c>
      <c r="C38" s="2" t="str">
        <f>IFERROR(INDEX('Коды ОКСМ и регионов'!$C$1:$C$85,MATCH(--B38,'Коды ОКСМ и регионов'!$D$1:$D$85,0)),"")</f>
        <v>Московская область</v>
      </c>
      <c r="D38" s="2" t="str">
        <f t="shared" si="1"/>
        <v>23</v>
      </c>
      <c r="E38" s="2" t="str">
        <f>IFERROR(INDEX('Коды ОКСМ и регионов'!$C$1:$C$85,MATCH(--D38,'Коды ОКСМ и регионов'!$D$1:$D$85,0)),"")</f>
        <v>Краснодарский край</v>
      </c>
      <c r="F38" s="10" t="str">
        <f t="shared" si="2"/>
        <v/>
      </c>
      <c r="G38" s="2" t="str">
        <f>IFERROR(INDEX('Коды ОКСМ и регионов'!$A$1:$A$251,MATCH(--F38,'Коды ОКСМ и регионов'!$B$1:$B$251,0)),"")</f>
        <v/>
      </c>
      <c r="H38" s="2" t="str">
        <f>IF(F38="",MID('Номера анализ'!A38,7,4),"")</f>
        <v>5024</v>
      </c>
      <c r="I38" s="4" t="str">
        <f>IFERROR(INDEX(#REF!,MATCH(H38,#REF!,0)),"")</f>
        <v/>
      </c>
      <c r="J38" s="2" t="str">
        <f>IF(F38="",MID('Номера анализ'!A38,19,4),"")</f>
        <v>2312</v>
      </c>
      <c r="K38" s="4" t="str">
        <f>IFERROR(INDEX(#REF!,MATCH(J38,#REF!,0)),"")</f>
        <v/>
      </c>
      <c r="L38" s="2" t="str">
        <f t="shared" si="3"/>
        <v>5024147298</v>
      </c>
      <c r="M38" s="2" t="str">
        <f t="shared" si="4"/>
        <v>2312229640</v>
      </c>
    </row>
    <row r="39" spans="1:13" x14ac:dyDescent="0.25">
      <c r="A39" s="13" t="s">
        <v>388</v>
      </c>
      <c r="B39" s="2" t="str">
        <f t="shared" si="0"/>
        <v>23</v>
      </c>
      <c r="C39" s="2" t="str">
        <f>IFERROR(INDEX('Коды ОКСМ и регионов'!$C$1:$C$85,MATCH(--B39,'Коды ОКСМ и регионов'!$D$1:$D$85,0)),"")</f>
        <v>Краснодарский край</v>
      </c>
      <c r="D39" s="2" t="str">
        <f t="shared" si="1"/>
        <v>61</v>
      </c>
      <c r="E39" s="2" t="str">
        <f>IFERROR(INDEX('Коды ОКСМ и регионов'!$C$1:$C$85,MATCH(--D39,'Коды ОКСМ и регионов'!$D$1:$D$85,0)),"")</f>
        <v>Ростовская область</v>
      </c>
      <c r="F39" s="10" t="str">
        <f t="shared" si="2"/>
        <v/>
      </c>
      <c r="G39" s="2" t="str">
        <f>IFERROR(INDEX('Коды ОКСМ и регионов'!$A$1:$A$251,MATCH(--F39,'Коды ОКСМ и регионов'!$B$1:$B$251,0)),"")</f>
        <v/>
      </c>
      <c r="H39" s="2" t="str">
        <f>IF(F39="",MID('Номера анализ'!A39,7,4),"")</f>
        <v>2311</v>
      </c>
      <c r="I39" s="4" t="str">
        <f>IFERROR(INDEX(#REF!,MATCH(H39,#REF!,0)),"")</f>
        <v/>
      </c>
      <c r="J39" s="2" t="str">
        <f>IF(F39="",MID('Номера анализ'!A39,19,4),"")</f>
        <v>1900</v>
      </c>
      <c r="K39" s="4" t="str">
        <f>IFERROR(INDEX(#REF!,MATCH(J39,#REF!,0)),"")</f>
        <v/>
      </c>
      <c r="L39" s="2" t="str">
        <f t="shared" si="3"/>
        <v>2311210460</v>
      </c>
      <c r="M39" s="2" t="str">
        <f t="shared" si="4"/>
        <v>611900321749</v>
      </c>
    </row>
    <row r="40" spans="1:13" x14ac:dyDescent="0.25">
      <c r="A40" s="13" t="s">
        <v>389</v>
      </c>
      <c r="B40" s="2" t="str">
        <f t="shared" si="0"/>
        <v>23</v>
      </c>
      <c r="C40" s="2" t="str">
        <f>IFERROR(INDEX('Коды ОКСМ и регионов'!$C$1:$C$85,MATCH(--B40,'Коды ОКСМ и регионов'!$D$1:$D$85,0)),"")</f>
        <v>Краснодарский край</v>
      </c>
      <c r="D40" s="2" t="str">
        <f t="shared" si="1"/>
        <v>35</v>
      </c>
      <c r="E40" s="2" t="str">
        <f>IFERROR(INDEX('Коды ОКСМ и регионов'!$C$1:$C$85,MATCH(--D40,'Коды ОКСМ и регионов'!$D$1:$D$85,0)),"")</f>
        <v>Вологодская область</v>
      </c>
      <c r="F40" s="10" t="str">
        <f t="shared" si="2"/>
        <v/>
      </c>
      <c r="G40" s="2" t="str">
        <f>IFERROR(INDEX('Коды ОКСМ и регионов'!$A$1:$A$251,MATCH(--F40,'Коды ОКСМ и регионов'!$B$1:$B$251,0)),"")</f>
        <v/>
      </c>
      <c r="H40" s="2" t="str">
        <f>IF(F40="",MID('Номера анализ'!A40,7,4),"")</f>
        <v>2308</v>
      </c>
      <c r="I40" s="4" t="str">
        <f>IFERROR(INDEX(#REF!,MATCH(H40,#REF!,0)),"")</f>
        <v/>
      </c>
      <c r="J40" s="2" t="str">
        <f>IF(F40="",MID('Номера анализ'!A40,19,4),"")</f>
        <v>0900</v>
      </c>
      <c r="K40" s="4" t="str">
        <f>IFERROR(INDEX(#REF!,MATCH(J40,#REF!,0)),"")</f>
        <v/>
      </c>
      <c r="L40" s="2" t="str">
        <f t="shared" si="3"/>
        <v>2308024336</v>
      </c>
      <c r="M40" s="2" t="str">
        <f t="shared" si="4"/>
        <v>350900057786</v>
      </c>
    </row>
    <row r="41" spans="1:13" x14ac:dyDescent="0.25">
      <c r="A41" s="13" t="s">
        <v>390</v>
      </c>
      <c r="B41" s="2" t="str">
        <f t="shared" si="0"/>
        <v>23</v>
      </c>
      <c r="C41" s="2" t="str">
        <f>IFERROR(INDEX('Коды ОКСМ и регионов'!$C$1:$C$85,MATCH(--B41,'Коды ОКСМ и регионов'!$D$1:$D$85,0)),"")</f>
        <v>Краснодарский край</v>
      </c>
      <c r="D41" s="2" t="str">
        <f t="shared" si="1"/>
        <v>61</v>
      </c>
      <c r="E41" s="2" t="str">
        <f>IFERROR(INDEX('Коды ОКСМ и регионов'!$C$1:$C$85,MATCH(--D41,'Коды ОКСМ и регионов'!$D$1:$D$85,0)),"")</f>
        <v>Ростовская область</v>
      </c>
      <c r="F41" s="10" t="str">
        <f t="shared" si="2"/>
        <v/>
      </c>
      <c r="G41" s="2" t="str">
        <f>IFERROR(INDEX('Коды ОКСМ и регионов'!$A$1:$A$251,MATCH(--F41,'Коды ОКСМ и регионов'!$B$1:$B$251,0)),"")</f>
        <v/>
      </c>
      <c r="H41" s="2" t="str">
        <f>IF(F41="",MID('Номера анализ'!A41,7,4),"")</f>
        <v>2311</v>
      </c>
      <c r="I41" s="4" t="str">
        <f>IFERROR(INDEX(#REF!,MATCH(H41,#REF!,0)),"")</f>
        <v/>
      </c>
      <c r="J41" s="2" t="str">
        <f>IF(F41="",MID('Номера анализ'!A41,19,4),"")</f>
        <v>6165</v>
      </c>
      <c r="K41" s="4" t="str">
        <f>IFERROR(INDEX(#REF!,MATCH(J41,#REF!,0)),"")</f>
        <v/>
      </c>
      <c r="L41" s="2" t="str">
        <f t="shared" si="3"/>
        <v>2311176089</v>
      </c>
      <c r="M41" s="2" t="str">
        <f t="shared" si="4"/>
        <v>6165208499</v>
      </c>
    </row>
    <row r="42" spans="1:13" x14ac:dyDescent="0.25">
      <c r="A42" s="13" t="s">
        <v>391</v>
      </c>
      <c r="B42" s="2" t="str">
        <f t="shared" si="0"/>
        <v>23</v>
      </c>
      <c r="C42" s="2" t="str">
        <f>IFERROR(INDEX('Коды ОКСМ и регионов'!$C$1:$C$85,MATCH(--B42,'Коды ОКСМ и регионов'!$D$1:$D$85,0)),"")</f>
        <v>Краснодарский край</v>
      </c>
      <c r="D42" s="2" t="str">
        <f t="shared" si="1"/>
        <v>23</v>
      </c>
      <c r="E42" s="2" t="str">
        <f>IFERROR(INDEX('Коды ОКСМ и регионов'!$C$1:$C$85,MATCH(--D42,'Коды ОКСМ и регионов'!$D$1:$D$85,0)),"")</f>
        <v>Краснодарский край</v>
      </c>
      <c r="F42" s="10" t="str">
        <f t="shared" si="2"/>
        <v/>
      </c>
      <c r="G42" s="2" t="str">
        <f>IFERROR(INDEX('Коды ОКСМ и регионов'!$A$1:$A$251,MATCH(--F42,'Коды ОКСМ и регионов'!$B$1:$B$251,0)),"")</f>
        <v/>
      </c>
      <c r="H42" s="2" t="str">
        <f>IF(F42="",MID('Номера анализ'!A42,7,4),"")</f>
        <v>2311</v>
      </c>
      <c r="I42" s="4" t="str">
        <f>IFERROR(INDEX(#REF!,MATCH(H42,#REF!,0)),"")</f>
        <v/>
      </c>
      <c r="J42" s="2" t="str">
        <f>IF(F42="",MID('Номера анализ'!A42,19,4),"")</f>
        <v>2308</v>
      </c>
      <c r="K42" s="4" t="str">
        <f>IFERROR(INDEX(#REF!,MATCH(J42,#REF!,0)),"")</f>
        <v/>
      </c>
      <c r="L42" s="2" t="str">
        <f t="shared" si="3"/>
        <v>2311146140</v>
      </c>
      <c r="M42" s="2" t="str">
        <f t="shared" si="4"/>
        <v>2308205621</v>
      </c>
    </row>
    <row r="43" spans="1:13" x14ac:dyDescent="0.25">
      <c r="A43" s="13" t="s">
        <v>392</v>
      </c>
      <c r="B43" s="2" t="str">
        <f t="shared" si="0"/>
        <v>23</v>
      </c>
      <c r="C43" s="2" t="str">
        <f>IFERROR(INDEX('Коды ОКСМ и регионов'!$C$1:$C$85,MATCH(--B43,'Коды ОКСМ и регионов'!$D$1:$D$85,0)),"")</f>
        <v>Краснодарский край</v>
      </c>
      <c r="D43" s="2" t="str">
        <f t="shared" si="1"/>
        <v>67</v>
      </c>
      <c r="E43" s="2" t="str">
        <f>IFERROR(INDEX('Коды ОКСМ и регионов'!$C$1:$C$85,MATCH(--D43,'Коды ОКСМ и регионов'!$D$1:$D$85,0)),"")</f>
        <v>Смоленская область</v>
      </c>
      <c r="F43" s="10" t="str">
        <f t="shared" si="2"/>
        <v/>
      </c>
      <c r="G43" s="2" t="str">
        <f>IFERROR(INDEX('Коды ОКСМ и регионов'!$A$1:$A$251,MATCH(--F43,'Коды ОКСМ и регионов'!$B$1:$B$251,0)),"")</f>
        <v/>
      </c>
      <c r="H43" s="2" t="str">
        <f>IF(F43="",MID('Номера анализ'!A43,7,4),"")</f>
        <v>5205</v>
      </c>
      <c r="I43" s="4" t="str">
        <f>IFERROR(INDEX(#REF!,MATCH(H43,#REF!,0)),"")</f>
        <v/>
      </c>
      <c r="J43" s="2" t="str">
        <f>IF(F43="",MID('Номера анализ'!A43,19,4),"")</f>
        <v>0200</v>
      </c>
      <c r="K43" s="4" t="str">
        <f>IFERROR(INDEX(#REF!,MATCH(J43,#REF!,0)),"")</f>
        <v/>
      </c>
      <c r="L43" s="2" t="str">
        <f t="shared" si="3"/>
        <v>235205190701</v>
      </c>
      <c r="M43" s="2" t="str">
        <f t="shared" si="4"/>
        <v>670200008287</v>
      </c>
    </row>
    <row r="44" spans="1:13" x14ac:dyDescent="0.25">
      <c r="A44" s="13" t="s">
        <v>393</v>
      </c>
      <c r="B44" s="2" t="str">
        <f t="shared" si="0"/>
        <v>23</v>
      </c>
      <c r="C44" s="2" t="str">
        <f>IFERROR(INDEX('Коды ОКСМ и регионов'!$C$1:$C$85,MATCH(--B44,'Коды ОКСМ и регионов'!$D$1:$D$85,0)),"")</f>
        <v>Краснодарский край</v>
      </c>
      <c r="D44" s="2" t="str">
        <f t="shared" si="1"/>
        <v>23</v>
      </c>
      <c r="E44" s="2" t="str">
        <f>IFERROR(INDEX('Коды ОКСМ и регионов'!$C$1:$C$85,MATCH(--D44,'Коды ОКСМ и регионов'!$D$1:$D$85,0)),"")</f>
        <v>Краснодарский край</v>
      </c>
      <c r="F44" s="10" t="str">
        <f t="shared" si="2"/>
        <v/>
      </c>
      <c r="G44" s="2" t="str">
        <f>IFERROR(INDEX('Коды ОКСМ и регионов'!$A$1:$A$251,MATCH(--F44,'Коды ОКСМ и регионов'!$B$1:$B$251,0)),"")</f>
        <v/>
      </c>
      <c r="H44" s="2" t="str">
        <f>IF(F44="",MID('Номера анализ'!A44,7,4),"")</f>
        <v>2321</v>
      </c>
      <c r="I44" s="4" t="str">
        <f>IFERROR(INDEX(#REF!,MATCH(H44,#REF!,0)),"")</f>
        <v/>
      </c>
      <c r="J44" s="2" t="str">
        <f>IF(F44="",MID('Номера анализ'!A44,19,4),"")</f>
        <v>2312</v>
      </c>
      <c r="K44" s="4" t="str">
        <f>IFERROR(INDEX(#REF!,MATCH(J44,#REF!,0)),"")</f>
        <v/>
      </c>
      <c r="L44" s="2" t="str">
        <f t="shared" si="3"/>
        <v>2321015877</v>
      </c>
      <c r="M44" s="2" t="str">
        <f t="shared" si="4"/>
        <v>2312206106</v>
      </c>
    </row>
    <row r="45" spans="1:13" x14ac:dyDescent="0.25">
      <c r="A45" s="13" t="s">
        <v>394</v>
      </c>
      <c r="B45" s="2" t="str">
        <f t="shared" si="0"/>
        <v>03</v>
      </c>
      <c r="C45" s="2" t="str">
        <f>IFERROR(INDEX('Коды ОКСМ и регионов'!$C$1:$C$85,MATCH(--B45,'Коды ОКСМ и регионов'!$D$1:$D$85,0)),"")</f>
        <v>Республика Бурятия</v>
      </c>
      <c r="D45" s="2" t="str">
        <f t="shared" si="1"/>
        <v>23</v>
      </c>
      <c r="E45" s="2" t="str">
        <f>IFERROR(INDEX('Коды ОКСМ и регионов'!$C$1:$C$85,MATCH(--D45,'Коды ОКСМ и регионов'!$D$1:$D$85,0)),"")</f>
        <v>Краснодарский край</v>
      </c>
      <c r="F45" s="10" t="str">
        <f t="shared" si="2"/>
        <v>300</v>
      </c>
      <c r="G45" s="2" t="str">
        <f>IFERROR(INDEX('Коды ОКСМ и регионов'!$A$1:$A$251,MATCH(--F45,'Коды ОКСМ и регионов'!$B$1:$B$251,0)),"")</f>
        <v>ГРЕЦИЯ</v>
      </c>
      <c r="H45" s="2" t="str">
        <f>IF(F45="",MID('Номера анализ'!A45,7,4),"")</f>
        <v/>
      </c>
      <c r="I45" s="4" t="str">
        <f>IFERROR(INDEX(#REF!,MATCH(H45,#REF!,0)),"")</f>
        <v/>
      </c>
      <c r="J45" s="2" t="str">
        <f>IF(F45="",MID('Номера анализ'!A45,19,4),"")</f>
        <v/>
      </c>
      <c r="K45" s="4" t="str">
        <f>IFERROR(INDEX(#REF!,MATCH(J45,#REF!,0)),"")</f>
        <v/>
      </c>
      <c r="L45" s="2" t="str">
        <f t="shared" si="3"/>
        <v>030000006213</v>
      </c>
      <c r="M45" s="2" t="str">
        <f t="shared" si="4"/>
        <v>2368008498</v>
      </c>
    </row>
    <row r="46" spans="1:13" x14ac:dyDescent="0.25">
      <c r="A46" s="13" t="s">
        <v>395</v>
      </c>
      <c r="B46" s="2" t="str">
        <f t="shared" si="0"/>
        <v>23</v>
      </c>
      <c r="C46" s="2" t="str">
        <f>IFERROR(INDEX('Коды ОКСМ и регионов'!$C$1:$C$85,MATCH(--B46,'Коды ОКСМ и регионов'!$D$1:$D$85,0)),"")</f>
        <v>Краснодарский край</v>
      </c>
      <c r="D46" s="2" t="str">
        <f t="shared" si="1"/>
        <v>23</v>
      </c>
      <c r="E46" s="2" t="str">
        <f>IFERROR(INDEX('Коды ОКСМ и регионов'!$C$1:$C$85,MATCH(--D46,'Коды ОКСМ и регионов'!$D$1:$D$85,0)),"")</f>
        <v>Краснодарский край</v>
      </c>
      <c r="F46" s="10" t="str">
        <f t="shared" si="2"/>
        <v/>
      </c>
      <c r="G46" s="2" t="str">
        <f>IFERROR(INDEX('Коды ОКСМ и регионов'!$A$1:$A$251,MATCH(--F46,'Коды ОКСМ и регионов'!$B$1:$B$251,0)),"")</f>
        <v/>
      </c>
      <c r="H46" s="2" t="str">
        <f>IF(F46="",MID('Номера анализ'!A46,7,4),"")</f>
        <v>1405</v>
      </c>
      <c r="I46" s="4" t="str">
        <f>IFERROR(INDEX(#REF!,MATCH(H46,#REF!,0)),"")</f>
        <v/>
      </c>
      <c r="J46" s="2" t="str">
        <f>IF(F46="",MID('Номера анализ'!A46,19,4),"")</f>
        <v>6500</v>
      </c>
      <c r="K46" s="4" t="str">
        <f>IFERROR(INDEX(#REF!,MATCH(J46,#REF!,0)),"")</f>
        <v/>
      </c>
      <c r="L46" s="2" t="str">
        <f t="shared" si="3"/>
        <v>231405269239</v>
      </c>
      <c r="M46" s="2" t="str">
        <f t="shared" si="4"/>
        <v>236500550375</v>
      </c>
    </row>
    <row r="47" spans="1:13" x14ac:dyDescent="0.25">
      <c r="A47" s="13" t="s">
        <v>396</v>
      </c>
      <c r="B47" s="2" t="str">
        <f t="shared" si="0"/>
        <v>23</v>
      </c>
      <c r="C47" s="2" t="str">
        <f>IFERROR(INDEX('Коды ОКСМ и регионов'!$C$1:$C$85,MATCH(--B47,'Коды ОКСМ и регионов'!$D$1:$D$85,0)),"")</f>
        <v>Краснодарский край</v>
      </c>
      <c r="D47" s="2" t="str">
        <f t="shared" si="1"/>
        <v>23</v>
      </c>
      <c r="E47" s="2" t="str">
        <f>IFERROR(INDEX('Коды ОКСМ и регионов'!$C$1:$C$85,MATCH(--D47,'Коды ОКСМ и регионов'!$D$1:$D$85,0)),"")</f>
        <v>Краснодарский край</v>
      </c>
      <c r="F47" s="10" t="str">
        <f t="shared" si="2"/>
        <v/>
      </c>
      <c r="G47" s="2" t="str">
        <f>IFERROR(INDEX('Коды ОКСМ и регионов'!$A$1:$A$251,MATCH(--F47,'Коды ОКСМ и регионов'!$B$1:$B$251,0)),"")</f>
        <v/>
      </c>
      <c r="H47" s="2" t="str">
        <f>IF(F47="",MID('Номера анализ'!A47,7,4),"")</f>
        <v>5501</v>
      </c>
      <c r="I47" s="4" t="str">
        <f>IFERROR(INDEX(#REF!,MATCH(H47,#REF!,0)),"")</f>
        <v/>
      </c>
      <c r="J47" s="2" t="str">
        <f>IF(F47="",MID('Номера анализ'!A47,19,4),"")</f>
        <v>2325</v>
      </c>
      <c r="K47" s="4" t="str">
        <f>IFERROR(INDEX(#REF!,MATCH(J47,#REF!,0)),"")</f>
        <v/>
      </c>
      <c r="L47" s="2" t="str">
        <f t="shared" si="3"/>
        <v>235501385475</v>
      </c>
      <c r="M47" s="2" t="str">
        <f t="shared" si="4"/>
        <v>2325014338</v>
      </c>
    </row>
    <row r="48" spans="1:13" x14ac:dyDescent="0.25">
      <c r="A48" s="13" t="s">
        <v>397</v>
      </c>
      <c r="B48" s="2" t="str">
        <f t="shared" si="0"/>
        <v>23</v>
      </c>
      <c r="C48" s="2" t="str">
        <f>IFERROR(INDEX('Коды ОКСМ и регионов'!$C$1:$C$85,MATCH(--B48,'Коды ОКСМ и регионов'!$D$1:$D$85,0)),"")</f>
        <v>Краснодарский край</v>
      </c>
      <c r="D48" s="2" t="str">
        <f t="shared" si="1"/>
        <v>23</v>
      </c>
      <c r="E48" s="2" t="str">
        <f>IFERROR(INDEX('Коды ОКСМ и регионов'!$C$1:$C$85,MATCH(--D48,'Коды ОКСМ и регионов'!$D$1:$D$85,0)),"")</f>
        <v>Краснодарский край</v>
      </c>
      <c r="F48" s="10" t="str">
        <f t="shared" si="2"/>
        <v/>
      </c>
      <c r="G48" s="2" t="str">
        <f>IFERROR(INDEX('Коды ОКСМ и регионов'!$A$1:$A$251,MATCH(--F48,'Коды ОКСМ и регионов'!$B$1:$B$251,0)),"")</f>
        <v/>
      </c>
      <c r="H48" s="2" t="str">
        <f>IF(F48="",MID('Номера анализ'!A48,7,4),"")</f>
        <v>2311</v>
      </c>
      <c r="I48" s="4" t="str">
        <f>IFERROR(INDEX(#REF!,MATCH(H48,#REF!,0)),"")</f>
        <v/>
      </c>
      <c r="J48" s="2" t="str">
        <f>IF(F48="",MID('Номера анализ'!A48,19,4),"")</f>
        <v>2308</v>
      </c>
      <c r="K48" s="4" t="str">
        <f>IFERROR(INDEX(#REF!,MATCH(J48,#REF!,0)),"")</f>
        <v/>
      </c>
      <c r="L48" s="2" t="str">
        <f t="shared" si="3"/>
        <v>2311120706</v>
      </c>
      <c r="M48" s="2" t="str">
        <f t="shared" si="4"/>
        <v>2308205621</v>
      </c>
    </row>
    <row r="49" spans="1:13" x14ac:dyDescent="0.25">
      <c r="A49" s="13" t="s">
        <v>398</v>
      </c>
      <c r="B49" s="2" t="str">
        <f t="shared" si="0"/>
        <v>23</v>
      </c>
      <c r="C49" s="2" t="str">
        <f>IFERROR(INDEX('Коды ОКСМ и регионов'!$C$1:$C$85,MATCH(--B49,'Коды ОКСМ и регионов'!$D$1:$D$85,0)),"")</f>
        <v>Краснодарский край</v>
      </c>
      <c r="D49" s="2" t="str">
        <f t="shared" si="1"/>
        <v>73</v>
      </c>
      <c r="E49" s="2" t="str">
        <f>IFERROR(INDEX('Коды ОКСМ и регионов'!$C$1:$C$85,MATCH(--D49,'Коды ОКСМ и регионов'!$D$1:$D$85,0)),"")</f>
        <v>Ульяновская область</v>
      </c>
      <c r="F49" s="10" t="str">
        <f t="shared" si="2"/>
        <v/>
      </c>
      <c r="G49" s="2" t="str">
        <f>IFERROR(INDEX('Коды ОКСМ и регионов'!$A$1:$A$251,MATCH(--F49,'Коды ОКСМ и регионов'!$B$1:$B$251,0)),"")</f>
        <v/>
      </c>
      <c r="H49" s="2" t="str">
        <f>IF(F49="",MID('Номера анализ'!A49,7,4),"")</f>
        <v>0905</v>
      </c>
      <c r="I49" s="4" t="str">
        <f>IFERROR(INDEX(#REF!,MATCH(H49,#REF!,0)),"")</f>
        <v/>
      </c>
      <c r="J49" s="2" t="str">
        <f>IF(F49="",MID('Номера анализ'!A49,19,4),"")</f>
        <v>7306</v>
      </c>
      <c r="K49" s="4" t="str">
        <f>IFERROR(INDEX(#REF!,MATCH(J49,#REF!,0)),"")</f>
        <v/>
      </c>
      <c r="L49" s="2" t="str">
        <f t="shared" si="3"/>
        <v>230905464701</v>
      </c>
      <c r="M49" s="2" t="str">
        <f t="shared" si="4"/>
        <v>7306039262</v>
      </c>
    </row>
    <row r="50" spans="1:13" x14ac:dyDescent="0.25">
      <c r="A50" s="13" t="s">
        <v>399</v>
      </c>
      <c r="B50" s="2" t="str">
        <f t="shared" si="0"/>
        <v>23</v>
      </c>
      <c r="C50" s="2" t="str">
        <f>IFERROR(INDEX('Коды ОКСМ и регионов'!$C$1:$C$85,MATCH(--B50,'Коды ОКСМ и регионов'!$D$1:$D$85,0)),"")</f>
        <v>Краснодарский край</v>
      </c>
      <c r="D50" s="2" t="str">
        <f t="shared" si="1"/>
        <v>23</v>
      </c>
      <c r="E50" s="2" t="str">
        <f>IFERROR(INDEX('Коды ОКСМ и регионов'!$C$1:$C$85,MATCH(--D50,'Коды ОКСМ и регионов'!$D$1:$D$85,0)),"")</f>
        <v>Краснодарский край</v>
      </c>
      <c r="F50" s="10" t="str">
        <f t="shared" si="2"/>
        <v/>
      </c>
      <c r="G50" s="2" t="str">
        <f>IFERROR(INDEX('Коды ОКСМ и регионов'!$A$1:$A$251,MATCH(--F50,'Коды ОКСМ и регионов'!$B$1:$B$251,0)),"")</f>
        <v/>
      </c>
      <c r="H50" s="2" t="str">
        <f>IF(F50="",MID('Номера анализ'!A50,7,4),"")</f>
        <v>0500</v>
      </c>
      <c r="I50" s="4" t="str">
        <f>IFERROR(INDEX(#REF!,MATCH(H50,#REF!,0)),"")</f>
        <v/>
      </c>
      <c r="J50" s="2" t="str">
        <f>IF(F50="",MID('Номера анализ'!A50,19,4),"")</f>
        <v>0555</v>
      </c>
      <c r="K50" s="4" t="str">
        <f>IFERROR(INDEX(#REF!,MATCH(J50,#REF!,0)),"")</f>
        <v/>
      </c>
      <c r="L50" s="2" t="str">
        <f t="shared" si="3"/>
        <v>230500193330</v>
      </c>
      <c r="M50" s="2" t="str">
        <f t="shared" si="4"/>
        <v>230555749264</v>
      </c>
    </row>
    <row r="51" spans="1:13" x14ac:dyDescent="0.25">
      <c r="A51" s="13" t="s">
        <v>400</v>
      </c>
      <c r="B51" s="2" t="str">
        <f t="shared" si="0"/>
        <v>23</v>
      </c>
      <c r="C51" s="2" t="str">
        <f>IFERROR(INDEX('Коды ОКСМ и регионов'!$C$1:$C$85,MATCH(--B51,'Коды ОКСМ и регионов'!$D$1:$D$85,0)),"")</f>
        <v>Краснодарский край</v>
      </c>
      <c r="D51" s="2" t="str">
        <f t="shared" si="1"/>
        <v>61</v>
      </c>
      <c r="E51" s="2" t="str">
        <f>IFERROR(INDEX('Коды ОКСМ и регионов'!$C$1:$C$85,MATCH(--D51,'Коды ОКСМ и регионов'!$D$1:$D$85,0)),"")</f>
        <v>Ростовская область</v>
      </c>
      <c r="F51" s="10" t="str">
        <f t="shared" si="2"/>
        <v/>
      </c>
      <c r="G51" s="2" t="str">
        <f>IFERROR(INDEX('Коды ОКСМ и регионов'!$A$1:$A$251,MATCH(--F51,'Коды ОКСМ и регионов'!$B$1:$B$251,0)),"")</f>
        <v/>
      </c>
      <c r="H51" s="2" t="str">
        <f>IF(F51="",MID('Номера анализ'!A51,7,4),"")</f>
        <v>2364</v>
      </c>
      <c r="I51" s="4" t="str">
        <f>IFERROR(INDEX(#REF!,MATCH(H51,#REF!,0)),"")</f>
        <v/>
      </c>
      <c r="J51" s="2" t="str">
        <f>IF(F51="",MID('Номера анализ'!A51,19,4),"")</f>
        <v>6165</v>
      </c>
      <c r="K51" s="4" t="str">
        <f>IFERROR(INDEX(#REF!,MATCH(J51,#REF!,0)),"")</f>
        <v/>
      </c>
      <c r="L51" s="2" t="str">
        <f t="shared" si="3"/>
        <v>2364014324</v>
      </c>
      <c r="M51" s="2" t="str">
        <f t="shared" si="4"/>
        <v>6165113649</v>
      </c>
    </row>
    <row r="52" spans="1:13" x14ac:dyDescent="0.25">
      <c r="A52" s="13" t="s">
        <v>401</v>
      </c>
      <c r="B52" s="2" t="str">
        <f t="shared" si="0"/>
        <v>23</v>
      </c>
      <c r="C52" s="2" t="str">
        <f>IFERROR(INDEX('Коды ОКСМ и регионов'!$C$1:$C$85,MATCH(--B52,'Коды ОКСМ и регионов'!$D$1:$D$85,0)),"")</f>
        <v>Краснодарский край</v>
      </c>
      <c r="D52" s="2" t="str">
        <f t="shared" si="1"/>
        <v>29</v>
      </c>
      <c r="E52" s="2" t="str">
        <f>IFERROR(INDEX('Коды ОКСМ и регионов'!$C$1:$C$85,MATCH(--D52,'Коды ОКСМ и регионов'!$D$1:$D$85,0)),"")</f>
        <v>Архангельская область</v>
      </c>
      <c r="F52" s="10" t="str">
        <f t="shared" si="2"/>
        <v/>
      </c>
      <c r="G52" s="2" t="str">
        <f>IFERROR(INDEX('Коды ОКСМ и регионов'!$A$1:$A$251,MATCH(--F52,'Коды ОКСМ и регионов'!$B$1:$B$251,0)),"")</f>
        <v/>
      </c>
      <c r="H52" s="2" t="str">
        <f>IF(F52="",MID('Номера анализ'!A52,7,4),"")</f>
        <v>5301</v>
      </c>
      <c r="I52" s="4" t="str">
        <f>IFERROR(INDEX(#REF!,MATCH(H52,#REF!,0)),"")</f>
        <v/>
      </c>
      <c r="J52" s="2" t="str">
        <f>IF(F52="",MID('Номера анализ'!A52,19,4),"")</f>
        <v>2911</v>
      </c>
      <c r="K52" s="4" t="str">
        <f>IFERROR(INDEX(#REF!,MATCH(J52,#REF!,0)),"")</f>
        <v/>
      </c>
      <c r="L52" s="2" t="str">
        <f t="shared" si="3"/>
        <v>235301065541</v>
      </c>
      <c r="M52" s="2" t="str">
        <f t="shared" si="4"/>
        <v>2911005840</v>
      </c>
    </row>
    <row r="53" spans="1:13" x14ac:dyDescent="0.25">
      <c r="A53" s="13" t="s">
        <v>402</v>
      </c>
      <c r="B53" s="2" t="str">
        <f t="shared" si="0"/>
        <v>23</v>
      </c>
      <c r="C53" s="2" t="str">
        <f>IFERROR(INDEX('Коды ОКСМ и регионов'!$C$1:$C$85,MATCH(--B53,'Коды ОКСМ и регионов'!$D$1:$D$85,0)),"")</f>
        <v>Краснодарский край</v>
      </c>
      <c r="D53" s="2" t="str">
        <f t="shared" si="1"/>
        <v>23</v>
      </c>
      <c r="E53" s="2" t="str">
        <f>IFERROR(INDEX('Коды ОКСМ и регионов'!$C$1:$C$85,MATCH(--D53,'Коды ОКСМ и регионов'!$D$1:$D$85,0)),"")</f>
        <v>Краснодарский край</v>
      </c>
      <c r="F53" s="10" t="str">
        <f t="shared" si="2"/>
        <v/>
      </c>
      <c r="G53" s="2" t="str">
        <f>IFERROR(INDEX('Коды ОКСМ и регионов'!$A$1:$A$251,MATCH(--F53,'Коды ОКСМ и регионов'!$B$1:$B$251,0)),"")</f>
        <v/>
      </c>
      <c r="H53" s="2" t="str">
        <f>IF(F53="",MID('Номера анализ'!A53,7,4),"")</f>
        <v>2311</v>
      </c>
      <c r="I53" s="4" t="str">
        <f>IFERROR(INDEX(#REF!,MATCH(H53,#REF!,0)),"")</f>
        <v/>
      </c>
      <c r="J53" s="2" t="str">
        <f>IF(F53="",MID('Номера анализ'!A53,19,4),"")</f>
        <v>2312</v>
      </c>
      <c r="K53" s="4" t="str">
        <f>IFERROR(INDEX(#REF!,MATCH(J53,#REF!,0)),"")</f>
        <v/>
      </c>
      <c r="L53" s="2" t="str">
        <f t="shared" si="3"/>
        <v>2311124436</v>
      </c>
      <c r="M53" s="2" t="str">
        <f t="shared" si="4"/>
        <v>2312193697</v>
      </c>
    </row>
    <row r="54" spans="1:13" x14ac:dyDescent="0.25">
      <c r="A54" s="13" t="s">
        <v>403</v>
      </c>
      <c r="B54" s="2" t="str">
        <f t="shared" si="0"/>
        <v>23</v>
      </c>
      <c r="C54" s="2" t="str">
        <f>IFERROR(INDEX('Коды ОКСМ и регионов'!$C$1:$C$85,MATCH(--B54,'Коды ОКСМ и регионов'!$D$1:$D$85,0)),"")</f>
        <v>Краснодарский край</v>
      </c>
      <c r="D54" s="2" t="str">
        <f t="shared" si="1"/>
        <v>23</v>
      </c>
      <c r="E54" s="2" t="str">
        <f>IFERROR(INDEX('Коды ОКСМ и регионов'!$C$1:$C$85,MATCH(--D54,'Коды ОКСМ и регионов'!$D$1:$D$85,0)),"")</f>
        <v>Краснодарский край</v>
      </c>
      <c r="F54" s="10" t="str">
        <f t="shared" si="2"/>
        <v/>
      </c>
      <c r="G54" s="2" t="str">
        <f>IFERROR(INDEX('Коды ОКСМ и регионов'!$A$1:$A$251,MATCH(--F54,'Коды ОКСМ и регионов'!$B$1:$B$251,0)),"")</f>
        <v/>
      </c>
      <c r="H54" s="2" t="str">
        <f>IF(F54="",MID('Номера анализ'!A54,7,4),"")</f>
        <v>2365</v>
      </c>
      <c r="I54" s="4" t="str">
        <f>IFERROR(INDEX(#REF!,MATCH(H54,#REF!,0)),"")</f>
        <v/>
      </c>
      <c r="J54" s="2" t="str">
        <f>IF(F54="",MID('Номера анализ'!A54,19,4),"")</f>
        <v>0303</v>
      </c>
      <c r="K54" s="4" t="str">
        <f>IFERROR(INDEX(#REF!,MATCH(J54,#REF!,0)),"")</f>
        <v/>
      </c>
      <c r="L54" s="2" t="str">
        <f t="shared" si="3"/>
        <v>2365023040</v>
      </c>
      <c r="M54" s="2" t="str">
        <f t="shared" si="4"/>
        <v>230303025369</v>
      </c>
    </row>
    <row r="55" spans="1:13" x14ac:dyDescent="0.25">
      <c r="A55" s="13" t="s">
        <v>348</v>
      </c>
      <c r="B55" s="2" t="str">
        <f t="shared" si="0"/>
        <v>23</v>
      </c>
      <c r="C55" s="2" t="str">
        <f>IFERROR(INDEX('Коды ОКСМ и регионов'!$C$1:$C$85,MATCH(--B55,'Коды ОКСМ и регионов'!$D$1:$D$85,0)),"")</f>
        <v>Краснодарский край</v>
      </c>
      <c r="D55" s="2" t="str">
        <f t="shared" si="1"/>
        <v>23</v>
      </c>
      <c r="E55" s="2" t="str">
        <f>IFERROR(INDEX('Коды ОКСМ и регионов'!$C$1:$C$85,MATCH(--D55,'Коды ОКСМ и регионов'!$D$1:$D$85,0)),"")</f>
        <v>Краснодарский край</v>
      </c>
      <c r="F55" s="10" t="str">
        <f t="shared" si="2"/>
        <v/>
      </c>
      <c r="G55" s="2" t="str">
        <f>IFERROR(INDEX('Коды ОКСМ и регионов'!$A$1:$A$251,MATCH(--F55,'Коды ОКСМ и регионов'!$B$1:$B$251,0)),"")</f>
        <v/>
      </c>
      <c r="H55" s="2" t="str">
        <f>IF(F55="",MID('Номера анализ'!A55,7,4),"")</f>
        <v>2357</v>
      </c>
      <c r="I55" s="4" t="str">
        <f>IFERROR(INDEX(#REF!,MATCH(H55,#REF!,0)),"")</f>
        <v/>
      </c>
      <c r="J55" s="2" t="str">
        <f>IF(F55="",MID('Номера анализ'!A55,19,4),"")</f>
        <v>2311</v>
      </c>
      <c r="K55" s="4" t="str">
        <f>IFERROR(INDEX(#REF!,MATCH(J55,#REF!,0)),"")</f>
        <v/>
      </c>
      <c r="L55" s="2" t="str">
        <f t="shared" si="3"/>
        <v>2357002712</v>
      </c>
      <c r="M55" s="2" t="str">
        <f t="shared" si="4"/>
        <v>2311223003</v>
      </c>
    </row>
    <row r="56" spans="1:13" x14ac:dyDescent="0.25">
      <c r="A56" s="13" t="s">
        <v>404</v>
      </c>
      <c r="B56" s="2" t="str">
        <f t="shared" si="0"/>
        <v>23</v>
      </c>
      <c r="C56" s="2" t="str">
        <f>IFERROR(INDEX('Коды ОКСМ и регионов'!$C$1:$C$85,MATCH(--B56,'Коды ОКСМ и регионов'!$D$1:$D$85,0)),"")</f>
        <v>Краснодарский край</v>
      </c>
      <c r="D56" s="2" t="str">
        <f t="shared" si="1"/>
        <v>23</v>
      </c>
      <c r="E56" s="2" t="str">
        <f>IFERROR(INDEX('Коды ОКСМ и регионов'!$C$1:$C$85,MATCH(--D56,'Коды ОКСМ и регионов'!$D$1:$D$85,0)),"")</f>
        <v>Краснодарский край</v>
      </c>
      <c r="F56" s="10" t="str">
        <f t="shared" si="2"/>
        <v/>
      </c>
      <c r="G56" s="2" t="str">
        <f>IFERROR(INDEX('Коды ОКСМ и регионов'!$A$1:$A$251,MATCH(--F56,'Коды ОКСМ и регионов'!$B$1:$B$251,0)),"")</f>
        <v/>
      </c>
      <c r="H56" s="2" t="str">
        <f>IF(F56="",MID('Номера анализ'!A56,7,4),"")</f>
        <v>2325</v>
      </c>
      <c r="I56" s="4" t="str">
        <f>IFERROR(INDEX(#REF!,MATCH(H56,#REF!,0)),"")</f>
        <v/>
      </c>
      <c r="J56" s="2" t="str">
        <f>IF(F56="",MID('Номера анализ'!A56,19,4),"")</f>
        <v>2325</v>
      </c>
      <c r="K56" s="4" t="str">
        <f>IFERROR(INDEX(#REF!,MATCH(J56,#REF!,0)),"")</f>
        <v/>
      </c>
      <c r="L56" s="2" t="str">
        <f t="shared" si="3"/>
        <v>2325009708</v>
      </c>
      <c r="M56" s="2" t="str">
        <f t="shared" si="4"/>
        <v>2325014338</v>
      </c>
    </row>
    <row r="57" spans="1:13" x14ac:dyDescent="0.25">
      <c r="A57" s="13" t="s">
        <v>405</v>
      </c>
      <c r="B57" s="2" t="str">
        <f t="shared" si="0"/>
        <v>23</v>
      </c>
      <c r="C57" s="2" t="str">
        <f>IFERROR(INDEX('Коды ОКСМ и регионов'!$C$1:$C$85,MATCH(--B57,'Коды ОКСМ и регионов'!$D$1:$D$85,0)),"")</f>
        <v>Краснодарский край</v>
      </c>
      <c r="D57" s="2" t="str">
        <f t="shared" si="1"/>
        <v>23</v>
      </c>
      <c r="E57" s="2" t="str">
        <f>IFERROR(INDEX('Коды ОКСМ и регионов'!$C$1:$C$85,MATCH(--D57,'Коды ОКСМ и регионов'!$D$1:$D$85,0)),"")</f>
        <v>Краснодарский край</v>
      </c>
      <c r="F57" s="10" t="str">
        <f t="shared" si="2"/>
        <v/>
      </c>
      <c r="G57" s="2" t="str">
        <f>IFERROR(INDEX('Коды ОКСМ и регионов'!$A$1:$A$251,MATCH(--F57,'Коды ОКСМ и регионов'!$B$1:$B$251,0)),"")</f>
        <v/>
      </c>
      <c r="H57" s="2" t="str">
        <f>IF(F57="",MID('Номера анализ'!A57,7,4),"")</f>
        <v>5501</v>
      </c>
      <c r="I57" s="4" t="str">
        <f>IFERROR(INDEX(#REF!,MATCH(H57,#REF!,0)),"")</f>
        <v/>
      </c>
      <c r="J57" s="2" t="str">
        <f>IF(F57="",MID('Номера анализ'!A57,19,4),"")</f>
        <v>2325</v>
      </c>
      <c r="K57" s="4" t="str">
        <f>IFERROR(INDEX(#REF!,MATCH(J57,#REF!,0)),"")</f>
        <v/>
      </c>
      <c r="L57" s="2" t="str">
        <f t="shared" si="3"/>
        <v>235501385475</v>
      </c>
      <c r="M57" s="2" t="str">
        <f t="shared" si="4"/>
        <v>2325014338</v>
      </c>
    </row>
    <row r="58" spans="1:13" x14ac:dyDescent="0.25">
      <c r="A58" s="13" t="s">
        <v>406</v>
      </c>
      <c r="B58" s="2" t="str">
        <f t="shared" si="0"/>
        <v>23</v>
      </c>
      <c r="C58" s="2" t="str">
        <f>IFERROR(INDEX('Коды ОКСМ и регионов'!$C$1:$C$85,MATCH(--B58,'Коды ОКСМ и регионов'!$D$1:$D$85,0)),"")</f>
        <v>Краснодарский край</v>
      </c>
      <c r="D58" s="2" t="str">
        <f t="shared" si="1"/>
        <v>24</v>
      </c>
      <c r="E58" s="2" t="str">
        <f>IFERROR(INDEX('Коды ОКСМ и регионов'!$C$1:$C$85,MATCH(--D58,'Коды ОКСМ и регионов'!$D$1:$D$85,0)),"")</f>
        <v>Красноярский край</v>
      </c>
      <c r="F58" s="10" t="str">
        <f t="shared" si="2"/>
        <v/>
      </c>
      <c r="G58" s="2" t="str">
        <f>IFERROR(INDEX('Коды ОКСМ и регионов'!$A$1:$A$251,MATCH(--F58,'Коды ОКСМ и регионов'!$B$1:$B$251,0)),"")</f>
        <v/>
      </c>
      <c r="H58" s="2" t="str">
        <f>IF(F58="",MID('Номера анализ'!A58,7,4),"")</f>
        <v>2312</v>
      </c>
      <c r="I58" s="4" t="str">
        <f>IFERROR(INDEX(#REF!,MATCH(H58,#REF!,0)),"")</f>
        <v/>
      </c>
      <c r="J58" s="2" t="str">
        <f>IF(F58="",MID('Номера анализ'!A58,19,4),"")</f>
        <v>2465</v>
      </c>
      <c r="K58" s="4" t="str">
        <f>IFERROR(INDEX(#REF!,MATCH(J58,#REF!,0)),"")</f>
        <v/>
      </c>
      <c r="L58" s="2" t="str">
        <f t="shared" si="3"/>
        <v>2312166982</v>
      </c>
      <c r="M58" s="2" t="str">
        <f t="shared" si="4"/>
        <v>2465071745</v>
      </c>
    </row>
    <row r="59" spans="1:13" x14ac:dyDescent="0.25">
      <c r="A59" s="13" t="s">
        <v>407</v>
      </c>
      <c r="B59" s="2" t="str">
        <f t="shared" si="0"/>
        <v>54</v>
      </c>
      <c r="C59" s="2" t="str">
        <f>IFERROR(INDEX('Коды ОКСМ и регионов'!$C$1:$C$85,MATCH(--B59,'Коды ОКСМ и регионов'!$D$1:$D$85,0)),"")</f>
        <v>Новосибирская область</v>
      </c>
      <c r="D59" s="2" t="str">
        <f t="shared" si="1"/>
        <v>23</v>
      </c>
      <c r="E59" s="2" t="str">
        <f>IFERROR(INDEX('Коды ОКСМ и регионов'!$C$1:$C$85,MATCH(--D59,'Коды ОКСМ и регионов'!$D$1:$D$85,0)),"")</f>
        <v>Краснодарский край</v>
      </c>
      <c r="F59" s="10" t="str">
        <f t="shared" si="2"/>
        <v/>
      </c>
      <c r="G59" s="2" t="str">
        <f>IFERROR(INDEX('Коды ОКСМ и регионов'!$A$1:$A$251,MATCH(--F59,'Коды ОКСМ и регионов'!$B$1:$B$251,0)),"")</f>
        <v/>
      </c>
      <c r="H59" s="2" t="str">
        <f>IF(F59="",MID('Номера анализ'!A59,7,4),"")</f>
        <v>5408</v>
      </c>
      <c r="I59" s="4" t="str">
        <f>IFERROR(INDEX(#REF!,MATCH(H59,#REF!,0)),"")</f>
        <v/>
      </c>
      <c r="J59" s="2" t="str">
        <f>IF(F59="",MID('Номера анализ'!A59,19,4),"")</f>
        <v>2325</v>
      </c>
      <c r="K59" s="4" t="str">
        <f>IFERROR(INDEX(#REF!,MATCH(J59,#REF!,0)),"")</f>
        <v/>
      </c>
      <c r="L59" s="2" t="str">
        <f t="shared" si="3"/>
        <v>5408243457</v>
      </c>
      <c r="M59" s="2" t="str">
        <f t="shared" si="4"/>
        <v>2325017473</v>
      </c>
    </row>
    <row r="60" spans="1:13" x14ac:dyDescent="0.25">
      <c r="A60" s="13" t="s">
        <v>408</v>
      </c>
      <c r="B60" s="2" t="str">
        <f t="shared" si="0"/>
        <v>23</v>
      </c>
      <c r="C60" s="2" t="str">
        <f>IFERROR(INDEX('Коды ОКСМ и регионов'!$C$1:$C$85,MATCH(--B60,'Коды ОКСМ и регионов'!$D$1:$D$85,0)),"")</f>
        <v>Краснодарский край</v>
      </c>
      <c r="D60" s="2" t="str">
        <f t="shared" si="1"/>
        <v>23</v>
      </c>
      <c r="E60" s="2" t="str">
        <f>IFERROR(INDEX('Коды ОКСМ и регионов'!$C$1:$C$85,MATCH(--D60,'Коды ОКСМ и регионов'!$D$1:$D$85,0)),"")</f>
        <v>Краснодарский край</v>
      </c>
      <c r="F60" s="10" t="str">
        <f t="shared" si="2"/>
        <v/>
      </c>
      <c r="G60" s="2" t="str">
        <f>IFERROR(INDEX('Коды ОКСМ и регионов'!$A$1:$A$251,MATCH(--F60,'Коды ОКСМ и регионов'!$B$1:$B$251,0)),"")</f>
        <v/>
      </c>
      <c r="H60" s="2" t="str">
        <f>IF(F60="",MID('Номера анализ'!A60,7,4),"")</f>
        <v>2320</v>
      </c>
      <c r="I60" s="4" t="str">
        <f>IFERROR(INDEX(#REF!,MATCH(H60,#REF!,0)),"")</f>
        <v/>
      </c>
      <c r="J60" s="2" t="str">
        <f>IF(F60="",MID('Номера анализ'!A60,19,4),"")</f>
        <v>2320</v>
      </c>
      <c r="K60" s="4" t="str">
        <f>IFERROR(INDEX(#REF!,MATCH(J60,#REF!,0)),"")</f>
        <v/>
      </c>
      <c r="L60" s="2" t="str">
        <f t="shared" si="3"/>
        <v>2320213548</v>
      </c>
      <c r="M60" s="2" t="str">
        <f t="shared" si="4"/>
        <v>2320007633</v>
      </c>
    </row>
    <row r="61" spans="1:13" x14ac:dyDescent="0.25">
      <c r="A61" s="13" t="s">
        <v>409</v>
      </c>
      <c r="B61" s="2" t="str">
        <f t="shared" ref="B61:B124" si="5">MID(A61,5+2*(--MID(A61,5,2)=0),2)</f>
        <v>02</v>
      </c>
      <c r="C61" s="2" t="str">
        <f>IFERROR(INDEX('Коды ОКСМ и регионов'!$C$1:$C$85,MATCH(--B61,'Коды ОКСМ и регионов'!$D$1:$D$85,0)),"")</f>
        <v>Республика Башкортостан</v>
      </c>
      <c r="D61" s="2" t="str">
        <f t="shared" ref="D61:D124" si="6">MID(A61,17+2*(--MID(A61,17,2)=0),2)</f>
        <v>23</v>
      </c>
      <c r="E61" s="2" t="str">
        <f>IFERROR(INDEX('Коды ОКСМ и регионов'!$C$1:$C$85,MATCH(--D61,'Коды ОКСМ и регионов'!$D$1:$D$85,0)),"")</f>
        <v>Краснодарский край</v>
      </c>
      <c r="F61" s="10" t="str">
        <f t="shared" ref="F61:F124" si="7">IF(MID(A61,9,3)+MID(A61,5,1),"",IF(--B61,MID(A61,6,3),""))</f>
        <v/>
      </c>
      <c r="G61" s="2" t="str">
        <f>IFERROR(INDEX('Коды ОКСМ и регионов'!$A$1:$A$251,MATCH(--F61,'Коды ОКСМ и регионов'!$B$1:$B$251,0)),"")</f>
        <v/>
      </c>
      <c r="H61" s="2" t="str">
        <f>IF(F61="",MID('Номера анализ'!A61,7,4),"")</f>
        <v>0266</v>
      </c>
      <c r="I61" s="4" t="str">
        <f>IFERROR(INDEX(#REF!,MATCH(H61,#REF!,0)),"")</f>
        <v/>
      </c>
      <c r="J61" s="2" t="str">
        <f>IF(F61="",MID('Номера анализ'!A61,19,4),"")</f>
        <v>2312</v>
      </c>
      <c r="K61" s="4" t="str">
        <f>IFERROR(INDEX(#REF!,MATCH(J61,#REF!,0)),"")</f>
        <v/>
      </c>
      <c r="L61" s="2" t="str">
        <f t="shared" si="3"/>
        <v>0266040851</v>
      </c>
      <c r="M61" s="2" t="str">
        <f t="shared" si="4"/>
        <v>2312229640</v>
      </c>
    </row>
    <row r="62" spans="1:13" x14ac:dyDescent="0.25">
      <c r="A62" s="13" t="s">
        <v>410</v>
      </c>
      <c r="B62" s="2" t="str">
        <f t="shared" si="5"/>
        <v>23</v>
      </c>
      <c r="C62" s="2" t="str">
        <f>IFERROR(INDEX('Коды ОКСМ и регионов'!$C$1:$C$85,MATCH(--B62,'Коды ОКСМ и регионов'!$D$1:$D$85,0)),"")</f>
        <v>Краснодарский край</v>
      </c>
      <c r="D62" s="2" t="str">
        <f t="shared" si="6"/>
        <v>23</v>
      </c>
      <c r="E62" s="2" t="str">
        <f>IFERROR(INDEX('Коды ОКСМ и регионов'!$C$1:$C$85,MATCH(--D62,'Коды ОКСМ и регионов'!$D$1:$D$85,0)),"")</f>
        <v>Краснодарский край</v>
      </c>
      <c r="F62" s="10" t="str">
        <f t="shared" si="7"/>
        <v/>
      </c>
      <c r="G62" s="2" t="str">
        <f>IFERROR(INDEX('Коды ОКСМ и регионов'!$A$1:$A$251,MATCH(--F62,'Коды ОКСМ и регионов'!$B$1:$B$251,0)),"")</f>
        <v/>
      </c>
      <c r="H62" s="2" t="str">
        <f>IF(F62="",MID('Номера анализ'!A62,7,4),"")</f>
        <v>2336</v>
      </c>
      <c r="I62" s="4" t="str">
        <f>IFERROR(INDEX(#REF!,MATCH(H62,#REF!,0)),"")</f>
        <v/>
      </c>
      <c r="J62" s="2" t="str">
        <f>IF(F62="",MID('Номера анализ'!A62,19,4),"")</f>
        <v>2312</v>
      </c>
      <c r="K62" s="4" t="str">
        <f>IFERROR(INDEX(#REF!,MATCH(J62,#REF!,0)),"")</f>
        <v/>
      </c>
      <c r="L62" s="2" t="str">
        <f t="shared" si="3"/>
        <v>2336011970</v>
      </c>
      <c r="M62" s="2" t="str">
        <f t="shared" si="4"/>
        <v>2312193697</v>
      </c>
    </row>
    <row r="63" spans="1:13" x14ac:dyDescent="0.25">
      <c r="A63" s="13" t="s">
        <v>411</v>
      </c>
      <c r="B63" s="2" t="str">
        <f t="shared" si="5"/>
        <v>23</v>
      </c>
      <c r="C63" s="2" t="str">
        <f>IFERROR(INDEX('Коды ОКСМ и регионов'!$C$1:$C$85,MATCH(--B63,'Коды ОКСМ и регионов'!$D$1:$D$85,0)),"")</f>
        <v>Краснодарский край</v>
      </c>
      <c r="D63" s="2" t="str">
        <f t="shared" si="6"/>
        <v>23</v>
      </c>
      <c r="E63" s="2" t="str">
        <f>IFERROR(INDEX('Коды ОКСМ и регионов'!$C$1:$C$85,MATCH(--D63,'Коды ОКСМ и регионов'!$D$1:$D$85,0)),"")</f>
        <v>Краснодарский край</v>
      </c>
      <c r="F63" s="10" t="str">
        <f t="shared" si="7"/>
        <v/>
      </c>
      <c r="G63" s="2" t="str">
        <f>IFERROR(INDEX('Коды ОКСМ и регионов'!$A$1:$A$251,MATCH(--F63,'Коды ОКСМ и регионов'!$B$1:$B$251,0)),"")</f>
        <v/>
      </c>
      <c r="H63" s="2" t="str">
        <f>IF(F63="",MID('Номера анализ'!A63,7,4),"")</f>
        <v>2365</v>
      </c>
      <c r="I63" s="4" t="str">
        <f>IFERROR(INDEX(#REF!,MATCH(H63,#REF!,0)),"")</f>
        <v/>
      </c>
      <c r="J63" s="2" t="str">
        <f>IF(F63="",MID('Номера анализ'!A63,19,4),"")</f>
        <v>0303</v>
      </c>
      <c r="K63" s="4" t="str">
        <f>IFERROR(INDEX(#REF!,MATCH(J63,#REF!,0)),"")</f>
        <v/>
      </c>
      <c r="L63" s="2" t="str">
        <f t="shared" si="3"/>
        <v>2365023040</v>
      </c>
      <c r="M63" s="2" t="str">
        <f t="shared" si="4"/>
        <v>230303025369</v>
      </c>
    </row>
    <row r="64" spans="1:13" x14ac:dyDescent="0.25">
      <c r="A64" s="13" t="s">
        <v>412</v>
      </c>
      <c r="B64" s="2" t="str">
        <f t="shared" si="5"/>
        <v>23</v>
      </c>
      <c r="C64" s="2" t="str">
        <f>IFERROR(INDEX('Коды ОКСМ и регионов'!$C$1:$C$85,MATCH(--B64,'Коды ОКСМ и регионов'!$D$1:$D$85,0)),"")</f>
        <v>Краснодарский край</v>
      </c>
      <c r="D64" s="2" t="str">
        <f t="shared" si="6"/>
        <v>61</v>
      </c>
      <c r="E64" s="2" t="str">
        <f>IFERROR(INDEX('Коды ОКСМ и регионов'!$C$1:$C$85,MATCH(--D64,'Коды ОКСМ и регионов'!$D$1:$D$85,0)),"")</f>
        <v>Ростовская область</v>
      </c>
      <c r="F64" s="10" t="str">
        <f t="shared" si="7"/>
        <v/>
      </c>
      <c r="G64" s="2" t="str">
        <f>IFERROR(INDEX('Коды ОКСМ и регионов'!$A$1:$A$251,MATCH(--F64,'Коды ОКСМ и регионов'!$B$1:$B$251,0)),"")</f>
        <v/>
      </c>
      <c r="H64" s="2" t="str">
        <f>IF(F64="",MID('Номера анализ'!A64,7,4),"")</f>
        <v>2312</v>
      </c>
      <c r="I64" s="4" t="str">
        <f>IFERROR(INDEX(#REF!,MATCH(H64,#REF!,0)),"")</f>
        <v/>
      </c>
      <c r="J64" s="2" t="str">
        <f>IF(F64="",MID('Номера анализ'!A64,19,4),"")</f>
        <v>6165</v>
      </c>
      <c r="K64" s="4" t="str">
        <f>IFERROR(INDEX(#REF!,MATCH(J64,#REF!,0)),"")</f>
        <v/>
      </c>
      <c r="L64" s="2" t="str">
        <f t="shared" si="3"/>
        <v>2312220069</v>
      </c>
      <c r="M64" s="2" t="str">
        <f t="shared" si="4"/>
        <v>6165195730</v>
      </c>
    </row>
    <row r="65" spans="1:13" x14ac:dyDescent="0.25">
      <c r="A65" s="13" t="s">
        <v>378</v>
      </c>
      <c r="B65" s="2" t="str">
        <f t="shared" si="5"/>
        <v>23</v>
      </c>
      <c r="C65" s="2" t="str">
        <f>IFERROR(INDEX('Коды ОКСМ и регионов'!$C$1:$C$85,MATCH(--B65,'Коды ОКСМ и регионов'!$D$1:$D$85,0)),"")</f>
        <v>Краснодарский край</v>
      </c>
      <c r="D65" s="2" t="str">
        <f t="shared" si="6"/>
        <v>23</v>
      </c>
      <c r="E65" s="2" t="str">
        <f>IFERROR(INDEX('Коды ОКСМ и регионов'!$C$1:$C$85,MATCH(--D65,'Коды ОКСМ и регионов'!$D$1:$D$85,0)),"")</f>
        <v>Краснодарский край</v>
      </c>
      <c r="F65" s="10" t="str">
        <f t="shared" si="7"/>
        <v/>
      </c>
      <c r="G65" s="2" t="str">
        <f>IFERROR(INDEX('Коды ОКСМ и регионов'!$A$1:$A$251,MATCH(--F65,'Коды ОКСМ и регионов'!$B$1:$B$251,0)),"")</f>
        <v/>
      </c>
      <c r="H65" s="2" t="str">
        <f>IF(F65="",MID('Номера анализ'!A65,7,4),"")</f>
        <v>2312</v>
      </c>
      <c r="I65" s="4" t="str">
        <f>IFERROR(INDEX(#REF!,MATCH(H65,#REF!,0)),"")</f>
        <v/>
      </c>
      <c r="J65" s="2" t="str">
        <f>IF(F65="",MID('Номера анализ'!A65,19,4),"")</f>
        <v>2308</v>
      </c>
      <c r="K65" s="4" t="str">
        <f>IFERROR(INDEX(#REF!,MATCH(J65,#REF!,0)),"")</f>
        <v/>
      </c>
      <c r="L65" s="2" t="str">
        <f t="shared" si="3"/>
        <v>2312249124</v>
      </c>
      <c r="M65" s="2" t="str">
        <f t="shared" si="4"/>
        <v>2308205621</v>
      </c>
    </row>
    <row r="66" spans="1:13" x14ac:dyDescent="0.25">
      <c r="A66" s="13" t="s">
        <v>413</v>
      </c>
      <c r="B66" s="2" t="str">
        <f t="shared" si="5"/>
        <v>23</v>
      </c>
      <c r="C66" s="2" t="str">
        <f>IFERROR(INDEX('Коды ОКСМ и регионов'!$C$1:$C$85,MATCH(--B66,'Коды ОКСМ и регионов'!$D$1:$D$85,0)),"")</f>
        <v>Краснодарский край</v>
      </c>
      <c r="D66" s="2" t="str">
        <f t="shared" si="6"/>
        <v>23</v>
      </c>
      <c r="E66" s="2" t="str">
        <f>IFERROR(INDEX('Коды ОКСМ и регионов'!$C$1:$C$85,MATCH(--D66,'Коды ОКСМ и регионов'!$D$1:$D$85,0)),"")</f>
        <v>Краснодарский край</v>
      </c>
      <c r="F66" s="10" t="str">
        <f t="shared" si="7"/>
        <v/>
      </c>
      <c r="G66" s="2" t="str">
        <f>IFERROR(INDEX('Коды ОКСМ и регионов'!$A$1:$A$251,MATCH(--F66,'Коды ОКСМ и регионов'!$B$1:$B$251,0)),"")</f>
        <v/>
      </c>
      <c r="H66" s="2" t="str">
        <f>IF(F66="",MID('Номера анализ'!A66,7,4),"")</f>
        <v>2325</v>
      </c>
      <c r="I66" s="4" t="str">
        <f>IFERROR(INDEX(#REF!,MATCH(H66,#REF!,0)),"")</f>
        <v/>
      </c>
      <c r="J66" s="2" t="str">
        <f>IF(F66="",MID('Номера анализ'!A66,19,4),"")</f>
        <v>2325</v>
      </c>
      <c r="K66" s="4" t="str">
        <f>IFERROR(INDEX(#REF!,MATCH(J66,#REF!,0)),"")</f>
        <v/>
      </c>
      <c r="L66" s="2" t="str">
        <f t="shared" si="3"/>
        <v>2325009708</v>
      </c>
      <c r="M66" s="2" t="str">
        <f t="shared" si="4"/>
        <v>2325014338</v>
      </c>
    </row>
    <row r="67" spans="1:13" x14ac:dyDescent="0.25">
      <c r="A67" s="13" t="s">
        <v>414</v>
      </c>
      <c r="B67" s="2" t="str">
        <f t="shared" si="5"/>
        <v>23</v>
      </c>
      <c r="C67" s="2" t="str">
        <f>IFERROR(INDEX('Коды ОКСМ и регионов'!$C$1:$C$85,MATCH(--B67,'Коды ОКСМ и регионов'!$D$1:$D$85,0)),"")</f>
        <v>Краснодарский край</v>
      </c>
      <c r="D67" s="2" t="str">
        <f t="shared" si="6"/>
        <v>23</v>
      </c>
      <c r="E67" s="2" t="str">
        <f>IFERROR(INDEX('Коды ОКСМ и регионов'!$C$1:$C$85,MATCH(--D67,'Коды ОКСМ и регионов'!$D$1:$D$85,0)),"")</f>
        <v>Краснодарский край</v>
      </c>
      <c r="F67" s="10" t="str">
        <f t="shared" si="7"/>
        <v/>
      </c>
      <c r="G67" s="2" t="str">
        <f>IFERROR(INDEX('Коды ОКСМ и регионов'!$A$1:$A$251,MATCH(--F67,'Коды ОКСМ и регионов'!$B$1:$B$251,0)),"")</f>
        <v/>
      </c>
      <c r="H67" s="2" t="str">
        <f>IF(F67="",MID('Номера анализ'!A67,7,4),"")</f>
        <v>1405</v>
      </c>
      <c r="I67" s="4" t="str">
        <f>IFERROR(INDEX(#REF!,MATCH(H67,#REF!,0)),"")</f>
        <v/>
      </c>
      <c r="J67" s="2" t="str">
        <f>IF(F67="",MID('Номера анализ'!A67,19,4),"")</f>
        <v>6500</v>
      </c>
      <c r="K67" s="4" t="str">
        <f>IFERROR(INDEX(#REF!,MATCH(J67,#REF!,0)),"")</f>
        <v/>
      </c>
      <c r="L67" s="2" t="str">
        <f t="shared" ref="L67:L130" si="8">IF(MID(A67,5,2)="00",MID(A67,7,10),MID(A67,5,12))</f>
        <v>231405269239</v>
      </c>
      <c r="M67" s="2" t="str">
        <f t="shared" ref="M67:M130" si="9">IF(MID(A67,17,2)="00",MID(A67,19,10),MID(A67,17,12))</f>
        <v>236500550375</v>
      </c>
    </row>
    <row r="68" spans="1:13" x14ac:dyDescent="0.25">
      <c r="A68" s="13" t="s">
        <v>415</v>
      </c>
      <c r="B68" s="2" t="str">
        <f t="shared" si="5"/>
        <v>23</v>
      </c>
      <c r="C68" s="2" t="str">
        <f>IFERROR(INDEX('Коды ОКСМ и регионов'!$C$1:$C$85,MATCH(--B68,'Коды ОКСМ и регионов'!$D$1:$D$85,0)),"")</f>
        <v>Краснодарский край</v>
      </c>
      <c r="D68" s="2" t="str">
        <f t="shared" si="6"/>
        <v>59</v>
      </c>
      <c r="E68" s="2" t="str">
        <f>IFERROR(INDEX('Коды ОКСМ и регионов'!$C$1:$C$85,MATCH(--D68,'Коды ОКСМ и регионов'!$D$1:$D$85,0)),"")</f>
        <v>Пермский край</v>
      </c>
      <c r="F68" s="10" t="str">
        <f t="shared" si="7"/>
        <v/>
      </c>
      <c r="G68" s="2" t="str">
        <f>IFERROR(INDEX('Коды ОКСМ и регионов'!$A$1:$A$251,MATCH(--F68,'Коды ОКСМ и регионов'!$B$1:$B$251,0)),"")</f>
        <v/>
      </c>
      <c r="H68" s="2" t="str">
        <f>IF(F68="",MID('Номера анализ'!A68,7,4),"")</f>
        <v>4602</v>
      </c>
      <c r="I68" s="4" t="str">
        <f>IFERROR(INDEX(#REF!,MATCH(H68,#REF!,0)),"")</f>
        <v/>
      </c>
      <c r="J68" s="2" t="str">
        <f>IF(F68="",MID('Номера анализ'!A68,19,4),"")</f>
        <v>5918</v>
      </c>
      <c r="K68" s="4" t="str">
        <f>IFERROR(INDEX(#REF!,MATCH(J68,#REF!,0)),"")</f>
        <v/>
      </c>
      <c r="L68" s="2" t="str">
        <f t="shared" si="8"/>
        <v>234602964903</v>
      </c>
      <c r="M68" s="2" t="str">
        <f t="shared" si="9"/>
        <v>5918214485</v>
      </c>
    </row>
    <row r="69" spans="1:13" x14ac:dyDescent="0.25">
      <c r="A69" s="13" t="s">
        <v>416</v>
      </c>
      <c r="B69" s="2" t="str">
        <f t="shared" si="5"/>
        <v>50</v>
      </c>
      <c r="C69" s="2" t="str">
        <f>IFERROR(INDEX('Коды ОКСМ и регионов'!$C$1:$C$85,MATCH(--B69,'Коды ОКСМ и регионов'!$D$1:$D$85,0)),"")</f>
        <v>Московская область</v>
      </c>
      <c r="D69" s="2" t="str">
        <f t="shared" si="6"/>
        <v>23</v>
      </c>
      <c r="E69" s="2" t="str">
        <f>IFERROR(INDEX('Коды ОКСМ и регионов'!$C$1:$C$85,MATCH(--D69,'Коды ОКСМ и регионов'!$D$1:$D$85,0)),"")</f>
        <v>Краснодарский край</v>
      </c>
      <c r="F69" s="10" t="str">
        <f t="shared" si="7"/>
        <v/>
      </c>
      <c r="G69" s="2" t="str">
        <f>IFERROR(INDEX('Коды ОКСМ и регионов'!$A$1:$A$251,MATCH(--F69,'Коды ОКСМ и регионов'!$B$1:$B$251,0)),"")</f>
        <v/>
      </c>
      <c r="H69" s="2" t="str">
        <f>IF(F69="",MID('Номера анализ'!A69,7,4),"")</f>
        <v>5024</v>
      </c>
      <c r="I69" s="4" t="str">
        <f>IFERROR(INDEX(#REF!,MATCH(H69,#REF!,0)),"")</f>
        <v/>
      </c>
      <c r="J69" s="2" t="str">
        <f>IF(F69="",MID('Номера анализ'!A69,19,4),"")</f>
        <v>2312</v>
      </c>
      <c r="K69" s="4" t="str">
        <f>IFERROR(INDEX(#REF!,MATCH(J69,#REF!,0)),"")</f>
        <v/>
      </c>
      <c r="L69" s="2" t="str">
        <f t="shared" si="8"/>
        <v>5024147298</v>
      </c>
      <c r="M69" s="2" t="str">
        <f t="shared" si="9"/>
        <v>2312229640</v>
      </c>
    </row>
    <row r="70" spans="1:13" x14ac:dyDescent="0.25">
      <c r="A70" s="13" t="s">
        <v>417</v>
      </c>
      <c r="B70" s="2" t="str">
        <f t="shared" si="5"/>
        <v>23</v>
      </c>
      <c r="C70" s="2" t="str">
        <f>IFERROR(INDEX('Коды ОКСМ и регионов'!$C$1:$C$85,MATCH(--B70,'Коды ОКСМ и регионов'!$D$1:$D$85,0)),"")</f>
        <v>Краснодарский край</v>
      </c>
      <c r="D70" s="2" t="str">
        <f t="shared" si="6"/>
        <v>29</v>
      </c>
      <c r="E70" s="2" t="str">
        <f>IFERROR(INDEX('Коды ОКСМ и регионов'!$C$1:$C$86,MATCH(--D70,'Коды ОКСМ и регионов'!$D$1:$D$86,0)),"")</f>
        <v>Архангельская область</v>
      </c>
      <c r="F70" s="10" t="str">
        <f t="shared" si="7"/>
        <v/>
      </c>
      <c r="G70" s="2" t="str">
        <f>IFERROR(INDEX('Коды ОКСМ и регионов'!$A$1:$A$251,MATCH(--F70,'Коды ОКСМ и регионов'!$B$1:$B$251,0)),"")</f>
        <v/>
      </c>
      <c r="H70" s="2" t="str">
        <f>IF(F70="",MID('Номера анализ'!A70,7,4),"")</f>
        <v>4992</v>
      </c>
      <c r="I70" s="4" t="str">
        <f>IFERROR(INDEX(#REF!,MATCH(H70,#REF!,0)),"")</f>
        <v/>
      </c>
      <c r="J70" s="2" t="str">
        <f>IF(F70="",MID('Номера анализ'!A70,19,4),"")</f>
        <v>1101</v>
      </c>
      <c r="K70" s="4" t="str">
        <f>IFERROR(INDEX(#REF!,MATCH(J70,#REF!,0)),"")</f>
        <v/>
      </c>
      <c r="L70" s="2" t="str">
        <f t="shared" si="8"/>
        <v>234992880501</v>
      </c>
      <c r="M70" s="2" t="str">
        <f t="shared" si="9"/>
        <v>291101489223</v>
      </c>
    </row>
    <row r="71" spans="1:13" x14ac:dyDescent="0.25">
      <c r="A71" s="13" t="s">
        <v>418</v>
      </c>
      <c r="B71" s="2" t="str">
        <f t="shared" si="5"/>
        <v>23</v>
      </c>
      <c r="C71" s="2" t="str">
        <f>IFERROR(INDEX('Коды ОКСМ и регионов'!$C$1:$C$85,MATCH(--B71,'Коды ОКСМ и регионов'!$D$1:$D$85,0)),"")</f>
        <v>Краснодарский край</v>
      </c>
      <c r="D71" s="2" t="str">
        <f t="shared" si="6"/>
        <v>23</v>
      </c>
      <c r="E71" s="2" t="str">
        <f>IFERROR(INDEX('Коды ОКСМ и регионов'!$C$1:$C$86,MATCH(--D71,'Коды ОКСМ и регионов'!$D$1:$D$86,0)),"")</f>
        <v>Краснодарский край</v>
      </c>
      <c r="F71" s="10" t="str">
        <f t="shared" si="7"/>
        <v/>
      </c>
      <c r="G71" s="2" t="str">
        <f>IFERROR(INDEX('Коды ОКСМ и регионов'!$A$1:$A$251,MATCH(--F71,'Коды ОКСМ и регионов'!$B$1:$B$251,0)),"")</f>
        <v/>
      </c>
      <c r="H71" s="2" t="str">
        <f>IF(F71="",MID('Номера анализ'!A71,7,4),"")</f>
        <v>0500</v>
      </c>
      <c r="I71" s="4" t="str">
        <f>IFERROR(INDEX(#REF!,MATCH(H71,#REF!,0)),"")</f>
        <v/>
      </c>
      <c r="J71" s="2" t="str">
        <f>IF(F71="",MID('Номера анализ'!A71,19,4),"")</f>
        <v>0555</v>
      </c>
      <c r="K71" s="4" t="str">
        <f>IFERROR(INDEX(#REF!,MATCH(J71,#REF!,0)),"")</f>
        <v/>
      </c>
      <c r="L71" s="2" t="str">
        <f t="shared" si="8"/>
        <v>230500193330</v>
      </c>
      <c r="M71" s="2" t="str">
        <f t="shared" si="9"/>
        <v>230555749264</v>
      </c>
    </row>
    <row r="72" spans="1:13" x14ac:dyDescent="0.25">
      <c r="A72" s="13" t="s">
        <v>419</v>
      </c>
      <c r="B72" s="2" t="str">
        <f t="shared" si="5"/>
        <v>61</v>
      </c>
      <c r="C72" s="2" t="str">
        <f>IFERROR(INDEX('Коды ОКСМ и регионов'!$C$1:$C$85,MATCH(--B72,'Коды ОКСМ и регионов'!$D$1:$D$85,0)),"")</f>
        <v>Ростовская область</v>
      </c>
      <c r="D72" s="2" t="str">
        <f t="shared" si="6"/>
        <v>23</v>
      </c>
      <c r="E72" s="2" t="str">
        <f>IFERROR(INDEX('Коды ОКСМ и регионов'!$C$1:$C$86,MATCH(--D72,'Коды ОКСМ и регионов'!$D$1:$D$86,0)),"")</f>
        <v>Краснодарский край</v>
      </c>
      <c r="F72" s="10" t="str">
        <f t="shared" si="7"/>
        <v/>
      </c>
      <c r="G72" s="2" t="str">
        <f>IFERROR(INDEX('Коды ОКСМ и регионов'!$A$1:$A$251,MATCH(--F72,'Коды ОКСМ и регионов'!$B$1:$B$251,0)),"")</f>
        <v/>
      </c>
      <c r="H72" s="2" t="str">
        <f>IF(F72="",MID('Номера анализ'!A72,7,4),"")</f>
        <v>6164</v>
      </c>
      <c r="I72" s="4" t="str">
        <f>IFERROR(INDEX(#REF!,MATCH(H72,#REF!,0)),"")</f>
        <v/>
      </c>
      <c r="J72" s="2" t="str">
        <f>IF(F72="",MID('Номера анализ'!A72,19,4),"")</f>
        <v>4606</v>
      </c>
      <c r="K72" s="4" t="str">
        <f>IFERROR(INDEX(#REF!,MATCH(J72,#REF!,0)),"")</f>
        <v/>
      </c>
      <c r="L72" s="2" t="str">
        <f t="shared" si="8"/>
        <v>6164114706</v>
      </c>
      <c r="M72" s="2" t="str">
        <f t="shared" si="9"/>
        <v>234606527260</v>
      </c>
    </row>
    <row r="73" spans="1:13" x14ac:dyDescent="0.25">
      <c r="A73" s="13" t="s">
        <v>420</v>
      </c>
      <c r="B73" s="2" t="str">
        <f t="shared" si="5"/>
        <v>23</v>
      </c>
      <c r="C73" s="2" t="str">
        <f>IFERROR(INDEX('Коды ОКСМ и регионов'!$C$1:$C$85,MATCH(--B73,'Коды ОКСМ и регионов'!$D$1:$D$85,0)),"")</f>
        <v>Краснодарский край</v>
      </c>
      <c r="D73" s="2" t="str">
        <f t="shared" si="6"/>
        <v>29</v>
      </c>
      <c r="E73" s="2" t="str">
        <f>IFERROR(INDEX('Коды ОКСМ и регионов'!$C$1:$C$86,MATCH(--D73,'Коды ОКСМ и регионов'!$D$1:$D$86,0)),"")</f>
        <v>Архангельская область</v>
      </c>
      <c r="F73" s="10" t="str">
        <f t="shared" si="7"/>
        <v/>
      </c>
      <c r="G73" s="2" t="str">
        <f>IFERROR(INDEX('Коды ОКСМ и регионов'!$A$1:$A$251,MATCH(--F73,'Коды ОКСМ и регионов'!$B$1:$B$251,0)),"")</f>
        <v/>
      </c>
      <c r="H73" s="2" t="str">
        <f>IF(F73="",MID('Номера анализ'!A73,7,4),"")</f>
        <v>0908</v>
      </c>
      <c r="I73" s="4" t="str">
        <f>IFERROR(INDEX(#REF!,MATCH(H73,#REF!,0)),"")</f>
        <v/>
      </c>
      <c r="J73" s="2" t="str">
        <f>IF(F73="",MID('Номера анализ'!A73,19,4),"")</f>
        <v>1101</v>
      </c>
      <c r="K73" s="4" t="str">
        <f>IFERROR(INDEX(#REF!,MATCH(J73,#REF!,0)),"")</f>
        <v/>
      </c>
      <c r="L73" s="2" t="str">
        <f t="shared" si="8"/>
        <v>230908976232</v>
      </c>
      <c r="M73" s="2" t="str">
        <f t="shared" si="9"/>
        <v>291101489223</v>
      </c>
    </row>
    <row r="74" spans="1:13" x14ac:dyDescent="0.25">
      <c r="A74" s="13" t="s">
        <v>421</v>
      </c>
      <c r="B74" s="2" t="str">
        <f t="shared" si="5"/>
        <v>23</v>
      </c>
      <c r="C74" s="2" t="str">
        <f>IFERROR(INDEX('Коды ОКСМ и регионов'!$C$1:$C$85,MATCH(--B74,'Коды ОКСМ и регионов'!$D$1:$D$85,0)),"")</f>
        <v>Краснодарский край</v>
      </c>
      <c r="D74" s="2" t="str">
        <f t="shared" si="6"/>
        <v>23</v>
      </c>
      <c r="E74" s="2" t="str">
        <f>IFERROR(INDEX('Коды ОКСМ и регионов'!$C$1:$C$86,MATCH(--D74,'Коды ОКСМ и регионов'!$D$1:$D$86,0)),"")</f>
        <v>Краснодарский край</v>
      </c>
      <c r="F74" s="10" t="str">
        <f t="shared" si="7"/>
        <v/>
      </c>
      <c r="G74" s="2" t="str">
        <f>IFERROR(INDEX('Коды ОКСМ и регионов'!$A$1:$A$251,MATCH(--F74,'Коды ОКСМ и регионов'!$B$1:$B$251,0)),"")</f>
        <v/>
      </c>
      <c r="H74" s="2" t="str">
        <f>IF(F74="",MID('Номера анализ'!A74,7,4),"")</f>
        <v>2312</v>
      </c>
      <c r="I74" s="4" t="str">
        <f>IFERROR(INDEX(#REF!,MATCH(H74,#REF!,0)),"")</f>
        <v/>
      </c>
      <c r="J74" s="2" t="str">
        <f>IF(F74="",MID('Номера анализ'!A74,19,4),"")</f>
        <v>2311</v>
      </c>
      <c r="K74" s="4" t="str">
        <f>IFERROR(INDEX(#REF!,MATCH(J74,#REF!,0)),"")</f>
        <v/>
      </c>
      <c r="L74" s="2" t="str">
        <f t="shared" si="8"/>
        <v>2312224666</v>
      </c>
      <c r="M74" s="2" t="str">
        <f t="shared" si="9"/>
        <v>2311223003</v>
      </c>
    </row>
    <row r="75" spans="1:13" x14ac:dyDescent="0.25">
      <c r="A75" s="13" t="s">
        <v>422</v>
      </c>
      <c r="B75" s="2" t="str">
        <f t="shared" si="5"/>
        <v>23</v>
      </c>
      <c r="C75" s="2" t="str">
        <f>IFERROR(INDEX('Коды ОКСМ и регионов'!$C$1:$C$85,MATCH(--B75,'Коды ОКСМ и регионов'!$D$1:$D$85,0)),"")</f>
        <v>Краснодарский край</v>
      </c>
      <c r="D75" s="2" t="str">
        <f t="shared" si="6"/>
        <v>44</v>
      </c>
      <c r="E75" s="2" t="str">
        <f>IFERROR(INDEX('Коды ОКСМ и регионов'!$C$1:$C$86,MATCH(--D75,'Коды ОКСМ и регионов'!$D$1:$D$86,0)),"")</f>
        <v>Костромская область</v>
      </c>
      <c r="F75" s="10" t="str">
        <f t="shared" si="7"/>
        <v/>
      </c>
      <c r="G75" s="2" t="str">
        <f>IFERROR(INDEX('Коды ОКСМ и регионов'!$A$1:$A$251,MATCH(--F75,'Коды ОКСМ и регионов'!$B$1:$B$251,0)),"")</f>
        <v/>
      </c>
      <c r="H75" s="2" t="str">
        <f>IF(F75="",MID('Номера анализ'!A75,7,4),"")</f>
        <v>2902</v>
      </c>
      <c r="I75" s="4" t="str">
        <f>IFERROR(INDEX(#REF!,MATCH(H75,#REF!,0)),"")</f>
        <v/>
      </c>
      <c r="J75" s="2" t="str">
        <f>IF(F75="",MID('Номера анализ'!A75,19,4),"")</f>
        <v>0200</v>
      </c>
      <c r="K75" s="4" t="str">
        <f>IFERROR(INDEX(#REF!,MATCH(J75,#REF!,0)),"")</f>
        <v/>
      </c>
      <c r="L75" s="2" t="str">
        <f t="shared" si="8"/>
        <v>232902344865</v>
      </c>
      <c r="M75" s="2" t="str">
        <f t="shared" si="9"/>
        <v>440200222134</v>
      </c>
    </row>
    <row r="76" spans="1:13" x14ac:dyDescent="0.25">
      <c r="A76" s="13" t="s">
        <v>423</v>
      </c>
      <c r="B76" s="2" t="str">
        <f t="shared" si="5"/>
        <v>23</v>
      </c>
      <c r="C76" s="2" t="str">
        <f>IFERROR(INDEX('Коды ОКСМ и регионов'!$C$1:$C$85,MATCH(--B76,'Коды ОКСМ и регионов'!$D$1:$D$85,0)),"")</f>
        <v>Краснодарский край</v>
      </c>
      <c r="D76" s="2" t="str">
        <f t="shared" si="6"/>
        <v>23</v>
      </c>
      <c r="E76" s="2" t="str">
        <f>IFERROR(INDEX('Коды ОКСМ и регионов'!$C$1:$C$86,MATCH(--D76,'Коды ОКСМ и регионов'!$D$1:$D$86,0)),"")</f>
        <v>Краснодарский край</v>
      </c>
      <c r="F76" s="10" t="str">
        <f t="shared" si="7"/>
        <v/>
      </c>
      <c r="G76" s="2" t="str">
        <f>IFERROR(INDEX('Коды ОКСМ и регионов'!$A$1:$A$251,MATCH(--F76,'Коды ОКСМ и регионов'!$B$1:$B$251,0)),"")</f>
        <v/>
      </c>
      <c r="H76" s="2" t="str">
        <f>IF(F76="",MID('Номера анализ'!A76,7,4),"")</f>
        <v>2347</v>
      </c>
      <c r="I76" s="4" t="str">
        <f>IFERROR(INDEX(#REF!,MATCH(H76,#REF!,0)),"")</f>
        <v/>
      </c>
      <c r="J76" s="2" t="str">
        <f>IF(F76="",MID('Номера анализ'!A76,19,4),"")</f>
        <v>2325</v>
      </c>
      <c r="K76" s="4" t="str">
        <f>IFERROR(INDEX(#REF!,MATCH(J76,#REF!,0)),"")</f>
        <v/>
      </c>
      <c r="L76" s="2" t="str">
        <f t="shared" si="8"/>
        <v>2347024523</v>
      </c>
      <c r="M76" s="2" t="str">
        <f t="shared" si="9"/>
        <v>2325012771</v>
      </c>
    </row>
    <row r="77" spans="1:13" x14ac:dyDescent="0.25">
      <c r="A77" s="13" t="s">
        <v>424</v>
      </c>
      <c r="B77" s="2" t="str">
        <f t="shared" si="5"/>
        <v>91</v>
      </c>
      <c r="C77" s="2" t="str">
        <f>IFERROR(INDEX('Коды ОКСМ и регионов'!$C$1:$C$85,MATCH(--B77,'Коды ОКСМ и регионов'!$D$1:$D$85,0)),"")</f>
        <v>Республика Крым</v>
      </c>
      <c r="D77" s="2" t="str">
        <f t="shared" si="6"/>
        <v>23</v>
      </c>
      <c r="E77" s="2" t="str">
        <f>IFERROR(INDEX('Коды ОКСМ и регионов'!$C$1:$C$86,MATCH(--D77,'Коды ОКСМ и регионов'!$D$1:$D$86,0)),"")</f>
        <v>Краснодарский край</v>
      </c>
      <c r="F77" s="10" t="str">
        <f t="shared" si="7"/>
        <v/>
      </c>
      <c r="G77" s="2" t="str">
        <f>IFERROR(INDEX('Коды ОКСМ и регионов'!$A$1:$A$251,MATCH(--F77,'Коды ОКСМ и регионов'!$B$1:$B$251,0)),"")</f>
        <v/>
      </c>
      <c r="H77" s="2" t="str">
        <f>IF(F77="",MID('Номера анализ'!A77,7,4),"")</f>
        <v>9102</v>
      </c>
      <c r="I77" s="4" t="str">
        <f>IFERROR(INDEX(#REF!,MATCH(H77,#REF!,0)),"")</f>
        <v/>
      </c>
      <c r="J77" s="2" t="str">
        <f>IF(F77="",MID('Номера анализ'!A77,19,4),"")</f>
        <v>2312</v>
      </c>
      <c r="K77" s="4" t="str">
        <f>IFERROR(INDEX(#REF!,MATCH(J77,#REF!,0)),"")</f>
        <v/>
      </c>
      <c r="L77" s="2" t="str">
        <f t="shared" si="8"/>
        <v>9102020669</v>
      </c>
      <c r="M77" s="2" t="str">
        <f t="shared" si="9"/>
        <v>2312229640</v>
      </c>
    </row>
    <row r="78" spans="1:13" x14ac:dyDescent="0.25">
      <c r="A78" s="13" t="s">
        <v>425</v>
      </c>
      <c r="B78" s="2" t="str">
        <f t="shared" si="5"/>
        <v>23</v>
      </c>
      <c r="C78" s="2" t="str">
        <f>IFERROR(INDEX('Коды ОКСМ и регионов'!$C$1:$C$85,MATCH(--B78,'Коды ОКСМ и регионов'!$D$1:$D$85,0)),"")</f>
        <v>Краснодарский край</v>
      </c>
      <c r="D78" s="2" t="str">
        <f t="shared" si="6"/>
        <v>23</v>
      </c>
      <c r="E78" s="2" t="str">
        <f>IFERROR(INDEX('Коды ОКСМ и регионов'!$C$1:$C$86,MATCH(--D78,'Коды ОКСМ и регионов'!$D$1:$D$86,0)),"")</f>
        <v>Краснодарский край</v>
      </c>
      <c r="F78" s="10" t="str">
        <f t="shared" si="7"/>
        <v/>
      </c>
      <c r="G78" s="2" t="str">
        <f>IFERROR(INDEX('Коды ОКСМ и регионов'!$A$1:$A$251,MATCH(--F78,'Коды ОКСМ и регионов'!$B$1:$B$251,0)),"")</f>
        <v/>
      </c>
      <c r="H78" s="2" t="str">
        <f>IF(F78="",MID('Номера анализ'!A78,7,4),"")</f>
        <v>2308</v>
      </c>
      <c r="I78" s="4" t="str">
        <f>IFERROR(INDEX(#REF!,MATCH(H78,#REF!,0)),"")</f>
        <v/>
      </c>
      <c r="J78" s="2" t="str">
        <f>IF(F78="",MID('Номера анализ'!A78,19,4),"")</f>
        <v>2312</v>
      </c>
      <c r="K78" s="4" t="str">
        <f>IFERROR(INDEX(#REF!,MATCH(J78,#REF!,0)),"")</f>
        <v/>
      </c>
      <c r="L78" s="2" t="str">
        <f t="shared" si="8"/>
        <v>2308086798</v>
      </c>
      <c r="M78" s="2" t="str">
        <f t="shared" si="9"/>
        <v>2312158205</v>
      </c>
    </row>
    <row r="79" spans="1:13" x14ac:dyDescent="0.25">
      <c r="A79" s="13" t="s">
        <v>426</v>
      </c>
      <c r="B79" s="2" t="str">
        <f t="shared" si="5"/>
        <v>02</v>
      </c>
      <c r="C79" s="2" t="str">
        <f>IFERROR(INDEX('Коды ОКСМ и регионов'!$C$1:$C$85,MATCH(--B79,'Коды ОКСМ и регионов'!$D$1:$D$85,0)),"")</f>
        <v>Республика Башкортостан</v>
      </c>
      <c r="D79" s="2" t="str">
        <f t="shared" si="6"/>
        <v>23</v>
      </c>
      <c r="E79" s="2" t="str">
        <f>IFERROR(INDEX('Коды ОКСМ и регионов'!$C$1:$C$86,MATCH(--D79,'Коды ОКСМ и регионов'!$D$1:$D$86,0)),"")</f>
        <v>Краснодарский край</v>
      </c>
      <c r="F79" s="10" t="str">
        <f t="shared" si="7"/>
        <v/>
      </c>
      <c r="G79" s="2" t="str">
        <f>IFERROR(INDEX('Коды ОКСМ и регионов'!$A$1:$A$251,MATCH(--F79,'Коды ОКСМ и регионов'!$B$1:$B$251,0)),"")</f>
        <v/>
      </c>
      <c r="H79" s="2" t="str">
        <f>IF(F79="",MID('Номера анализ'!A79,7,4),"")</f>
        <v>0266</v>
      </c>
      <c r="I79" s="4" t="str">
        <f>IFERROR(INDEX(#REF!,MATCH(H79,#REF!,0)),"")</f>
        <v/>
      </c>
      <c r="J79" s="2" t="str">
        <f>IF(F79="",MID('Номера анализ'!A79,19,4),"")</f>
        <v>2312</v>
      </c>
      <c r="K79" s="4" t="str">
        <f>IFERROR(INDEX(#REF!,MATCH(J79,#REF!,0)),"")</f>
        <v/>
      </c>
      <c r="L79" s="2" t="str">
        <f t="shared" si="8"/>
        <v>0266040851</v>
      </c>
      <c r="M79" s="2" t="str">
        <f t="shared" si="9"/>
        <v>2312229640</v>
      </c>
    </row>
    <row r="80" spans="1:13" x14ac:dyDescent="0.25">
      <c r="A80" s="13" t="s">
        <v>386</v>
      </c>
      <c r="B80" s="2" t="str">
        <f t="shared" si="5"/>
        <v>23</v>
      </c>
      <c r="C80" s="2" t="str">
        <f>IFERROR(INDEX('Коды ОКСМ и регионов'!$C$1:$C$85,MATCH(--B80,'Коды ОКСМ и регионов'!$D$1:$D$85,0)),"")</f>
        <v>Краснодарский край</v>
      </c>
      <c r="D80" s="2" t="str">
        <f t="shared" si="6"/>
        <v>23</v>
      </c>
      <c r="E80" s="2" t="str">
        <f>IFERROR(INDEX('Коды ОКСМ и регионов'!$C$1:$C$86,MATCH(--D80,'Коды ОКСМ и регионов'!$D$1:$D$86,0)),"")</f>
        <v>Краснодарский край</v>
      </c>
      <c r="F80" s="10" t="str">
        <f t="shared" si="7"/>
        <v/>
      </c>
      <c r="G80" s="2" t="str">
        <f>IFERROR(INDEX('Коды ОКСМ и регионов'!$A$1:$A$251,MATCH(--F80,'Коды ОКСМ и регионов'!$B$1:$B$251,0)),"")</f>
        <v/>
      </c>
      <c r="H80" s="2" t="str">
        <f>IF(F80="",MID('Номера анализ'!A80,7,4),"")</f>
        <v>2308</v>
      </c>
      <c r="I80" s="4" t="str">
        <f>IFERROR(INDEX(#REF!,MATCH(H80,#REF!,0)),"")</f>
        <v/>
      </c>
      <c r="J80" s="2" t="str">
        <f>IF(F80="",MID('Номера анализ'!A80,19,4),"")</f>
        <v>2312</v>
      </c>
      <c r="K80" s="4" t="str">
        <f>IFERROR(INDEX(#REF!,MATCH(J80,#REF!,0)),"")</f>
        <v/>
      </c>
      <c r="L80" s="2" t="str">
        <f t="shared" si="8"/>
        <v>2308196818</v>
      </c>
      <c r="M80" s="2" t="str">
        <f t="shared" si="9"/>
        <v>2312229640</v>
      </c>
    </row>
    <row r="81" spans="1:13" x14ac:dyDescent="0.25">
      <c r="A81" s="13" t="s">
        <v>427</v>
      </c>
      <c r="B81" s="2" t="str">
        <f t="shared" si="5"/>
        <v>23</v>
      </c>
      <c r="C81" s="2" t="str">
        <f>IFERROR(INDEX('Коды ОКСМ и регионов'!$C$1:$C$85,MATCH(--B81,'Коды ОКСМ и регионов'!$D$1:$D$85,0)),"")</f>
        <v>Краснодарский край</v>
      </c>
      <c r="D81" s="2" t="str">
        <f t="shared" si="6"/>
        <v>23</v>
      </c>
      <c r="E81" s="2" t="str">
        <f>IFERROR(INDEX('Коды ОКСМ и регионов'!$C$1:$C$86,MATCH(--D81,'Коды ОКСМ и регионов'!$D$1:$D$86,0)),"")</f>
        <v>Краснодарский край</v>
      </c>
      <c r="F81" s="10" t="str">
        <f t="shared" si="7"/>
        <v/>
      </c>
      <c r="G81" s="2" t="str">
        <f>IFERROR(INDEX('Коды ОКСМ и регионов'!$A$1:$A$251,MATCH(--F81,'Коды ОКСМ и регионов'!$B$1:$B$251,0)),"")</f>
        <v/>
      </c>
      <c r="H81" s="2" t="str">
        <f>IF(F81="",MID('Номера анализ'!A81,7,4),"")</f>
        <v>2311</v>
      </c>
      <c r="I81" s="4" t="str">
        <f>IFERROR(INDEX(#REF!,MATCH(H81,#REF!,0)),"")</f>
        <v/>
      </c>
      <c r="J81" s="2" t="str">
        <f>IF(F81="",MID('Номера анализ'!A81,19,4),"")</f>
        <v>2308</v>
      </c>
      <c r="K81" s="4" t="str">
        <f>IFERROR(INDEX(#REF!,MATCH(J81,#REF!,0)),"")</f>
        <v/>
      </c>
      <c r="L81" s="2" t="str">
        <f t="shared" si="8"/>
        <v>2311120706</v>
      </c>
      <c r="M81" s="2" t="str">
        <f t="shared" si="9"/>
        <v>2308205621</v>
      </c>
    </row>
    <row r="82" spans="1:13" x14ac:dyDescent="0.25">
      <c r="A82" s="13" t="s">
        <v>428</v>
      </c>
      <c r="B82" s="2" t="str">
        <f t="shared" si="5"/>
        <v>61</v>
      </c>
      <c r="C82" s="2" t="str">
        <f>IFERROR(INDEX('Коды ОКСМ и регионов'!$C$1:$C$85,MATCH(--B82,'Коды ОКСМ и регионов'!$D$1:$D$85,0)),"")</f>
        <v>Ростовская область</v>
      </c>
      <c r="D82" s="2" t="str">
        <f t="shared" si="6"/>
        <v>23</v>
      </c>
      <c r="E82" s="2" t="str">
        <f>IFERROR(INDEX('Коды ОКСМ и регионов'!$C$1:$C$86,MATCH(--D82,'Коды ОКСМ и регионов'!$D$1:$D$86,0)),"")</f>
        <v>Краснодарский край</v>
      </c>
      <c r="F82" s="10" t="str">
        <f t="shared" si="7"/>
        <v/>
      </c>
      <c r="G82" s="2" t="str">
        <f>IFERROR(INDEX('Коды ОКСМ и регионов'!$A$1:$A$251,MATCH(--F82,'Коды ОКСМ и регионов'!$B$1:$B$251,0)),"")</f>
        <v/>
      </c>
      <c r="H82" s="2" t="str">
        <f>IF(F82="",MID('Номера анализ'!A82,7,4),"")</f>
        <v>6168</v>
      </c>
      <c r="I82" s="4" t="str">
        <f>IFERROR(INDEX(#REF!,MATCH(H82,#REF!,0)),"")</f>
        <v/>
      </c>
      <c r="J82" s="2" t="str">
        <f>IF(F82="",MID('Номера анализ'!A82,19,4),"")</f>
        <v>2312</v>
      </c>
      <c r="K82" s="4" t="str">
        <f>IFERROR(INDEX(#REF!,MATCH(J82,#REF!,0)),"")</f>
        <v/>
      </c>
      <c r="L82" s="2" t="str">
        <f t="shared" si="8"/>
        <v>6168042594</v>
      </c>
      <c r="M82" s="2" t="str">
        <f t="shared" si="9"/>
        <v>2312229640</v>
      </c>
    </row>
    <row r="83" spans="1:13" x14ac:dyDescent="0.25">
      <c r="A83" s="13" t="s">
        <v>429</v>
      </c>
      <c r="B83" s="2" t="str">
        <f t="shared" si="5"/>
        <v>23</v>
      </c>
      <c r="C83" s="2" t="str">
        <f>IFERROR(INDEX('Коды ОКСМ и регионов'!$C$1:$C$85,MATCH(--B83,'Коды ОКСМ и регионов'!$D$1:$D$85,0)),"")</f>
        <v>Краснодарский край</v>
      </c>
      <c r="D83" s="2" t="str">
        <f t="shared" si="6"/>
        <v>23</v>
      </c>
      <c r="E83" s="2" t="str">
        <f>IFERROR(INDEX('Коды ОКСМ и регионов'!$C$1:$C$86,MATCH(--D83,'Коды ОКСМ и регионов'!$D$1:$D$86,0)),"")</f>
        <v>Краснодарский край</v>
      </c>
      <c r="F83" s="10" t="str">
        <f t="shared" si="7"/>
        <v/>
      </c>
      <c r="G83" s="2" t="str">
        <f>IFERROR(INDEX('Коды ОКСМ и регионов'!$A$1:$A$251,MATCH(--F83,'Коды ОКСМ и регионов'!$B$1:$B$251,0)),"")</f>
        <v/>
      </c>
      <c r="H83" s="2" t="str">
        <f>IF(F83="",MID('Номера анализ'!A83,7,4),"")</f>
        <v>1100</v>
      </c>
      <c r="I83" s="4" t="str">
        <f>IFERROR(INDEX(#REF!,MATCH(H83,#REF!,0)),"")</f>
        <v/>
      </c>
      <c r="J83" s="2" t="str">
        <f>IF(F83="",MID('Номера анализ'!A83,19,4),"")</f>
        <v>2325</v>
      </c>
      <c r="K83" s="4" t="str">
        <f>IFERROR(INDEX(#REF!,MATCH(J83,#REF!,0)),"")</f>
        <v/>
      </c>
      <c r="L83" s="2" t="str">
        <f t="shared" si="8"/>
        <v>231100674472</v>
      </c>
      <c r="M83" s="2" t="str">
        <f t="shared" si="9"/>
        <v>2325016247</v>
      </c>
    </row>
    <row r="84" spans="1:13" x14ac:dyDescent="0.25">
      <c r="A84" s="13" t="s">
        <v>430</v>
      </c>
      <c r="B84" s="2" t="str">
        <f t="shared" si="5"/>
        <v>01</v>
      </c>
      <c r="C84" s="2" t="str">
        <f>IFERROR(INDEX('Коды ОКСМ и регионов'!$C$1:$C$85,MATCH(--B84,'Коды ОКСМ и регионов'!$D$1:$D$85,0)),"")</f>
        <v>Республика Адыгея (Адыгея)</v>
      </c>
      <c r="D84" s="2" t="str">
        <f t="shared" si="6"/>
        <v>01</v>
      </c>
      <c r="E84" s="2" t="str">
        <f>IFERROR(INDEX('Коды ОКСМ и регионов'!$C$1:$C$86,MATCH(--D84,'Коды ОКСМ и регионов'!$D$1:$D$86,0)),"")</f>
        <v>Республика Адыгея (Адыгея)</v>
      </c>
      <c r="F84" s="10" t="str">
        <f t="shared" si="7"/>
        <v/>
      </c>
      <c r="G84" s="2" t="str">
        <f>IFERROR(INDEX('Коды ОКСМ и регионов'!$A$1:$A$251,MATCH(--F84,'Коды ОКСМ и регионов'!$B$1:$B$251,0)),"")</f>
        <v/>
      </c>
      <c r="H84" s="2" t="str">
        <f>IF(F84="",MID('Номера анализ'!A84,7,4),"")</f>
        <v>0104</v>
      </c>
      <c r="I84" s="4" t="str">
        <f>IFERROR(INDEX(#REF!,MATCH(H84,#REF!,0)),"")</f>
        <v/>
      </c>
      <c r="J84" s="2" t="str">
        <f>IF(F84="",MID('Номера анализ'!A84,19,4),"")</f>
        <v>0404</v>
      </c>
      <c r="K84" s="4" t="str">
        <f>IFERROR(INDEX(#REF!,MATCH(J84,#REF!,0)),"")</f>
        <v/>
      </c>
      <c r="L84" s="2" t="str">
        <f t="shared" si="8"/>
        <v>0104008580</v>
      </c>
      <c r="M84" s="2" t="str">
        <f t="shared" si="9"/>
        <v>010404541869</v>
      </c>
    </row>
    <row r="85" spans="1:13" x14ac:dyDescent="0.25">
      <c r="A85" s="13" t="s">
        <v>431</v>
      </c>
      <c r="B85" s="2" t="str">
        <f t="shared" si="5"/>
        <v>01</v>
      </c>
      <c r="C85" s="2" t="str">
        <f>IFERROR(INDEX('Коды ОКСМ и регионов'!$C$1:$C$85,MATCH(--B85,'Коды ОКСМ и регионов'!$D$1:$D$85,0)),"")</f>
        <v>Республика Адыгея (Адыгея)</v>
      </c>
      <c r="D85" s="2" t="str">
        <f t="shared" si="6"/>
        <v>01</v>
      </c>
      <c r="E85" s="2" t="str">
        <f>IFERROR(INDEX('Коды ОКСМ и регионов'!$C$1:$C$86,MATCH(--D85,'Коды ОКСМ и регионов'!$D$1:$D$86,0)),"")</f>
        <v>Республика Адыгея (Адыгея)</v>
      </c>
      <c r="F85" s="10" t="str">
        <f t="shared" si="7"/>
        <v/>
      </c>
      <c r="G85" s="2" t="str">
        <f>IFERROR(INDEX('Коды ОКСМ и регионов'!$A$1:$A$251,MATCH(--F85,'Коды ОКСМ и регионов'!$B$1:$B$251,0)),"")</f>
        <v/>
      </c>
      <c r="H85" s="2" t="str">
        <f>IF(F85="",MID('Номера анализ'!A85,7,4),"")</f>
        <v>0511</v>
      </c>
      <c r="I85" s="4" t="str">
        <f>IFERROR(INDEX(#REF!,MATCH(H85,#REF!,0)),"")</f>
        <v/>
      </c>
      <c r="J85" s="2" t="str">
        <f>IF(F85="",MID('Номера анализ'!A85,19,4),"")</f>
        <v>0105</v>
      </c>
      <c r="K85" s="4" t="str">
        <f>IFERROR(INDEX(#REF!,MATCH(J85,#REF!,0)),"")</f>
        <v/>
      </c>
      <c r="L85" s="2" t="str">
        <f t="shared" si="8"/>
        <v>010511864688</v>
      </c>
      <c r="M85" s="2" t="str">
        <f t="shared" si="9"/>
        <v>0105004362</v>
      </c>
    </row>
    <row r="86" spans="1:13" x14ac:dyDescent="0.25">
      <c r="A86" s="13" t="s">
        <v>432</v>
      </c>
      <c r="B86" s="2" t="str">
        <f t="shared" si="5"/>
        <v>01</v>
      </c>
      <c r="C86" s="2" t="str">
        <f>IFERROR(INDEX('Коды ОКСМ и регионов'!$C$1:$C$85,MATCH(--B86,'Коды ОКСМ и регионов'!$D$1:$D$85,0)),"")</f>
        <v>Республика Адыгея (Адыгея)</v>
      </c>
      <c r="D86" s="2" t="str">
        <f t="shared" si="6"/>
        <v>23</v>
      </c>
      <c r="E86" s="2" t="str">
        <f>IFERROR(INDEX('Коды ОКСМ и регионов'!$C$1:$C$86,MATCH(--D86,'Коды ОКСМ и регионов'!$D$1:$D$86,0)),"")</f>
        <v>Краснодарский край</v>
      </c>
      <c r="F86" s="10" t="str">
        <f t="shared" si="7"/>
        <v/>
      </c>
      <c r="G86" s="2" t="str">
        <f>IFERROR(INDEX('Коды ОКСМ и регионов'!$A$1:$A$251,MATCH(--F86,'Коды ОКСМ и регионов'!$B$1:$B$251,0)),"")</f>
        <v/>
      </c>
      <c r="H86" s="2" t="str">
        <f>IF(F86="",MID('Номера анализ'!A86,7,4),"")</f>
        <v>0513</v>
      </c>
      <c r="I86" s="4" t="str">
        <f>IFERROR(INDEX(#REF!,MATCH(H86,#REF!,0)),"")</f>
        <v/>
      </c>
      <c r="J86" s="2" t="str">
        <f>IF(F86="",MID('Номера анализ'!A86,19,4),"")</f>
        <v>2325</v>
      </c>
      <c r="K86" s="4" t="str">
        <f>IFERROR(INDEX(#REF!,MATCH(J86,#REF!,0)),"")</f>
        <v/>
      </c>
      <c r="L86" s="2" t="str">
        <f t="shared" si="8"/>
        <v>010513756590</v>
      </c>
      <c r="M86" s="2" t="str">
        <f t="shared" si="9"/>
        <v>2325014338</v>
      </c>
    </row>
    <row r="87" spans="1:13" x14ac:dyDescent="0.25">
      <c r="A87" s="13" t="s">
        <v>433</v>
      </c>
      <c r="B87" s="2" t="str">
        <f t="shared" si="5"/>
        <v>01</v>
      </c>
      <c r="C87" s="2" t="str">
        <f>IFERROR(INDEX('Коды ОКСМ и регионов'!$C$1:$C$85,MATCH(--B87,'Коды ОКСМ и регионов'!$D$1:$D$85,0)),"")</f>
        <v>Республика Адыгея (Адыгея)</v>
      </c>
      <c r="D87" s="2" t="str">
        <f t="shared" si="6"/>
        <v>01</v>
      </c>
      <c r="E87" s="2" t="str">
        <f>IFERROR(INDEX('Коды ОКСМ и регионов'!$C$1:$C$86,MATCH(--D87,'Коды ОКСМ и регионов'!$D$1:$D$86,0)),"")</f>
        <v>Республика Адыгея (Адыгея)</v>
      </c>
      <c r="F87" s="10" t="str">
        <f t="shared" si="7"/>
        <v/>
      </c>
      <c r="G87" s="2" t="str">
        <f>IFERROR(INDEX('Коды ОКСМ и регионов'!$A$1:$A$251,MATCH(--F87,'Коды ОКСМ и регионов'!$B$1:$B$251,0)),"")</f>
        <v/>
      </c>
      <c r="H87" s="2" t="str">
        <f>IF(F87="",MID('Номера анализ'!A87,7,4),"")</f>
        <v>0105</v>
      </c>
      <c r="I87" s="4" t="str">
        <f>IFERROR(INDEX(#REF!,MATCH(H87,#REF!,0)),"")</f>
        <v/>
      </c>
      <c r="J87" s="2" t="str">
        <f>IF(F87="",MID('Номера анализ'!A87,19,4),"")</f>
        <v>0500</v>
      </c>
      <c r="K87" s="4" t="str">
        <f>IFERROR(INDEX(#REF!,MATCH(J87,#REF!,0)),"")</f>
        <v/>
      </c>
      <c r="L87" s="2" t="str">
        <f t="shared" si="8"/>
        <v>0105065767</v>
      </c>
      <c r="M87" s="2" t="str">
        <f t="shared" si="9"/>
        <v>010500636640</v>
      </c>
    </row>
    <row r="88" spans="1:13" x14ac:dyDescent="0.25">
      <c r="A88" s="13" t="s">
        <v>434</v>
      </c>
      <c r="B88" s="2" t="str">
        <f t="shared" si="5"/>
        <v>01</v>
      </c>
      <c r="C88" s="2" t="str">
        <f>IFERROR(INDEX('Коды ОКСМ и регионов'!$C$1:$C$85,MATCH(--B88,'Коды ОКСМ и регионов'!$D$1:$D$85,0)),"")</f>
        <v>Республика Адыгея (Адыгея)</v>
      </c>
      <c r="D88" s="2" t="str">
        <f t="shared" si="6"/>
        <v>01</v>
      </c>
      <c r="E88" s="2" t="str">
        <f>IFERROR(INDEX('Коды ОКСМ и регионов'!$C$1:$C$86,MATCH(--D88,'Коды ОКСМ и регионов'!$D$1:$D$86,0)),"")</f>
        <v>Республика Адыгея (Адыгея)</v>
      </c>
      <c r="F88" s="10" t="str">
        <f t="shared" si="7"/>
        <v/>
      </c>
      <c r="G88" s="2" t="str">
        <f>IFERROR(INDEX('Коды ОКСМ и регионов'!$A$1:$A$251,MATCH(--F88,'Коды ОКСМ и регионов'!$B$1:$B$251,0)),"")</f>
        <v/>
      </c>
      <c r="H88" s="2" t="str">
        <f>IF(F88="",MID('Номера анализ'!A88,7,4),"")</f>
        <v>0511</v>
      </c>
      <c r="I88" s="4" t="str">
        <f>IFERROR(INDEX(#REF!,MATCH(H88,#REF!,0)),"")</f>
        <v/>
      </c>
      <c r="J88" s="2" t="str">
        <f>IF(F88="",MID('Номера анализ'!A88,19,4),"")</f>
        <v>0105</v>
      </c>
      <c r="K88" s="4" t="str">
        <f>IFERROR(INDEX(#REF!,MATCH(J88,#REF!,0)),"")</f>
        <v/>
      </c>
      <c r="L88" s="2" t="str">
        <f t="shared" si="8"/>
        <v>010511864688</v>
      </c>
      <c r="M88" s="2" t="str">
        <f t="shared" si="9"/>
        <v>0105004362</v>
      </c>
    </row>
    <row r="89" spans="1:13" x14ac:dyDescent="0.25">
      <c r="A89" s="13" t="s">
        <v>435</v>
      </c>
      <c r="B89" s="2" t="str">
        <f t="shared" si="5"/>
        <v>01</v>
      </c>
      <c r="C89" s="2" t="str">
        <f>IFERROR(INDEX('Коды ОКСМ и регионов'!$C$1:$C$85,MATCH(--B89,'Коды ОКСМ и регионов'!$D$1:$D$85,0)),"")</f>
        <v>Республика Адыгея (Адыгея)</v>
      </c>
      <c r="D89" s="2" t="str">
        <f t="shared" si="6"/>
        <v>01</v>
      </c>
      <c r="E89" s="2" t="str">
        <f>IFERROR(INDEX('Коды ОКСМ и регионов'!$C$1:$C$86,MATCH(--D89,'Коды ОКСМ и регионов'!$D$1:$D$86,0)),"")</f>
        <v>Республика Адыгея (Адыгея)</v>
      </c>
      <c r="F89" s="10" t="str">
        <f t="shared" si="7"/>
        <v>156</v>
      </c>
      <c r="G89" s="2" t="str">
        <f>IFERROR(INDEX('Коды ОКСМ и регионов'!$A$1:$A$251,MATCH(--F89,'Коды ОКСМ и регионов'!$B$1:$B$251,0)),"")</f>
        <v>КИТАЙ</v>
      </c>
      <c r="H89" s="2" t="str">
        <f>IF(F89="",MID('Номера анализ'!A89,7,4),"")</f>
        <v/>
      </c>
      <c r="I89" s="4" t="str">
        <f>IFERROR(INDEX(#REF!,MATCH(H89,#REF!,0)),"")</f>
        <v/>
      </c>
      <c r="J89" s="2" t="str">
        <f>IF(F89="",MID('Номера анализ'!A89,19,4),"")</f>
        <v/>
      </c>
      <c r="K89" s="4" t="str">
        <f>IFERROR(INDEX(#REF!,MATCH(J89,#REF!,0)),"")</f>
        <v/>
      </c>
      <c r="L89" s="2" t="str">
        <f t="shared" si="8"/>
        <v>015600001275</v>
      </c>
      <c r="M89" s="2" t="str">
        <f t="shared" si="9"/>
        <v>010510510904</v>
      </c>
    </row>
    <row r="90" spans="1:13" x14ac:dyDescent="0.25">
      <c r="A90" s="13" t="s">
        <v>436</v>
      </c>
      <c r="B90" s="2" t="str">
        <f t="shared" si="5"/>
        <v>01</v>
      </c>
      <c r="C90" s="2" t="str">
        <f>IFERROR(INDEX('Коды ОКСМ и регионов'!$C$1:$C$85,MATCH(--B90,'Коды ОКСМ и регионов'!$D$1:$D$85,0)),"")</f>
        <v>Республика Адыгея (Адыгея)</v>
      </c>
      <c r="D90" s="2" t="str">
        <f t="shared" si="6"/>
        <v>23</v>
      </c>
      <c r="E90" s="2" t="str">
        <f>IFERROR(INDEX('Коды ОКСМ и регионов'!$C$1:$C$86,MATCH(--D90,'Коды ОКСМ и регионов'!$D$1:$D$86,0)),"")</f>
        <v>Краснодарский край</v>
      </c>
      <c r="F90" s="10" t="str">
        <f t="shared" si="7"/>
        <v/>
      </c>
      <c r="G90" s="2" t="str">
        <f>IFERROR(INDEX('Коды ОКСМ и регионов'!$A$1:$A$251,MATCH(--F90,'Коды ОКСМ и регионов'!$B$1:$B$251,0)),"")</f>
        <v/>
      </c>
      <c r="H90" s="2" t="str">
        <f>IF(F90="",MID('Номера анализ'!A90,7,4),"")</f>
        <v>0513</v>
      </c>
      <c r="I90" s="4" t="str">
        <f>IFERROR(INDEX(#REF!,MATCH(H90,#REF!,0)),"")</f>
        <v/>
      </c>
      <c r="J90" s="2" t="str">
        <f>IF(F90="",MID('Номера анализ'!A90,19,4),"")</f>
        <v>2325</v>
      </c>
      <c r="K90" s="4" t="str">
        <f>IFERROR(INDEX(#REF!,MATCH(J90,#REF!,0)),"")</f>
        <v/>
      </c>
      <c r="L90" s="2" t="str">
        <f t="shared" si="8"/>
        <v>010513756590</v>
      </c>
      <c r="M90" s="2" t="str">
        <f t="shared" si="9"/>
        <v>2325014338</v>
      </c>
    </row>
    <row r="91" spans="1:13" x14ac:dyDescent="0.25">
      <c r="A91" s="13" t="s">
        <v>437</v>
      </c>
      <c r="B91" s="2" t="str">
        <f t="shared" si="5"/>
        <v>01</v>
      </c>
      <c r="C91" s="2" t="str">
        <f>IFERROR(INDEX('Коды ОКСМ и регионов'!$C$1:$C$85,MATCH(--B91,'Коды ОКСМ и регионов'!$D$1:$D$85,0)),"")</f>
        <v>Республика Адыгея (Адыгея)</v>
      </c>
      <c r="D91" s="2" t="str">
        <f t="shared" si="6"/>
        <v>01</v>
      </c>
      <c r="E91" s="2" t="str">
        <f>IFERROR(INDEX('Коды ОКСМ и регионов'!$C$1:$C$86,MATCH(--D91,'Коды ОКСМ и регионов'!$D$1:$D$86,0)),"")</f>
        <v>Республика Адыгея (Адыгея)</v>
      </c>
      <c r="F91" s="10" t="str">
        <f t="shared" si="7"/>
        <v/>
      </c>
      <c r="G91" s="2" t="str">
        <f>IFERROR(INDEX('Коды ОКСМ и регионов'!$A$1:$A$251,MATCH(--F91,'Коды ОКСМ и регионов'!$B$1:$B$251,0)),"")</f>
        <v/>
      </c>
      <c r="H91" s="2" t="str">
        <f>IF(F91="",MID('Номера анализ'!A91,7,4),"")</f>
        <v>0104</v>
      </c>
      <c r="I91" s="4" t="str">
        <f>IFERROR(INDEX(#REF!,MATCH(H91,#REF!,0)),"")</f>
        <v/>
      </c>
      <c r="J91" s="2" t="str">
        <f>IF(F91="",MID('Номера анализ'!A91,19,4),"")</f>
        <v>0404</v>
      </c>
      <c r="K91" s="4" t="str">
        <f>IFERROR(INDEX(#REF!,MATCH(J91,#REF!,0)),"")</f>
        <v/>
      </c>
      <c r="L91" s="2" t="str">
        <f t="shared" si="8"/>
        <v>0104008580</v>
      </c>
      <c r="M91" s="2" t="str">
        <f t="shared" si="9"/>
        <v>010404541869</v>
      </c>
    </row>
    <row r="92" spans="1:13" x14ac:dyDescent="0.25">
      <c r="A92" s="13" t="s">
        <v>438</v>
      </c>
      <c r="B92" s="2" t="str">
        <f t="shared" si="5"/>
        <v>05</v>
      </c>
      <c r="C92" s="2" t="str">
        <f>IFERROR(INDEX('Коды ОКСМ и регионов'!$C$1:$C$85,MATCH(--B92,'Коды ОКСМ и регионов'!$D$1:$D$85,0)),"")</f>
        <v>Республика Дагестан</v>
      </c>
      <c r="D92" s="2" t="str">
        <f t="shared" si="6"/>
        <v>05</v>
      </c>
      <c r="E92" s="2" t="str">
        <f>IFERROR(INDEX('Коды ОКСМ и регионов'!$C$1:$C$86,MATCH(--D92,'Коды ОКСМ и регионов'!$D$1:$D$86,0)),"")</f>
        <v>Республика Дагестан</v>
      </c>
      <c r="F92" s="10" t="str">
        <f t="shared" si="7"/>
        <v/>
      </c>
      <c r="G92" s="2" t="str">
        <f>IFERROR(INDEX('Коды ОКСМ и регионов'!$A$1:$A$251,MATCH(--F92,'Коды ОКСМ и регионов'!$B$1:$B$251,0)),"")</f>
        <v/>
      </c>
      <c r="H92" s="2" t="str">
        <f>IF(F92="",MID('Номера анализ'!A92,7,4),"")</f>
        <v>0513</v>
      </c>
      <c r="I92" s="4" t="str">
        <f>IFERROR(INDEX(#REF!,MATCH(H92,#REF!,0)),"")</f>
        <v/>
      </c>
      <c r="J92" s="2" t="str">
        <f>IF(F92="",MID('Номера анализ'!A92,19,4),"")</f>
        <v>0513</v>
      </c>
      <c r="K92" s="4" t="str">
        <f>IFERROR(INDEX(#REF!,MATCH(J92,#REF!,0)),"")</f>
        <v/>
      </c>
      <c r="L92" s="2" t="str">
        <f t="shared" si="8"/>
        <v>0513003134</v>
      </c>
      <c r="M92" s="2" t="str">
        <f t="shared" si="9"/>
        <v>0513002564</v>
      </c>
    </row>
    <row r="93" spans="1:13" x14ac:dyDescent="0.25">
      <c r="A93" s="13" t="s">
        <v>439</v>
      </c>
      <c r="B93" s="2" t="str">
        <f t="shared" si="5"/>
        <v>05</v>
      </c>
      <c r="C93" s="2" t="str">
        <f>IFERROR(INDEX('Коды ОКСМ и регионов'!$C$1:$C$85,MATCH(--B93,'Коды ОКСМ и регионов'!$D$1:$D$85,0)),"")</f>
        <v>Республика Дагестан</v>
      </c>
      <c r="D93" s="2" t="str">
        <f t="shared" si="6"/>
        <v>05</v>
      </c>
      <c r="E93" s="2" t="str">
        <f>IFERROR(INDEX('Коды ОКСМ и регионов'!$C$1:$C$86,MATCH(--D93,'Коды ОКСМ и регионов'!$D$1:$D$86,0)),"")</f>
        <v>Республика Дагестан</v>
      </c>
      <c r="F93" s="10" t="str">
        <f t="shared" si="7"/>
        <v/>
      </c>
      <c r="G93" s="2" t="str">
        <f>IFERROR(INDEX('Коды ОКСМ и регионов'!$A$1:$A$251,MATCH(--F93,'Коды ОКСМ и регионов'!$B$1:$B$251,0)),"")</f>
        <v/>
      </c>
      <c r="H93" s="2" t="str">
        <f>IF(F93="",MID('Номера анализ'!A93,7,4),"")</f>
        <v>3700</v>
      </c>
      <c r="I93" s="4" t="str">
        <f>IFERROR(INDEX(#REF!,MATCH(H93,#REF!,0)),"")</f>
        <v/>
      </c>
      <c r="J93" s="2" t="str">
        <f>IF(F93="",MID('Номера анализ'!A93,19,4),"")</f>
        <v>5300</v>
      </c>
      <c r="K93" s="4" t="str">
        <f>IFERROR(INDEX(#REF!,MATCH(J93,#REF!,0)),"")</f>
        <v/>
      </c>
      <c r="L93" s="2" t="str">
        <f t="shared" si="8"/>
        <v>053700255202</v>
      </c>
      <c r="M93" s="2" t="str">
        <f t="shared" si="9"/>
        <v>055300164219</v>
      </c>
    </row>
    <row r="94" spans="1:13" x14ac:dyDescent="0.25">
      <c r="A94" s="13" t="s">
        <v>440</v>
      </c>
      <c r="B94" s="2" t="str">
        <f t="shared" si="5"/>
        <v>05</v>
      </c>
      <c r="C94" s="2" t="str">
        <f>IFERROR(INDEX('Коды ОКСМ и регионов'!$C$1:$C$85,MATCH(--B94,'Коды ОКСМ и регионов'!$D$1:$D$85,0)),"")</f>
        <v>Республика Дагестан</v>
      </c>
      <c r="D94" s="2" t="str">
        <f t="shared" si="6"/>
        <v>67</v>
      </c>
      <c r="E94" s="2" t="str">
        <f>IFERROR(INDEX('Коды ОКСМ и регионов'!$C$1:$C$86,MATCH(--D94,'Коды ОКСМ и регионов'!$D$1:$D$86,0)),"")</f>
        <v>Смоленская область</v>
      </c>
      <c r="F94" s="10" t="str">
        <f t="shared" si="7"/>
        <v/>
      </c>
      <c r="G94" s="2" t="str">
        <f>IFERROR(INDEX('Коды ОКСМ и регионов'!$A$1:$A$251,MATCH(--F94,'Коды ОКСМ и регионов'!$B$1:$B$251,0)),"")</f>
        <v/>
      </c>
      <c r="H94" s="2" t="str">
        <f>IF(F94="",MID('Номера анализ'!A94,7,4),"")</f>
        <v>4800</v>
      </c>
      <c r="I94" s="4" t="str">
        <f>IFERROR(INDEX(#REF!,MATCH(H94,#REF!,0)),"")</f>
        <v/>
      </c>
      <c r="J94" s="2" t="str">
        <f>IF(F94="",MID('Номера анализ'!A94,19,4),"")</f>
        <v>2504</v>
      </c>
      <c r="K94" s="4" t="str">
        <f>IFERROR(INDEX(#REF!,MATCH(J94,#REF!,0)),"")</f>
        <v/>
      </c>
      <c r="L94" s="2" t="str">
        <f t="shared" si="8"/>
        <v>054800125953</v>
      </c>
      <c r="M94" s="2" t="str">
        <f t="shared" si="9"/>
        <v>672504895309</v>
      </c>
    </row>
    <row r="95" spans="1:13" x14ac:dyDescent="0.25">
      <c r="A95" s="13" t="s">
        <v>438</v>
      </c>
      <c r="B95" s="2" t="str">
        <f t="shared" si="5"/>
        <v>05</v>
      </c>
      <c r="C95" s="2" t="str">
        <f>IFERROR(INDEX('Коды ОКСМ и регионов'!$C$1:$C$85,MATCH(--B95,'Коды ОКСМ и регионов'!$D$1:$D$85,0)),"")</f>
        <v>Республика Дагестан</v>
      </c>
      <c r="D95" s="2" t="str">
        <f t="shared" si="6"/>
        <v>05</v>
      </c>
      <c r="E95" s="2" t="str">
        <f>IFERROR(INDEX('Коды ОКСМ и регионов'!$C$1:$C$86,MATCH(--D95,'Коды ОКСМ и регионов'!$D$1:$D$86,0)),"")</f>
        <v>Республика Дагестан</v>
      </c>
      <c r="F95" s="10" t="str">
        <f t="shared" si="7"/>
        <v/>
      </c>
      <c r="G95" s="2" t="str">
        <f>IFERROR(INDEX('Коды ОКСМ и регионов'!$A$1:$A$251,MATCH(--F95,'Коды ОКСМ и регионов'!$B$1:$B$251,0)),"")</f>
        <v/>
      </c>
      <c r="H95" s="2" t="str">
        <f>IF(F95="",MID('Номера анализ'!A95,7,4),"")</f>
        <v>0513</v>
      </c>
      <c r="I95" s="4" t="str">
        <f>IFERROR(INDEX(#REF!,MATCH(H95,#REF!,0)),"")</f>
        <v/>
      </c>
      <c r="J95" s="2" t="str">
        <f>IF(F95="",MID('Номера анализ'!A95,19,4),"")</f>
        <v>0513</v>
      </c>
      <c r="K95" s="4" t="str">
        <f>IFERROR(INDEX(#REF!,MATCH(J95,#REF!,0)),"")</f>
        <v/>
      </c>
      <c r="L95" s="2" t="str">
        <f t="shared" si="8"/>
        <v>0513003134</v>
      </c>
      <c r="M95" s="2" t="str">
        <f t="shared" si="9"/>
        <v>0513002564</v>
      </c>
    </row>
    <row r="96" spans="1:13" x14ac:dyDescent="0.25">
      <c r="A96" s="13" t="s">
        <v>349</v>
      </c>
      <c r="B96" s="2" t="str">
        <f t="shared" si="5"/>
        <v>05</v>
      </c>
      <c r="C96" s="2" t="str">
        <f>IFERROR(INDEX('Коды ОКСМ и регионов'!$C$1:$C$85,MATCH(--B96,'Коды ОКСМ и регионов'!$D$1:$D$85,0)),"")</f>
        <v>Республика Дагестан</v>
      </c>
      <c r="D96" s="2" t="str">
        <f t="shared" si="6"/>
        <v>44</v>
      </c>
      <c r="E96" s="2" t="str">
        <f>IFERROR(INDEX('Коды ОКСМ и регионов'!$C$1:$C$86,MATCH(--D96,'Коды ОКСМ и регионов'!$D$1:$D$86,0)),"")</f>
        <v>Костромская область</v>
      </c>
      <c r="F96" s="10" t="str">
        <f t="shared" si="7"/>
        <v/>
      </c>
      <c r="G96" s="2" t="str">
        <f>IFERROR(INDEX('Коды ОКСМ и регионов'!$A$1:$A$251,MATCH(--F96,'Коды ОКСМ и регионов'!$B$1:$B$251,0)),"")</f>
        <v/>
      </c>
      <c r="H96" s="2" t="str">
        <f>IF(F96="",MID('Номера анализ'!A96,7,4),"")</f>
        <v>3005</v>
      </c>
      <c r="I96" s="4" t="str">
        <f>IFERROR(INDEX(#REF!,MATCH(H96,#REF!,0)),"")</f>
        <v/>
      </c>
      <c r="J96" s="2" t="str">
        <f>IF(F96="",MID('Номера анализ'!A96,19,4),"")</f>
        <v>0800</v>
      </c>
      <c r="K96" s="4" t="str">
        <f>IFERROR(INDEX(#REF!,MATCH(J96,#REF!,0)),"")</f>
        <v/>
      </c>
      <c r="L96" s="2" t="str">
        <f t="shared" si="8"/>
        <v>053005140200</v>
      </c>
      <c r="M96" s="2" t="str">
        <f t="shared" si="9"/>
        <v>440800026773</v>
      </c>
    </row>
    <row r="97" spans="1:13" x14ac:dyDescent="0.25">
      <c r="A97" s="13" t="s">
        <v>441</v>
      </c>
      <c r="B97" s="2" t="str">
        <f t="shared" si="5"/>
        <v>05</v>
      </c>
      <c r="C97" s="2" t="str">
        <f>IFERROR(INDEX('Коды ОКСМ и регионов'!$C$1:$C$85,MATCH(--B97,'Коды ОКСМ и регионов'!$D$1:$D$85,0)),"")</f>
        <v>Республика Дагестан</v>
      </c>
      <c r="D97" s="2" t="str">
        <f t="shared" si="6"/>
        <v>29</v>
      </c>
      <c r="E97" s="2" t="str">
        <f>IFERROR(INDEX('Коды ОКСМ и регионов'!$C$1:$C$86,MATCH(--D97,'Коды ОКСМ и регионов'!$D$1:$D$86,0)),"")</f>
        <v>Архангельская область</v>
      </c>
      <c r="F97" s="10" t="str">
        <f t="shared" si="7"/>
        <v>545</v>
      </c>
      <c r="G97" s="2" t="str">
        <f>IFERROR(INDEX('Коды ОКСМ и регионов'!$A$1:$A$251,MATCH(--F97,'Коды ОКСМ и регионов'!$B$1:$B$251,0)),"")</f>
        <v/>
      </c>
      <c r="H97" s="2" t="str">
        <f>IF(F97="",MID('Номера анализ'!A97,7,4),"")</f>
        <v/>
      </c>
      <c r="I97" s="4" t="str">
        <f>IFERROR(INDEX(#REF!,MATCH(H97,#REF!,0)),"")</f>
        <v/>
      </c>
      <c r="J97" s="2" t="str">
        <f>IF(F97="",MID('Номера анализ'!A97,19,4),"")</f>
        <v/>
      </c>
      <c r="K97" s="4" t="str">
        <f>IFERROR(INDEX(#REF!,MATCH(J97,#REF!,0)),"")</f>
        <v/>
      </c>
      <c r="L97" s="2" t="str">
        <f t="shared" si="8"/>
        <v>054500074144</v>
      </c>
      <c r="M97" s="2" t="str">
        <f t="shared" si="9"/>
        <v>2918011384</v>
      </c>
    </row>
    <row r="98" spans="1:13" x14ac:dyDescent="0.25">
      <c r="A98" s="13" t="s">
        <v>442</v>
      </c>
      <c r="B98" s="2" t="str">
        <f t="shared" si="5"/>
        <v>11</v>
      </c>
      <c r="C98" s="2" t="str">
        <f>IFERROR(INDEX('Коды ОКСМ и регионов'!$C$1:$C$85,MATCH(--B98,'Коды ОКСМ и регионов'!$D$1:$D$85,0)),"")</f>
        <v>Республика Коми</v>
      </c>
      <c r="D98" s="2" t="str">
        <f t="shared" si="6"/>
        <v>05</v>
      </c>
      <c r="E98" s="2" t="str">
        <f>IFERROR(INDEX('Коды ОКСМ и регионов'!$C$1:$C$86,MATCH(--D98,'Коды ОКСМ и регионов'!$D$1:$D$86,0)),"")</f>
        <v>Республика Дагестан</v>
      </c>
      <c r="F98" s="10" t="str">
        <f t="shared" si="7"/>
        <v/>
      </c>
      <c r="G98" s="2" t="str">
        <f>IFERROR(INDEX('Коды ОКСМ и регионов'!$A$1:$A$251,MATCH(--F98,'Коды ОКСМ и регионов'!$B$1:$B$251,0)),"")</f>
        <v/>
      </c>
      <c r="H98" s="2" t="str">
        <f>IF(F98="",MID('Номера анализ'!A98,7,4),"")</f>
        <v>1118</v>
      </c>
      <c r="I98" s="4" t="str">
        <f>IFERROR(INDEX(#REF!,MATCH(H98,#REF!,0)),"")</f>
        <v/>
      </c>
      <c r="J98" s="2" t="str">
        <f>IF(F98="",MID('Номера анализ'!A98,19,4),"")</f>
        <v>4200</v>
      </c>
      <c r="K98" s="4" t="str">
        <f>IFERROR(INDEX(#REF!,MATCH(J98,#REF!,0)),"")</f>
        <v/>
      </c>
      <c r="L98" s="2" t="str">
        <f t="shared" si="8"/>
        <v>1118004523</v>
      </c>
      <c r="M98" s="2" t="str">
        <f t="shared" si="9"/>
        <v>054200352915</v>
      </c>
    </row>
    <row r="99" spans="1:13" x14ac:dyDescent="0.25">
      <c r="A99" s="13" t="s">
        <v>443</v>
      </c>
      <c r="B99" s="2" t="str">
        <f t="shared" si="5"/>
        <v>05</v>
      </c>
      <c r="C99" s="2" t="str">
        <f>IFERROR(INDEX('Коды ОКСМ и регионов'!$C$1:$C$85,MATCH(--B99,'Коды ОКСМ и регионов'!$D$1:$D$85,0)),"")</f>
        <v>Республика Дагестан</v>
      </c>
      <c r="D99" s="2" t="str">
        <f t="shared" si="6"/>
        <v>43</v>
      </c>
      <c r="E99" s="2" t="str">
        <f>IFERROR(INDEX('Коды ОКСМ и регионов'!$C$1:$C$86,MATCH(--D99,'Коды ОКСМ и регионов'!$D$1:$D$86,0)),"")</f>
        <v>Кировская область</v>
      </c>
      <c r="F99" s="10" t="str">
        <f t="shared" si="7"/>
        <v/>
      </c>
      <c r="G99" s="2" t="str">
        <f>IFERROR(INDEX('Коды ОКСМ и регионов'!$A$1:$A$251,MATCH(--F99,'Коды ОКСМ и регионов'!$B$1:$B$251,0)),"")</f>
        <v/>
      </c>
      <c r="H99" s="2" t="str">
        <f>IF(F99="",MID('Номера анализ'!A99,7,4),"")</f>
        <v>0573</v>
      </c>
      <c r="I99" s="4" t="str">
        <f>IFERROR(INDEX(#REF!,MATCH(H99,#REF!,0)),"")</f>
        <v/>
      </c>
      <c r="J99" s="2" t="str">
        <f>IF(F99="",MID('Номера анализ'!A99,19,4),"")</f>
        <v>4338</v>
      </c>
      <c r="K99" s="4" t="str">
        <f>IFERROR(INDEX(#REF!,MATCH(J99,#REF!,0)),"")</f>
        <v/>
      </c>
      <c r="L99" s="2" t="str">
        <f t="shared" si="8"/>
        <v>0573003234</v>
      </c>
      <c r="M99" s="2" t="str">
        <f t="shared" si="9"/>
        <v>4338009642</v>
      </c>
    </row>
    <row r="100" spans="1:13" x14ac:dyDescent="0.25">
      <c r="A100" s="13" t="s">
        <v>444</v>
      </c>
      <c r="B100" s="2" t="str">
        <f t="shared" si="5"/>
        <v>92</v>
      </c>
      <c r="C100" s="2" t="str">
        <f>IFERROR(INDEX('Коды ОКСМ и регионов'!$C$1:$C$85,MATCH(--B100,'Коды ОКСМ и регионов'!$D$1:$D$85,0)),"")</f>
        <v>Севастополь</v>
      </c>
      <c r="D100" s="2" t="str">
        <f t="shared" si="6"/>
        <v>92</v>
      </c>
      <c r="E100" s="2" t="str">
        <f>IFERROR(INDEX('Коды ОКСМ и регионов'!$C$1:$C$86,MATCH(--D100,'Коды ОКСМ и регионов'!$D$1:$D$86,0)),"")</f>
        <v>Севастополь</v>
      </c>
      <c r="F100" s="10" t="str">
        <f t="shared" si="7"/>
        <v/>
      </c>
      <c r="G100" s="2" t="str">
        <f>IFERROR(INDEX('Коды ОКСМ и регионов'!$A$1:$A$251,MATCH(--F100,'Коды ОКСМ и регионов'!$B$1:$B$251,0)),"")</f>
        <v/>
      </c>
      <c r="H100" s="2" t="str">
        <f>IF(F100="",MID('Номера анализ'!A100,7,4),"")</f>
        <v>9201</v>
      </c>
      <c r="I100" s="4" t="str">
        <f>IFERROR(INDEX(#REF!,MATCH(H100,#REF!,0)),"")</f>
        <v/>
      </c>
      <c r="J100" s="2" t="str">
        <f>IF(F100="",MID('Номера анализ'!A100,19,4),"")</f>
        <v>0455</v>
      </c>
      <c r="K100" s="4" t="str">
        <f>IFERROR(INDEX(#REF!,MATCH(J100,#REF!,0)),"")</f>
        <v/>
      </c>
      <c r="L100" s="2" t="str">
        <f t="shared" si="8"/>
        <v>9201006707</v>
      </c>
      <c r="M100" s="2" t="str">
        <f t="shared" si="9"/>
        <v>920455582769</v>
      </c>
    </row>
    <row r="101" spans="1:13" x14ac:dyDescent="0.25">
      <c r="A101" s="13" t="s">
        <v>445</v>
      </c>
      <c r="B101" s="2" t="str">
        <f t="shared" si="5"/>
        <v>91</v>
      </c>
      <c r="C101" s="2" t="str">
        <f>IFERROR(INDEX('Коды ОКСМ и регионов'!$C$1:$C$85,MATCH(--B101,'Коды ОКСМ и регионов'!$D$1:$D$85,0)),"")</f>
        <v>Республика Крым</v>
      </c>
      <c r="D101" s="2" t="str">
        <f t="shared" si="6"/>
        <v>91</v>
      </c>
      <c r="E101" s="2" t="str">
        <f>IFERROR(INDEX('Коды ОКСМ и регионов'!$C$1:$C$86,MATCH(--D101,'Коды ОКСМ и регионов'!$D$1:$D$86,0)),"")</f>
        <v>Республика Крым</v>
      </c>
      <c r="F101" s="10" t="str">
        <f t="shared" si="7"/>
        <v/>
      </c>
      <c r="G101" s="2" t="str">
        <f>IFERROR(INDEX('Коды ОКСМ и регионов'!$A$1:$A$251,MATCH(--F101,'Коды ОКСМ и регионов'!$B$1:$B$251,0)),"")</f>
        <v/>
      </c>
      <c r="H101" s="2" t="str">
        <f>IF(F101="",MID('Номера анализ'!A101,7,4),"")</f>
        <v>9108</v>
      </c>
      <c r="I101" s="4" t="str">
        <f>IFERROR(INDEX(#REF!,MATCH(H101,#REF!,0)),"")</f>
        <v/>
      </c>
      <c r="J101" s="2" t="str">
        <f>IF(F101="",MID('Номера анализ'!A101,19,4),"")</f>
        <v>0810</v>
      </c>
      <c r="K101" s="4" t="str">
        <f>IFERROR(INDEX(#REF!,MATCH(J101,#REF!,0)),"")</f>
        <v/>
      </c>
      <c r="L101" s="2" t="str">
        <f t="shared" si="8"/>
        <v>9108002970</v>
      </c>
      <c r="M101" s="2" t="str">
        <f t="shared" si="9"/>
        <v>910810239800</v>
      </c>
    </row>
    <row r="102" spans="1:13" x14ac:dyDescent="0.25">
      <c r="A102" s="13" t="s">
        <v>446</v>
      </c>
      <c r="B102" s="2" t="str">
        <f t="shared" si="5"/>
        <v>91</v>
      </c>
      <c r="C102" s="2" t="str">
        <f>IFERROR(INDEX('Коды ОКСМ и регионов'!$C$1:$C$85,MATCH(--B102,'Коды ОКСМ и регионов'!$D$1:$D$85,0)),"")</f>
        <v>Республика Крым</v>
      </c>
      <c r="D102" s="2" t="str">
        <f t="shared" si="6"/>
        <v>91</v>
      </c>
      <c r="E102" s="2" t="str">
        <f>IFERROR(INDEX('Коды ОКСМ и регионов'!$C$1:$C$86,MATCH(--D102,'Коды ОКСМ и регионов'!$D$1:$D$86,0)),"")</f>
        <v>Республика Крым</v>
      </c>
      <c r="F102" s="10" t="str">
        <f t="shared" si="7"/>
        <v/>
      </c>
      <c r="G102" s="2" t="str">
        <f>IFERROR(INDEX('Коды ОКСМ и регионов'!$A$1:$A$251,MATCH(--F102,'Коды ОКСМ и регионов'!$B$1:$B$251,0)),"")</f>
        <v/>
      </c>
      <c r="H102" s="2" t="str">
        <f>IF(F102="",MID('Номера анализ'!A102,7,4),"")</f>
        <v>9102</v>
      </c>
      <c r="I102" s="4" t="str">
        <f>IFERROR(INDEX(#REF!,MATCH(H102,#REF!,0)),"")</f>
        <v/>
      </c>
      <c r="J102" s="2" t="str">
        <f>IF(F102="",MID('Номера анализ'!A102,19,4),"")</f>
        <v>9102</v>
      </c>
      <c r="K102" s="4" t="str">
        <f>IFERROR(INDEX(#REF!,MATCH(J102,#REF!,0)),"")</f>
        <v/>
      </c>
      <c r="L102" s="2" t="str">
        <f t="shared" si="8"/>
        <v>9102202274</v>
      </c>
      <c r="M102" s="2" t="str">
        <f t="shared" si="9"/>
        <v>9102230458</v>
      </c>
    </row>
    <row r="103" spans="1:13" x14ac:dyDescent="0.25">
      <c r="A103" s="13" t="s">
        <v>447</v>
      </c>
      <c r="B103" s="2" t="str">
        <f t="shared" si="5"/>
        <v>91</v>
      </c>
      <c r="C103" s="2" t="str">
        <f>IFERROR(INDEX('Коды ОКСМ и регионов'!$C$1:$C$85,MATCH(--B103,'Коды ОКСМ и регионов'!$D$1:$D$85,0)),"")</f>
        <v>Республика Крым</v>
      </c>
      <c r="D103" s="2" t="str">
        <f t="shared" si="6"/>
        <v>32</v>
      </c>
      <c r="E103" s="2" t="str">
        <f>IFERROR(INDEX('Коды ОКСМ и регионов'!$C$1:$C$86,MATCH(--D103,'Коды ОКСМ и регионов'!$D$1:$D$86,0)),"")</f>
        <v>Брянская область</v>
      </c>
      <c r="F103" s="10" t="str">
        <f t="shared" si="7"/>
        <v/>
      </c>
      <c r="G103" s="2" t="str">
        <f>IFERROR(INDEX('Коды ОКСМ и регионов'!$A$1:$A$251,MATCH(--F103,'Коды ОКСМ и регионов'!$B$1:$B$251,0)),"")</f>
        <v/>
      </c>
      <c r="H103" s="2" t="str">
        <f>IF(F103="",MID('Номера анализ'!A103,7,4),"")</f>
        <v>9103</v>
      </c>
      <c r="I103" s="4" t="str">
        <f>IFERROR(INDEX(#REF!,MATCH(H103,#REF!,0)),"")</f>
        <v/>
      </c>
      <c r="J103" s="2" t="str">
        <f>IF(F103="",MID('Номера анализ'!A103,19,4),"")</f>
        <v>3202</v>
      </c>
      <c r="K103" s="4" t="str">
        <f>IFERROR(INDEX(#REF!,MATCH(J103,#REF!,0)),"")</f>
        <v/>
      </c>
      <c r="L103" s="2" t="str">
        <f t="shared" si="8"/>
        <v>9103075364</v>
      </c>
      <c r="M103" s="2" t="str">
        <f t="shared" si="9"/>
        <v>3202011480</v>
      </c>
    </row>
    <row r="104" spans="1:13" x14ac:dyDescent="0.25">
      <c r="A104" s="13" t="s">
        <v>445</v>
      </c>
      <c r="B104" s="2" t="str">
        <f t="shared" si="5"/>
        <v>91</v>
      </c>
      <c r="C104" s="2" t="str">
        <f>IFERROR(INDEX('Коды ОКСМ и регионов'!$C$1:$C$85,MATCH(--B104,'Коды ОКСМ и регионов'!$D$1:$D$85,0)),"")</f>
        <v>Республика Крым</v>
      </c>
      <c r="D104" s="2" t="str">
        <f t="shared" si="6"/>
        <v>91</v>
      </c>
      <c r="E104" s="2" t="str">
        <f>IFERROR(INDEX('Коды ОКСМ и регионов'!$C$1:$C$86,MATCH(--D104,'Коды ОКСМ и регионов'!$D$1:$D$86,0)),"")</f>
        <v>Республика Крым</v>
      </c>
      <c r="F104" s="10" t="str">
        <f t="shared" si="7"/>
        <v/>
      </c>
      <c r="G104" s="2" t="str">
        <f>IFERROR(INDEX('Коды ОКСМ и регионов'!$A$1:$A$251,MATCH(--F104,'Коды ОКСМ и регионов'!$B$1:$B$251,0)),"")</f>
        <v/>
      </c>
      <c r="H104" s="2" t="str">
        <f>IF(F104="",MID('Номера анализ'!A104,7,4),"")</f>
        <v>9108</v>
      </c>
      <c r="I104" s="4" t="str">
        <f>IFERROR(INDEX(#REF!,MATCH(H104,#REF!,0)),"")</f>
        <v/>
      </c>
      <c r="J104" s="2" t="str">
        <f>IF(F104="",MID('Номера анализ'!A104,19,4),"")</f>
        <v>0810</v>
      </c>
      <c r="K104" s="4" t="str">
        <f>IFERROR(INDEX(#REF!,MATCH(J104,#REF!,0)),"")</f>
        <v/>
      </c>
      <c r="L104" s="2" t="str">
        <f t="shared" si="8"/>
        <v>9108002970</v>
      </c>
      <c r="M104" s="2" t="str">
        <f t="shared" si="9"/>
        <v>910810239800</v>
      </c>
    </row>
    <row r="105" spans="1:13" x14ac:dyDescent="0.25">
      <c r="A105" s="13" t="s">
        <v>448</v>
      </c>
      <c r="B105" s="2" t="str">
        <f t="shared" si="5"/>
        <v>91</v>
      </c>
      <c r="C105" s="2" t="str">
        <f>IFERROR(INDEX('Коды ОКСМ и регионов'!$C$1:$C$85,MATCH(--B105,'Коды ОКСМ и регионов'!$D$1:$D$85,0)),"")</f>
        <v>Республика Крым</v>
      </c>
      <c r="D105" s="2" t="str">
        <f t="shared" si="6"/>
        <v>91</v>
      </c>
      <c r="E105" s="2" t="str">
        <f>IFERROR(INDEX('Коды ОКСМ и регионов'!$C$1:$C$86,MATCH(--D105,'Коды ОКСМ и регионов'!$D$1:$D$86,0)),"")</f>
        <v>Республика Крым</v>
      </c>
      <c r="F105" s="10" t="str">
        <f t="shared" si="7"/>
        <v/>
      </c>
      <c r="G105" s="2" t="str">
        <f>IFERROR(INDEX('Коды ОКСМ и регионов'!$A$1:$A$251,MATCH(--F105,'Коды ОКСМ и регионов'!$B$1:$B$251,0)),"")</f>
        <v/>
      </c>
      <c r="H105" s="2" t="str">
        <f>IF(F105="",MID('Номера анализ'!A105,7,4),"")</f>
        <v>9102</v>
      </c>
      <c r="I105" s="4" t="str">
        <f>IFERROR(INDEX(#REF!,MATCH(H105,#REF!,0)),"")</f>
        <v/>
      </c>
      <c r="J105" s="2" t="str">
        <f>IF(F105="",MID('Номера анализ'!A105,19,4),"")</f>
        <v>9102</v>
      </c>
      <c r="K105" s="4" t="str">
        <f>IFERROR(INDEX(#REF!,MATCH(J105,#REF!,0)),"")</f>
        <v/>
      </c>
      <c r="L105" s="2" t="str">
        <f t="shared" si="8"/>
        <v>9102200862</v>
      </c>
      <c r="M105" s="2" t="str">
        <f t="shared" si="9"/>
        <v>9102230458</v>
      </c>
    </row>
    <row r="106" spans="1:13" x14ac:dyDescent="0.25">
      <c r="A106" s="13" t="s">
        <v>449</v>
      </c>
      <c r="B106" s="2" t="str">
        <f t="shared" si="5"/>
        <v>91</v>
      </c>
      <c r="C106" s="2" t="str">
        <f>IFERROR(INDEX('Коды ОКСМ и регионов'!$C$1:$C$85,MATCH(--B106,'Коды ОКСМ и регионов'!$D$1:$D$85,0)),"")</f>
        <v>Республика Крым</v>
      </c>
      <c r="D106" s="2" t="str">
        <f t="shared" si="6"/>
        <v>29</v>
      </c>
      <c r="E106" s="2" t="str">
        <f>IFERROR(INDEX('Коды ОКСМ и регионов'!$C$1:$C$86,MATCH(--D106,'Коды ОКСМ и регионов'!$D$1:$D$86,0)),"")</f>
        <v>Архангельская область</v>
      </c>
      <c r="F106" s="10" t="str">
        <f t="shared" si="7"/>
        <v/>
      </c>
      <c r="G106" s="2" t="str">
        <f>IFERROR(INDEX('Коды ОКСМ и регионов'!$A$1:$A$251,MATCH(--F106,'Коды ОКСМ и регионов'!$B$1:$B$251,0)),"")</f>
        <v/>
      </c>
      <c r="H106" s="2" t="str">
        <f>IF(F106="",MID('Номера анализ'!A106,7,4),"")</f>
        <v>0810</v>
      </c>
      <c r="I106" s="4" t="str">
        <f>IFERROR(INDEX(#REF!,MATCH(H106,#REF!,0)),"")</f>
        <v/>
      </c>
      <c r="J106" s="2" t="str">
        <f>IF(F106="",MID('Номера анализ'!A106,19,4),"")</f>
        <v>1200</v>
      </c>
      <c r="K106" s="4" t="str">
        <f>IFERROR(INDEX(#REF!,MATCH(J106,#REF!,0)),"")</f>
        <v/>
      </c>
      <c r="L106" s="2" t="str">
        <f t="shared" si="8"/>
        <v>910810239800</v>
      </c>
      <c r="M106" s="2" t="str">
        <f t="shared" si="9"/>
        <v>291200078182</v>
      </c>
    </row>
    <row r="107" spans="1:13" x14ac:dyDescent="0.25">
      <c r="A107" s="13" t="s">
        <v>450</v>
      </c>
      <c r="B107" s="2" t="str">
        <f t="shared" si="5"/>
        <v>92</v>
      </c>
      <c r="C107" s="2" t="str">
        <f>IFERROR(INDEX('Коды ОКСМ и регионов'!$C$1:$C$85,MATCH(--B107,'Коды ОКСМ и регионов'!$D$1:$D$85,0)),"")</f>
        <v>Севастополь</v>
      </c>
      <c r="D107" s="2" t="str">
        <f t="shared" si="6"/>
        <v>23</v>
      </c>
      <c r="E107" s="2" t="str">
        <f>IFERROR(INDEX('Коды ОКСМ и регионов'!$C$1:$C$86,MATCH(--D107,'Коды ОКСМ и регионов'!$D$1:$D$86,0)),"")</f>
        <v>Краснодарский край</v>
      </c>
      <c r="F107" s="10" t="str">
        <f t="shared" si="7"/>
        <v/>
      </c>
      <c r="G107" s="2" t="str">
        <f>IFERROR(INDEX('Коды ОКСМ и регионов'!$A$1:$A$251,MATCH(--F107,'Коды ОКСМ и регионов'!$B$1:$B$251,0)),"")</f>
        <v/>
      </c>
      <c r="H107" s="2" t="str">
        <f>IF(F107="",MID('Номера анализ'!A107,7,4),"")</f>
        <v>9203</v>
      </c>
      <c r="I107" s="4" t="str">
        <f>IFERROR(INDEX(#REF!,MATCH(H107,#REF!,0)),"")</f>
        <v/>
      </c>
      <c r="J107" s="2" t="str">
        <f>IF(F107="",MID('Номера анализ'!A107,19,4),"")</f>
        <v>2312</v>
      </c>
      <c r="K107" s="4" t="str">
        <f>IFERROR(INDEX(#REF!,MATCH(J107,#REF!,0)),"")</f>
        <v/>
      </c>
      <c r="L107" s="2" t="str">
        <f t="shared" si="8"/>
        <v>9203006981</v>
      </c>
      <c r="M107" s="2" t="str">
        <f t="shared" si="9"/>
        <v>2312229640</v>
      </c>
    </row>
    <row r="108" spans="1:13" x14ac:dyDescent="0.25">
      <c r="A108" s="13" t="s">
        <v>451</v>
      </c>
      <c r="B108" s="2" t="str">
        <f t="shared" si="5"/>
        <v>91</v>
      </c>
      <c r="C108" s="2" t="str">
        <f>IFERROR(INDEX('Коды ОКСМ и регионов'!$C$1:$C$85,MATCH(--B108,'Коды ОКСМ и регионов'!$D$1:$D$85,0)),"")</f>
        <v>Республика Крым</v>
      </c>
      <c r="D108" s="2" t="str">
        <f t="shared" si="6"/>
        <v>23</v>
      </c>
      <c r="E108" s="2" t="str">
        <f>IFERROR(INDEX('Коды ОКСМ и регионов'!$C$1:$C$86,MATCH(--D108,'Коды ОКСМ и регионов'!$D$1:$D$86,0)),"")</f>
        <v>Краснодарский край</v>
      </c>
      <c r="F108" s="10" t="str">
        <f t="shared" si="7"/>
        <v/>
      </c>
      <c r="G108" s="2" t="str">
        <f>IFERROR(INDEX('Коды ОКСМ и регионов'!$A$1:$A$251,MATCH(--F108,'Коды ОКСМ и регионов'!$B$1:$B$251,0)),"")</f>
        <v/>
      </c>
      <c r="H108" s="2" t="str">
        <f>IF(F108="",MID('Номера анализ'!A108,7,4),"")</f>
        <v>9102</v>
      </c>
      <c r="I108" s="4" t="str">
        <f>IFERROR(INDEX(#REF!,MATCH(H108,#REF!,0)),"")</f>
        <v/>
      </c>
      <c r="J108" s="2" t="str">
        <f>IF(F108="",MID('Номера анализ'!A108,19,4),"")</f>
        <v>2312</v>
      </c>
      <c r="K108" s="4" t="str">
        <f>IFERROR(INDEX(#REF!,MATCH(J108,#REF!,0)),"")</f>
        <v/>
      </c>
      <c r="L108" s="2" t="str">
        <f t="shared" si="8"/>
        <v>9102020669</v>
      </c>
      <c r="M108" s="2" t="str">
        <f t="shared" si="9"/>
        <v>2312229640</v>
      </c>
    </row>
    <row r="109" spans="1:13" x14ac:dyDescent="0.25">
      <c r="A109" s="13" t="s">
        <v>452</v>
      </c>
      <c r="B109" s="2" t="str">
        <f t="shared" si="5"/>
        <v>91</v>
      </c>
      <c r="C109" s="2" t="str">
        <f>IFERROR(INDEX('Коды ОКСМ и регионов'!$C$1:$C$85,MATCH(--B109,'Коды ОКСМ и регионов'!$D$1:$D$85,0)),"")</f>
        <v>Республика Крым</v>
      </c>
      <c r="D109" s="2" t="str">
        <f t="shared" si="6"/>
        <v>91</v>
      </c>
      <c r="E109" s="2" t="str">
        <f>IFERROR(INDEX('Коды ОКСМ и регионов'!$C$1:$C$86,MATCH(--D109,'Коды ОКСМ и регионов'!$D$1:$D$86,0)),"")</f>
        <v>Республика Крым</v>
      </c>
      <c r="F109" s="10" t="str">
        <f t="shared" si="7"/>
        <v/>
      </c>
      <c r="G109" s="2" t="str">
        <f>IFERROR(INDEX('Коды ОКСМ и регионов'!$A$1:$A$251,MATCH(--F109,'Коды ОКСМ и регионов'!$B$1:$B$251,0)),"")</f>
        <v/>
      </c>
      <c r="H109" s="2" t="str">
        <f>IF(F109="",MID('Номера анализ'!A109,7,4),"")</f>
        <v>9102</v>
      </c>
      <c r="I109" s="4" t="str">
        <f>IFERROR(INDEX(#REF!,MATCH(H109,#REF!,0)),"")</f>
        <v/>
      </c>
      <c r="J109" s="2" t="str">
        <f>IF(F109="",MID('Номера анализ'!A109,19,4),"")</f>
        <v>9104</v>
      </c>
      <c r="K109" s="4" t="str">
        <f>IFERROR(INDEX(#REF!,MATCH(J109,#REF!,0)),"")</f>
        <v/>
      </c>
      <c r="L109" s="2" t="str">
        <f t="shared" si="8"/>
        <v>9102019769</v>
      </c>
      <c r="M109" s="2" t="str">
        <f t="shared" si="9"/>
        <v>9104001090</v>
      </c>
    </row>
    <row r="110" spans="1:13" x14ac:dyDescent="0.25">
      <c r="A110" s="13" t="s">
        <v>453</v>
      </c>
      <c r="B110" s="2" t="str">
        <f t="shared" si="5"/>
        <v>91</v>
      </c>
      <c r="C110" s="2" t="str">
        <f>IFERROR(INDEX('Коды ОКСМ и регионов'!$C$1:$C$85,MATCH(--B110,'Коды ОКСМ и регионов'!$D$1:$D$85,0)),"")</f>
        <v>Республика Крым</v>
      </c>
      <c r="D110" s="2" t="str">
        <f t="shared" si="6"/>
        <v>91</v>
      </c>
      <c r="E110" s="2" t="str">
        <f>IFERROR(INDEX('Коды ОКСМ и регионов'!$C$1:$C$86,MATCH(--D110,'Коды ОКСМ и регионов'!$D$1:$D$86,0)),"")</f>
        <v>Республика Крым</v>
      </c>
      <c r="F110" s="10" t="str">
        <f t="shared" si="7"/>
        <v/>
      </c>
      <c r="G110" s="2" t="str">
        <f>IFERROR(INDEX('Коды ОКСМ и регионов'!$A$1:$A$251,MATCH(--F110,'Коды ОКСМ и регионов'!$B$1:$B$251,0)),"")</f>
        <v/>
      </c>
      <c r="H110" s="2" t="str">
        <f>IF(F110="",MID('Номера анализ'!A110,7,4),"")</f>
        <v>0409</v>
      </c>
      <c r="I110" s="4" t="str">
        <f>IFERROR(INDEX(#REF!,MATCH(H110,#REF!,0)),"")</f>
        <v/>
      </c>
      <c r="J110" s="2" t="str">
        <f>IF(F110="",MID('Номера анализ'!A110,19,4),"")</f>
        <v>9104</v>
      </c>
      <c r="K110" s="4" t="str">
        <f>IFERROR(INDEX(#REF!,MATCH(J110,#REF!,0)),"")</f>
        <v/>
      </c>
      <c r="L110" s="2" t="str">
        <f t="shared" si="8"/>
        <v>910409007207</v>
      </c>
      <c r="M110" s="2" t="str">
        <f t="shared" si="9"/>
        <v>9104002792</v>
      </c>
    </row>
    <row r="111" spans="1:13" x14ac:dyDescent="0.25">
      <c r="A111" s="13" t="s">
        <v>454</v>
      </c>
      <c r="B111" s="2" t="str">
        <f t="shared" si="5"/>
        <v>91</v>
      </c>
      <c r="C111" s="2" t="str">
        <f>IFERROR(INDEX('Коды ОКСМ и регионов'!$C$1:$C$85,MATCH(--B111,'Коды ОКСМ и регионов'!$D$1:$D$85,0)),"")</f>
        <v>Республика Крым</v>
      </c>
      <c r="D111" s="2" t="str">
        <f t="shared" si="6"/>
        <v>91</v>
      </c>
      <c r="E111" s="2" t="str">
        <f>IFERROR(INDEX('Коды ОКСМ и регионов'!$C$1:$C$86,MATCH(--D111,'Коды ОКСМ и регионов'!$D$1:$D$86,0)),"")</f>
        <v>Республика Крым</v>
      </c>
      <c r="F111" s="10" t="str">
        <f t="shared" si="7"/>
        <v/>
      </c>
      <c r="G111" s="2" t="str">
        <f>IFERROR(INDEX('Коды ОКСМ и регионов'!$A$1:$A$251,MATCH(--F111,'Коды ОКСМ и регионов'!$B$1:$B$251,0)),"")</f>
        <v/>
      </c>
      <c r="H111" s="2" t="str">
        <f>IF(F111="",MID('Номера анализ'!A111,7,4),"")</f>
        <v>0215</v>
      </c>
      <c r="I111" s="4" t="str">
        <f>IFERROR(INDEX(#REF!,MATCH(H111,#REF!,0)),"")</f>
        <v/>
      </c>
      <c r="J111" s="2" t="str">
        <f>IF(F111="",MID('Номера анализ'!A111,19,4),"")</f>
        <v>0906</v>
      </c>
      <c r="K111" s="4" t="str">
        <f>IFERROR(INDEX(#REF!,MATCH(J111,#REF!,0)),"")</f>
        <v/>
      </c>
      <c r="L111" s="2" t="str">
        <f t="shared" si="8"/>
        <v>910215043502</v>
      </c>
      <c r="M111" s="2" t="str">
        <f t="shared" si="9"/>
        <v>910906980261</v>
      </c>
    </row>
    <row r="112" spans="1:13" x14ac:dyDescent="0.25">
      <c r="A112" s="13" t="s">
        <v>455</v>
      </c>
      <c r="B112" s="2" t="str">
        <f t="shared" si="5"/>
        <v>92</v>
      </c>
      <c r="C112" s="2" t="str">
        <f>IFERROR(INDEX('Коды ОКСМ и регионов'!$C$1:$C$85,MATCH(--B112,'Коды ОКСМ и регионов'!$D$1:$D$85,0)),"")</f>
        <v>Севастополь</v>
      </c>
      <c r="D112" s="2" t="str">
        <f t="shared" si="6"/>
        <v>23</v>
      </c>
      <c r="E112" s="2" t="str">
        <f>IFERROR(INDEX('Коды ОКСМ и регионов'!$C$1:$C$86,MATCH(--D112,'Коды ОКСМ и регионов'!$D$1:$D$86,0)),"")</f>
        <v>Краснодарский край</v>
      </c>
      <c r="F112" s="10" t="str">
        <f t="shared" si="7"/>
        <v/>
      </c>
      <c r="G112" s="2" t="str">
        <f>IFERROR(INDEX('Коды ОКСМ и регионов'!$A$1:$A$251,MATCH(--F112,'Коды ОКСМ и регионов'!$B$1:$B$251,0)),"")</f>
        <v/>
      </c>
      <c r="H112" s="2" t="str">
        <f>IF(F112="",MID('Номера анализ'!A112,7,4),"")</f>
        <v>9204</v>
      </c>
      <c r="I112" s="4" t="str">
        <f>IFERROR(INDEX(#REF!,MATCH(H112,#REF!,0)),"")</f>
        <v/>
      </c>
      <c r="J112" s="2" t="str">
        <f>IF(F112="",MID('Номера анализ'!A112,19,4),"")</f>
        <v>2312</v>
      </c>
      <c r="K112" s="4" t="str">
        <f>IFERROR(INDEX(#REF!,MATCH(J112,#REF!,0)),"")</f>
        <v/>
      </c>
      <c r="L112" s="2" t="str">
        <f t="shared" si="8"/>
        <v>9204004793</v>
      </c>
      <c r="M112" s="2" t="str">
        <f t="shared" si="9"/>
        <v>2312229640</v>
      </c>
    </row>
    <row r="113" spans="1:13" x14ac:dyDescent="0.25">
      <c r="A113" s="13" t="s">
        <v>456</v>
      </c>
      <c r="B113" s="2" t="str">
        <f t="shared" si="5"/>
        <v>91</v>
      </c>
      <c r="C113" s="2" t="str">
        <f>IFERROR(INDEX('Коды ОКСМ и регионов'!$C$1:$C$85,MATCH(--B113,'Коды ОКСМ и регионов'!$D$1:$D$85,0)),"")</f>
        <v>Республика Крым</v>
      </c>
      <c r="D113" s="2" t="str">
        <f t="shared" si="6"/>
        <v>91</v>
      </c>
      <c r="E113" s="2" t="str">
        <f>IFERROR(INDEX('Коды ОКСМ и регионов'!$C$1:$C$86,MATCH(--D113,'Коды ОКСМ и регионов'!$D$1:$D$86,0)),"")</f>
        <v>Республика Крым</v>
      </c>
      <c r="F113" s="10" t="str">
        <f t="shared" si="7"/>
        <v/>
      </c>
      <c r="G113" s="2" t="str">
        <f>IFERROR(INDEX('Коды ОКСМ и регионов'!$A$1:$A$251,MATCH(--F113,'Коды ОКСМ и регионов'!$B$1:$B$251,0)),"")</f>
        <v/>
      </c>
      <c r="H113" s="2" t="str">
        <f>IF(F113="",MID('Номера анализ'!A113,7,4),"")</f>
        <v>9101</v>
      </c>
      <c r="I113" s="4" t="str">
        <f>IFERROR(INDEX(#REF!,MATCH(H113,#REF!,0)),"")</f>
        <v/>
      </c>
      <c r="J113" s="2" t="str">
        <f>IF(F113="",MID('Номера анализ'!A113,19,4),"")</f>
        <v>0906</v>
      </c>
      <c r="K113" s="4" t="str">
        <f>IFERROR(INDEX(#REF!,MATCH(J113,#REF!,0)),"")</f>
        <v/>
      </c>
      <c r="L113" s="2" t="str">
        <f t="shared" si="8"/>
        <v>9101032407</v>
      </c>
      <c r="M113" s="2" t="str">
        <f t="shared" si="9"/>
        <v>910906980261</v>
      </c>
    </row>
    <row r="114" spans="1:13" x14ac:dyDescent="0.25">
      <c r="A114" s="13" t="s">
        <v>457</v>
      </c>
      <c r="B114" s="2" t="str">
        <f t="shared" si="5"/>
        <v>91</v>
      </c>
      <c r="C114" s="2" t="str">
        <f>IFERROR(INDEX('Коды ОКСМ и регионов'!$C$1:$C$85,MATCH(--B114,'Коды ОКСМ и регионов'!$D$1:$D$85,0)),"")</f>
        <v>Республика Крым</v>
      </c>
      <c r="D114" s="2" t="str">
        <f t="shared" si="6"/>
        <v>91</v>
      </c>
      <c r="E114" s="2" t="str">
        <f>IFERROR(INDEX('Коды ОКСМ и регионов'!$C$1:$C$86,MATCH(--D114,'Коды ОКСМ и регионов'!$D$1:$D$86,0)),"")</f>
        <v>Республика Крым</v>
      </c>
      <c r="F114" s="10" t="str">
        <f t="shared" si="7"/>
        <v/>
      </c>
      <c r="G114" s="2" t="str">
        <f>IFERROR(INDEX('Коды ОКСМ и регионов'!$A$1:$A$251,MATCH(--F114,'Коды ОКСМ и регионов'!$B$1:$B$251,0)),"")</f>
        <v/>
      </c>
      <c r="H114" s="2" t="str">
        <f>IF(F114="",MID('Номера анализ'!A114,7,4),"")</f>
        <v>9102</v>
      </c>
      <c r="I114" s="4" t="str">
        <f>IFERROR(INDEX(#REF!,MATCH(H114,#REF!,0)),"")</f>
        <v/>
      </c>
      <c r="J114" s="2" t="str">
        <f>IF(F114="",MID('Номера анализ'!A114,19,4),"")</f>
        <v>9102</v>
      </c>
      <c r="K114" s="4" t="str">
        <f>IFERROR(INDEX(#REF!,MATCH(J114,#REF!,0)),"")</f>
        <v/>
      </c>
      <c r="L114" s="2" t="str">
        <f t="shared" si="8"/>
        <v>9102021341</v>
      </c>
      <c r="M114" s="2" t="str">
        <f t="shared" si="9"/>
        <v>9102230458</v>
      </c>
    </row>
    <row r="115" spans="1:13" x14ac:dyDescent="0.25">
      <c r="A115" s="13" t="s">
        <v>458</v>
      </c>
      <c r="B115" s="2" t="str">
        <f t="shared" si="5"/>
        <v>91</v>
      </c>
      <c r="C115" s="2" t="str">
        <f>IFERROR(INDEX('Коды ОКСМ и регионов'!$C$1:$C$85,MATCH(--B115,'Коды ОКСМ и регионов'!$D$1:$D$85,0)),"")</f>
        <v>Республика Крым</v>
      </c>
      <c r="D115" s="2" t="str">
        <f t="shared" si="6"/>
        <v>91</v>
      </c>
      <c r="E115" s="2" t="str">
        <f>IFERROR(INDEX('Коды ОКСМ и регионов'!$C$1:$C$86,MATCH(--D115,'Коды ОКСМ и регионов'!$D$1:$D$86,0)),"")</f>
        <v>Республика Крым</v>
      </c>
      <c r="F115" s="10" t="str">
        <f t="shared" si="7"/>
        <v/>
      </c>
      <c r="G115" s="2" t="str">
        <f>IFERROR(INDEX('Коды ОКСМ и регионов'!$A$1:$A$251,MATCH(--F115,'Коды ОКСМ и регионов'!$B$1:$B$251,0)),"")</f>
        <v/>
      </c>
      <c r="H115" s="2" t="str">
        <f>IF(F115="",MID('Номера анализ'!A115,7,4),"")</f>
        <v>9102</v>
      </c>
      <c r="I115" s="4" t="str">
        <f>IFERROR(INDEX(#REF!,MATCH(H115,#REF!,0)),"")</f>
        <v/>
      </c>
      <c r="J115" s="2" t="str">
        <f>IF(F115="",MID('Номера анализ'!A115,19,4),"")</f>
        <v>9102</v>
      </c>
      <c r="K115" s="4" t="str">
        <f>IFERROR(INDEX(#REF!,MATCH(J115,#REF!,0)),"")</f>
        <v/>
      </c>
      <c r="L115" s="2" t="str">
        <f t="shared" si="8"/>
        <v>9102064810</v>
      </c>
      <c r="M115" s="2" t="str">
        <f t="shared" si="9"/>
        <v>9102230458</v>
      </c>
    </row>
    <row r="116" spans="1:13" x14ac:dyDescent="0.25">
      <c r="A116" s="13" t="s">
        <v>459</v>
      </c>
      <c r="B116" s="2" t="str">
        <f t="shared" si="5"/>
        <v>15</v>
      </c>
      <c r="C116" s="2" t="str">
        <f>IFERROR(INDEX('Коды ОКСМ и регионов'!$C$1:$C$85,MATCH(--B116,'Коды ОКСМ и регионов'!$D$1:$D$85,0)),"")</f>
        <v>Республика Северная Осетия - Алания</v>
      </c>
      <c r="D116" s="2" t="str">
        <f t="shared" si="6"/>
        <v>15</v>
      </c>
      <c r="E116" s="2" t="str">
        <f>IFERROR(INDEX('Коды ОКСМ и регионов'!$C$1:$C$86,MATCH(--D116,'Коды ОКСМ и регионов'!$D$1:$D$86,0)),"")</f>
        <v>Республика Северная Осетия - Алания</v>
      </c>
      <c r="F116" s="10" t="str">
        <f t="shared" si="7"/>
        <v/>
      </c>
      <c r="G116" s="2" t="str">
        <f>IFERROR(INDEX('Коды ОКСМ и регионов'!$A$1:$A$251,MATCH(--F116,'Коды ОКСМ и регионов'!$B$1:$B$251,0)),"")</f>
        <v/>
      </c>
      <c r="H116" s="2" t="str">
        <f>IF(F116="",MID('Номера анализ'!A116,7,4),"")</f>
        <v>1513</v>
      </c>
      <c r="I116" s="4" t="str">
        <f>IFERROR(INDEX(#REF!,MATCH(H116,#REF!,0)),"")</f>
        <v/>
      </c>
      <c r="J116" s="2" t="str">
        <f>IF(F116="",MID('Номера анализ'!A116,19,4),"")</f>
        <v>1512</v>
      </c>
      <c r="K116" s="4" t="str">
        <f>IFERROR(INDEX(#REF!,MATCH(J116,#REF!,0)),"")</f>
        <v/>
      </c>
      <c r="L116" s="2" t="str">
        <f t="shared" si="8"/>
        <v>1513035730</v>
      </c>
      <c r="M116" s="2" t="str">
        <f t="shared" si="9"/>
        <v>1512020202</v>
      </c>
    </row>
    <row r="117" spans="1:13" x14ac:dyDescent="0.25">
      <c r="A117" s="13" t="s">
        <v>460</v>
      </c>
      <c r="B117" s="2" t="str">
        <f t="shared" si="5"/>
        <v>15</v>
      </c>
      <c r="C117" s="2" t="str">
        <f>IFERROR(INDEX('Коды ОКСМ и регионов'!$C$1:$C$85,MATCH(--B117,'Коды ОКСМ и регионов'!$D$1:$D$85,0)),"")</f>
        <v>Республика Северная Осетия - Алания</v>
      </c>
      <c r="D117" s="2" t="str">
        <f t="shared" si="6"/>
        <v>15</v>
      </c>
      <c r="E117" s="2" t="str">
        <f>IFERROR(INDEX('Коды ОКСМ и регионов'!$C$1:$C$86,MATCH(--D117,'Коды ОКСМ и регионов'!$D$1:$D$86,0)),"")</f>
        <v>Республика Северная Осетия - Алания</v>
      </c>
      <c r="F117" s="10" t="str">
        <f t="shared" si="7"/>
        <v/>
      </c>
      <c r="G117" s="2" t="str">
        <f>IFERROR(INDEX('Коды ОКСМ и регионов'!$A$1:$A$251,MATCH(--F117,'Коды ОКСМ и регионов'!$B$1:$B$251,0)),"")</f>
        <v/>
      </c>
      <c r="H117" s="2" t="str">
        <f>IF(F117="",MID('Номера анализ'!A117,7,4),"")</f>
        <v>1513</v>
      </c>
      <c r="I117" s="4" t="str">
        <f>IFERROR(INDEX(#REF!,MATCH(H117,#REF!,0)),"")</f>
        <v/>
      </c>
      <c r="J117" s="2" t="str">
        <f>IF(F117="",MID('Номера анализ'!A117,19,4),"")</f>
        <v>1512</v>
      </c>
      <c r="K117" s="4" t="str">
        <f>IFERROR(INDEX(#REF!,MATCH(J117,#REF!,0)),"")</f>
        <v/>
      </c>
      <c r="L117" s="2" t="str">
        <f t="shared" si="8"/>
        <v>1513035730</v>
      </c>
      <c r="M117" s="2" t="str">
        <f t="shared" si="9"/>
        <v>1512020202</v>
      </c>
    </row>
    <row r="118" spans="1:13" x14ac:dyDescent="0.25">
      <c r="A118" s="13" t="s">
        <v>461</v>
      </c>
      <c r="B118" s="2" t="str">
        <f t="shared" si="5"/>
        <v>15</v>
      </c>
      <c r="C118" s="2" t="str">
        <f>IFERROR(INDEX('Коды ОКСМ и регионов'!$C$1:$C$85,MATCH(--B118,'Коды ОКСМ и регионов'!$D$1:$D$85,0)),"")</f>
        <v>Республика Северная Осетия - Алания</v>
      </c>
      <c r="D118" s="2" t="str">
        <f t="shared" si="6"/>
        <v>36</v>
      </c>
      <c r="E118" s="2" t="str">
        <f>IFERROR(INDEX('Коды ОКСМ и регионов'!$C$1:$C$86,MATCH(--D118,'Коды ОКСМ и регионов'!$D$1:$D$86,0)),"")</f>
        <v>Воронежская область</v>
      </c>
      <c r="F118" s="10" t="str">
        <f t="shared" si="7"/>
        <v>015</v>
      </c>
      <c r="G118" s="2" t="str">
        <f>IFERROR(INDEX('Коды ОКСМ и регионов'!$A$1:$A$251,MATCH(--F118,'Коды ОКСМ и регионов'!$B$1:$B$251,0)),"")</f>
        <v/>
      </c>
      <c r="H118" s="2" t="str">
        <f>IF(F118="",MID('Номера анализ'!A118,7,4),"")</f>
        <v/>
      </c>
      <c r="I118" s="4" t="str">
        <f>IFERROR(INDEX(#REF!,MATCH(H118,#REF!,0)),"")</f>
        <v/>
      </c>
      <c r="J118" s="2" t="str">
        <f>IF(F118="",MID('Номера анализ'!A118,19,4),"")</f>
        <v/>
      </c>
      <c r="K118" s="4" t="str">
        <f>IFERROR(INDEX(#REF!,MATCH(J118,#REF!,0)),"")</f>
        <v/>
      </c>
      <c r="L118" s="2" t="str">
        <f t="shared" si="8"/>
        <v>1500000113</v>
      </c>
      <c r="M118" s="2" t="str">
        <f t="shared" si="9"/>
        <v>3664126126</v>
      </c>
    </row>
    <row r="119" spans="1:13" x14ac:dyDescent="0.25">
      <c r="A119" s="13" t="s">
        <v>462</v>
      </c>
      <c r="B119" s="2" t="str">
        <f t="shared" si="5"/>
        <v>15</v>
      </c>
      <c r="C119" s="2" t="str">
        <f>IFERROR(INDEX('Коды ОКСМ и регионов'!$C$1:$C$85,MATCH(--B119,'Коды ОКСМ и регионов'!$D$1:$D$85,0)),"")</f>
        <v>Республика Северная Осетия - Алания</v>
      </c>
      <c r="D119" s="2" t="str">
        <f t="shared" si="6"/>
        <v>23</v>
      </c>
      <c r="E119" s="2" t="str">
        <f>IFERROR(INDEX('Коды ОКСМ и регионов'!$C$1:$C$86,MATCH(--D119,'Коды ОКСМ и регионов'!$D$1:$D$86,0)),"")</f>
        <v>Краснодарский край</v>
      </c>
      <c r="F119" s="10" t="str">
        <f t="shared" si="7"/>
        <v/>
      </c>
      <c r="G119" s="2" t="str">
        <f>IFERROR(INDEX('Коды ОКСМ и регионов'!$A$1:$A$251,MATCH(--F119,'Коды ОКСМ и регионов'!$B$1:$B$251,0)),"")</f>
        <v/>
      </c>
      <c r="H119" s="2" t="str">
        <f>IF(F119="",MID('Номера анализ'!A119,7,4),"")</f>
        <v>1600</v>
      </c>
      <c r="I119" s="4" t="str">
        <f>IFERROR(INDEX(#REF!,MATCH(H119,#REF!,0)),"")</f>
        <v/>
      </c>
      <c r="J119" s="2" t="str">
        <f>IF(F119="",MID('Номера анализ'!A119,19,4),"")</f>
        <v>2504</v>
      </c>
      <c r="K119" s="4" t="str">
        <f>IFERROR(INDEX(#REF!,MATCH(J119,#REF!,0)),"")</f>
        <v/>
      </c>
      <c r="L119" s="2" t="str">
        <f t="shared" si="8"/>
        <v>151600102427</v>
      </c>
      <c r="M119" s="2" t="str">
        <f t="shared" si="9"/>
        <v>232504658252</v>
      </c>
    </row>
    <row r="120" spans="1:13" x14ac:dyDescent="0.25">
      <c r="A120" s="13" t="s">
        <v>463</v>
      </c>
      <c r="B120" s="2" t="str">
        <f t="shared" si="5"/>
        <v>61</v>
      </c>
      <c r="C120" s="2" t="str">
        <f>IFERROR(INDEX('Коды ОКСМ и регионов'!$C$1:$C$85,MATCH(--B120,'Коды ОКСМ и регионов'!$D$1:$D$85,0)),"")</f>
        <v>Ростовская область</v>
      </c>
      <c r="D120" s="2" t="str">
        <f t="shared" si="6"/>
        <v>50</v>
      </c>
      <c r="E120" s="2" t="str">
        <f>IFERROR(INDEX('Коды ОКСМ и регионов'!$C$1:$C$86,MATCH(--D120,'Коды ОКСМ и регионов'!$D$1:$D$86,0)),"")</f>
        <v>Московская область</v>
      </c>
      <c r="F120" s="10" t="str">
        <f t="shared" si="7"/>
        <v/>
      </c>
      <c r="G120" s="2" t="str">
        <f>IFERROR(INDEX('Коды ОКСМ и регионов'!$A$1:$A$251,MATCH(--F120,'Коды ОКСМ и регионов'!$B$1:$B$251,0)),"")</f>
        <v/>
      </c>
      <c r="H120" s="2" t="str">
        <f>IF(F120="",MID('Номера анализ'!A120,7,4),"")</f>
        <v>6154</v>
      </c>
      <c r="I120" s="4" t="str">
        <f>IFERROR(INDEX(#REF!,MATCH(H120,#REF!,0)),"")</f>
        <v/>
      </c>
      <c r="J120" s="2" t="str">
        <f>IF(F120="",MID('Номера анализ'!A120,19,4),"")</f>
        <v>5029</v>
      </c>
      <c r="K120" s="4" t="str">
        <f>IFERROR(INDEX(#REF!,MATCH(J120,#REF!,0)),"")</f>
        <v/>
      </c>
      <c r="L120" s="2" t="str">
        <f t="shared" si="8"/>
        <v>6154560490</v>
      </c>
      <c r="M120" s="2" t="str">
        <f t="shared" si="9"/>
        <v>5029069967</v>
      </c>
    </row>
    <row r="121" spans="1:13" x14ac:dyDescent="0.25">
      <c r="A121" s="13" t="s">
        <v>464</v>
      </c>
      <c r="B121" s="2" t="str">
        <f t="shared" si="5"/>
        <v>61</v>
      </c>
      <c r="C121" s="2" t="str">
        <f>IFERROR(INDEX('Коды ОКСМ и регионов'!$C$1:$C$85,MATCH(--B121,'Коды ОКСМ и регионов'!$D$1:$D$85,0)),"")</f>
        <v>Ростовская область</v>
      </c>
      <c r="D121" s="2" t="str">
        <f t="shared" si="6"/>
        <v>61</v>
      </c>
      <c r="E121" s="2" t="str">
        <f>IFERROR(INDEX('Коды ОКСМ и регионов'!$C$1:$C$86,MATCH(--D121,'Коды ОКСМ и регионов'!$D$1:$D$86,0)),"")</f>
        <v>Ростовская область</v>
      </c>
      <c r="F121" s="10" t="str">
        <f t="shared" si="7"/>
        <v/>
      </c>
      <c r="G121" s="2" t="str">
        <f>IFERROR(INDEX('Коды ОКСМ и регионов'!$A$1:$A$251,MATCH(--F121,'Коды ОКСМ и регионов'!$B$1:$B$251,0)),"")</f>
        <v/>
      </c>
      <c r="H121" s="2" t="str">
        <f>IF(F121="",MID('Номера анализ'!A121,7,4),"")</f>
        <v>6142</v>
      </c>
      <c r="I121" s="4" t="str">
        <f>IFERROR(INDEX(#REF!,MATCH(H121,#REF!,0)),"")</f>
        <v/>
      </c>
      <c r="J121" s="2" t="str">
        <f>IF(F121="",MID('Номера анализ'!A121,19,4),"")</f>
        <v>4201</v>
      </c>
      <c r="K121" s="4" t="str">
        <f>IFERROR(INDEX(#REF!,MATCH(J121,#REF!,0)),"")</f>
        <v/>
      </c>
      <c r="L121" s="2" t="str">
        <f t="shared" si="8"/>
        <v>6142001160</v>
      </c>
      <c r="M121" s="2" t="str">
        <f t="shared" si="9"/>
        <v>614201724758</v>
      </c>
    </row>
    <row r="122" spans="1:13" x14ac:dyDescent="0.25">
      <c r="A122" s="13" t="s">
        <v>465</v>
      </c>
      <c r="B122" s="2" t="str">
        <f t="shared" si="5"/>
        <v>61</v>
      </c>
      <c r="C122" s="2" t="str">
        <f>IFERROR(INDEX('Коды ОКСМ и регионов'!$C$1:$C$85,MATCH(--B122,'Коды ОКСМ и регионов'!$D$1:$D$85,0)),"")</f>
        <v>Ростовская область</v>
      </c>
      <c r="D122" s="2" t="str">
        <f t="shared" si="6"/>
        <v>50</v>
      </c>
      <c r="E122" s="2" t="str">
        <f>IFERROR(INDEX('Коды ОКСМ и регионов'!$C$1:$C$86,MATCH(--D122,'Коды ОКСМ и регионов'!$D$1:$D$86,0)),"")</f>
        <v>Московская область</v>
      </c>
      <c r="F122" s="10" t="str">
        <f t="shared" si="7"/>
        <v/>
      </c>
      <c r="G122" s="2" t="str">
        <f>IFERROR(INDEX('Коды ОКСМ и регионов'!$A$1:$A$251,MATCH(--F122,'Коды ОКСМ и регионов'!$B$1:$B$251,0)),"")</f>
        <v/>
      </c>
      <c r="H122" s="2" t="str">
        <f>IF(F122="",MID('Номера анализ'!A122,7,4),"")</f>
        <v>5403</v>
      </c>
      <c r="I122" s="4" t="str">
        <f>IFERROR(INDEX(#REF!,MATCH(H122,#REF!,0)),"")</f>
        <v/>
      </c>
      <c r="J122" s="2" t="str">
        <f>IF(F122="",MID('Номера анализ'!A122,19,4),"")</f>
        <v>5029</v>
      </c>
      <c r="K122" s="4" t="str">
        <f>IFERROR(INDEX(#REF!,MATCH(J122,#REF!,0)),"")</f>
        <v/>
      </c>
      <c r="L122" s="2" t="str">
        <f t="shared" si="8"/>
        <v>615403471340</v>
      </c>
      <c r="M122" s="2" t="str">
        <f t="shared" si="9"/>
        <v>5029069967</v>
      </c>
    </row>
    <row r="123" spans="1:13" x14ac:dyDescent="0.25">
      <c r="A123" s="13" t="s">
        <v>466</v>
      </c>
      <c r="B123" s="2" t="str">
        <f t="shared" si="5"/>
        <v>61</v>
      </c>
      <c r="C123" s="2" t="str">
        <f>IFERROR(INDEX('Коды ОКСМ и регионов'!$C$1:$C$85,MATCH(--B123,'Коды ОКСМ и регионов'!$D$1:$D$85,0)),"")</f>
        <v>Ростовская область</v>
      </c>
      <c r="D123" s="2" t="str">
        <f t="shared" si="6"/>
        <v>26</v>
      </c>
      <c r="E123" s="2" t="str">
        <f>IFERROR(INDEX('Коды ОКСМ и регионов'!$C$1:$C$86,MATCH(--D123,'Коды ОКСМ и регионов'!$D$1:$D$86,0)),"")</f>
        <v>Ставропольский край</v>
      </c>
      <c r="F123" s="10" t="str">
        <f t="shared" si="7"/>
        <v/>
      </c>
      <c r="G123" s="2" t="str">
        <f>IFERROR(INDEX('Коды ОКСМ и регионов'!$A$1:$A$251,MATCH(--F123,'Коды ОКСМ и регионов'!$B$1:$B$251,0)),"")</f>
        <v/>
      </c>
      <c r="H123" s="2" t="str">
        <f>IF(F123="",MID('Номера анализ'!A123,7,4),"")</f>
        <v>6163</v>
      </c>
      <c r="I123" s="4" t="str">
        <f>IFERROR(INDEX(#REF!,MATCH(H123,#REF!,0)),"")</f>
        <v/>
      </c>
      <c r="J123" s="2" t="str">
        <f>IF(F123="",MID('Номера анализ'!A123,19,4),"")</f>
        <v>2635</v>
      </c>
      <c r="K123" s="4" t="str">
        <f>IFERROR(INDEX(#REF!,MATCH(J123,#REF!,0)),"")</f>
        <v/>
      </c>
      <c r="L123" s="2" t="str">
        <f t="shared" si="8"/>
        <v>6163134450</v>
      </c>
      <c r="M123" s="2" t="str">
        <f t="shared" si="9"/>
        <v>2635053947</v>
      </c>
    </row>
    <row r="124" spans="1:13" x14ac:dyDescent="0.25">
      <c r="A124" s="13" t="s">
        <v>467</v>
      </c>
      <c r="B124" s="2" t="str">
        <f t="shared" si="5"/>
        <v>61</v>
      </c>
      <c r="C124" s="2" t="str">
        <f>IFERROR(INDEX('Коды ОКСМ и регионов'!$C$1:$C$85,MATCH(--B124,'Коды ОКСМ и регионов'!$D$1:$D$85,0)),"")</f>
        <v>Ростовская область</v>
      </c>
      <c r="D124" s="2" t="str">
        <f t="shared" si="6"/>
        <v>50</v>
      </c>
      <c r="E124" s="2" t="str">
        <f>IFERROR(INDEX('Коды ОКСМ и регионов'!$C$1:$C$86,MATCH(--D124,'Коды ОКСМ и регионов'!$D$1:$D$86,0)),"")</f>
        <v>Московская область</v>
      </c>
      <c r="F124" s="10" t="str">
        <f t="shared" si="7"/>
        <v/>
      </c>
      <c r="G124" s="2" t="str">
        <f>IFERROR(INDEX('Коды ОКСМ и регионов'!$A$1:$A$251,MATCH(--F124,'Коды ОКСМ и регионов'!$B$1:$B$251,0)),"")</f>
        <v/>
      </c>
      <c r="H124" s="2" t="str">
        <f>IF(F124="",MID('Номера анализ'!A124,7,4),"")</f>
        <v>6119</v>
      </c>
      <c r="I124" s="4" t="str">
        <f>IFERROR(INDEX(#REF!,MATCH(H124,#REF!,0)),"")</f>
        <v/>
      </c>
      <c r="J124" s="2" t="str">
        <f>IF(F124="",MID('Номера анализ'!A124,19,4),"")</f>
        <v>5029</v>
      </c>
      <c r="K124" s="4" t="str">
        <f>IFERROR(INDEX(#REF!,MATCH(J124,#REF!,0)),"")</f>
        <v/>
      </c>
      <c r="L124" s="2" t="str">
        <f t="shared" si="8"/>
        <v>616119575627</v>
      </c>
      <c r="M124" s="2" t="str">
        <f t="shared" si="9"/>
        <v>5029069967</v>
      </c>
    </row>
    <row r="125" spans="1:13" x14ac:dyDescent="0.25">
      <c r="A125" s="13" t="s">
        <v>468</v>
      </c>
      <c r="B125" s="2" t="str">
        <f t="shared" ref="B125:B168" si="10">MID(A125,5+2*(--MID(A125,5,2)=0),2)</f>
        <v>61</v>
      </c>
      <c r="C125" s="2" t="str">
        <f>IFERROR(INDEX('Коды ОКСМ и регионов'!$C$1:$C$85,MATCH(--B125,'Коды ОКСМ и регионов'!$D$1:$D$85,0)),"")</f>
        <v>Ростовская область</v>
      </c>
      <c r="D125" s="2" t="str">
        <f t="shared" ref="D125:D168" si="11">MID(A125,17+2*(--MID(A125,17,2)=0),2)</f>
        <v>50</v>
      </c>
      <c r="E125" s="2" t="str">
        <f>IFERROR(INDEX('Коды ОКСМ и регионов'!$C$1:$C$86,MATCH(--D125,'Коды ОКСМ и регионов'!$D$1:$D$86,0)),"")</f>
        <v>Московская область</v>
      </c>
      <c r="F125" s="10" t="str">
        <f t="shared" ref="F125:F168" si="12">IF(MID(A125,9,3)+MID(A125,5,1),"",IF(--B125,MID(A125,6,3),""))</f>
        <v/>
      </c>
      <c r="G125" s="2" t="str">
        <f>IFERROR(INDEX('Коды ОКСМ и регионов'!$A$1:$A$251,MATCH(--F125,'Коды ОКСМ и регионов'!$B$1:$B$251,0)),"")</f>
        <v/>
      </c>
      <c r="H125" s="2" t="str">
        <f>IF(F125="",MID('Номера анализ'!A125,7,4),"")</f>
        <v>6163</v>
      </c>
      <c r="I125" s="4" t="str">
        <f>IFERROR(INDEX(#REF!,MATCH(H125,#REF!,0)),"")</f>
        <v/>
      </c>
      <c r="J125" s="2" t="str">
        <f>IF(F125="",MID('Номера анализ'!A125,19,4),"")</f>
        <v>5029</v>
      </c>
      <c r="K125" s="4" t="str">
        <f>IFERROR(INDEX(#REF!,MATCH(J125,#REF!,0)),"")</f>
        <v/>
      </c>
      <c r="L125" s="2" t="str">
        <f t="shared" si="8"/>
        <v>6163133960</v>
      </c>
      <c r="M125" s="2" t="str">
        <f t="shared" si="9"/>
        <v>5029069967</v>
      </c>
    </row>
    <row r="126" spans="1:13" x14ac:dyDescent="0.25">
      <c r="A126" s="13" t="s">
        <v>469</v>
      </c>
      <c r="B126" s="2" t="str">
        <f t="shared" si="10"/>
        <v>61</v>
      </c>
      <c r="C126" s="2" t="str">
        <f>IFERROR(INDEX('Коды ОКСМ и регионов'!$C$1:$C$85,MATCH(--B126,'Коды ОКСМ и регионов'!$D$1:$D$85,0)),"")</f>
        <v>Ростовская область</v>
      </c>
      <c r="D126" s="2" t="str">
        <f t="shared" si="11"/>
        <v>61</v>
      </c>
      <c r="E126" s="2" t="str">
        <f>IFERROR(INDEX('Коды ОКСМ и регионов'!$C$1:$C$86,MATCH(--D126,'Коды ОКСМ и регионов'!$D$1:$D$86,0)),"")</f>
        <v>Ростовская область</v>
      </c>
      <c r="F126" s="10" t="str">
        <f t="shared" si="12"/>
        <v/>
      </c>
      <c r="G126" s="2" t="str">
        <f>IFERROR(INDEX('Коды ОКСМ и регионов'!$A$1:$A$251,MATCH(--F126,'Коды ОКСМ и регионов'!$B$1:$B$251,0)),"")</f>
        <v/>
      </c>
      <c r="H126" s="2" t="str">
        <f>IF(F126="",MID('Номера анализ'!A126,7,4),"")</f>
        <v>6165</v>
      </c>
      <c r="I126" s="4" t="str">
        <f>IFERROR(INDEX(#REF!,MATCH(H126,#REF!,0)),"")</f>
        <v/>
      </c>
      <c r="J126" s="2" t="str">
        <f>IF(F126="",MID('Номера анализ'!A126,19,4),"")</f>
        <v>6165</v>
      </c>
      <c r="K126" s="4" t="str">
        <f>IFERROR(INDEX(#REF!,MATCH(J126,#REF!,0)),"")</f>
        <v/>
      </c>
      <c r="L126" s="2" t="str">
        <f t="shared" si="8"/>
        <v>6165005964</v>
      </c>
      <c r="M126" s="2" t="str">
        <f t="shared" si="9"/>
        <v>6165172637</v>
      </c>
    </row>
    <row r="127" spans="1:13" x14ac:dyDescent="0.25">
      <c r="A127" s="13" t="s">
        <v>470</v>
      </c>
      <c r="B127" s="2" t="str">
        <f t="shared" si="10"/>
        <v>61</v>
      </c>
      <c r="C127" s="2" t="str">
        <f>IFERROR(INDEX('Коды ОКСМ и регионов'!$C$1:$C$85,MATCH(--B127,'Коды ОКСМ и регионов'!$D$1:$D$85,0)),"")</f>
        <v>Ростовская область</v>
      </c>
      <c r="D127" s="2" t="str">
        <f t="shared" si="11"/>
        <v>61</v>
      </c>
      <c r="E127" s="2" t="str">
        <f>IFERROR(INDEX('Коды ОКСМ и регионов'!$C$1:$C$86,MATCH(--D127,'Коды ОКСМ и регионов'!$D$1:$D$86,0)),"")</f>
        <v>Ростовская область</v>
      </c>
      <c r="F127" s="10" t="str">
        <f t="shared" si="12"/>
        <v/>
      </c>
      <c r="G127" s="2" t="str">
        <f>IFERROR(INDEX('Коды ОКСМ и регионов'!$A$1:$A$251,MATCH(--F127,'Коды ОКСМ и регионов'!$B$1:$B$251,0)),"")</f>
        <v/>
      </c>
      <c r="H127" s="2" t="str">
        <f>IF(F127="",MID('Номера анализ'!A127,7,4),"")</f>
        <v>6142</v>
      </c>
      <c r="I127" s="4" t="str">
        <f>IFERROR(INDEX(#REF!,MATCH(H127,#REF!,0)),"")</f>
        <v/>
      </c>
      <c r="J127" s="2" t="str">
        <f>IF(F127="",MID('Номера анализ'!A127,19,4),"")</f>
        <v>4201</v>
      </c>
      <c r="K127" s="4" t="str">
        <f>IFERROR(INDEX(#REF!,MATCH(J127,#REF!,0)),"")</f>
        <v/>
      </c>
      <c r="L127" s="2" t="str">
        <f t="shared" si="8"/>
        <v>6142001160</v>
      </c>
      <c r="M127" s="2" t="str">
        <f t="shared" si="9"/>
        <v>614201724758</v>
      </c>
    </row>
    <row r="128" spans="1:13" x14ac:dyDescent="0.25">
      <c r="A128" s="13" t="s">
        <v>471</v>
      </c>
      <c r="B128" s="2" t="str">
        <f t="shared" si="10"/>
        <v>61</v>
      </c>
      <c r="C128" s="2" t="str">
        <f>IFERROR(INDEX('Коды ОКСМ и регионов'!$C$1:$C$85,MATCH(--B128,'Коды ОКСМ и регионов'!$D$1:$D$85,0)),"")</f>
        <v>Ростовская область</v>
      </c>
      <c r="D128" s="2" t="str">
        <f t="shared" si="11"/>
        <v>50</v>
      </c>
      <c r="E128" s="2" t="str">
        <f>IFERROR(INDEX('Коды ОКСМ и регионов'!$C$1:$C$86,MATCH(--D128,'Коды ОКСМ и регионов'!$D$1:$D$86,0)),"")</f>
        <v>Московская область</v>
      </c>
      <c r="F128" s="10" t="str">
        <f t="shared" si="12"/>
        <v/>
      </c>
      <c r="G128" s="2" t="str">
        <f>IFERROR(INDEX('Коды ОКСМ и регионов'!$A$1:$A$251,MATCH(--F128,'Коды ОКСМ и регионов'!$B$1:$B$251,0)),"")</f>
        <v/>
      </c>
      <c r="H128" s="2" t="str">
        <f>IF(F128="",MID('Номера анализ'!A128,7,4),"")</f>
        <v>6167</v>
      </c>
      <c r="I128" s="4" t="str">
        <f>IFERROR(INDEX(#REF!,MATCH(H128,#REF!,0)),"")</f>
        <v/>
      </c>
      <c r="J128" s="2" t="str">
        <f>IF(F128="",MID('Номера анализ'!A128,19,4),"")</f>
        <v>5029</v>
      </c>
      <c r="K128" s="4" t="str">
        <f>IFERROR(INDEX(#REF!,MATCH(J128,#REF!,0)),"")</f>
        <v/>
      </c>
      <c r="L128" s="2" t="str">
        <f t="shared" si="8"/>
        <v>6167136730</v>
      </c>
      <c r="M128" s="2" t="str">
        <f t="shared" si="9"/>
        <v>5029069967</v>
      </c>
    </row>
    <row r="129" spans="1:13" x14ac:dyDescent="0.25">
      <c r="A129" s="13" t="s">
        <v>472</v>
      </c>
      <c r="B129" s="2" t="str">
        <f t="shared" si="10"/>
        <v>61</v>
      </c>
      <c r="C129" s="2" t="str">
        <f>IFERROR(INDEX('Коды ОКСМ и регионов'!$C$1:$C$85,MATCH(--B129,'Коды ОКСМ и регионов'!$D$1:$D$85,0)),"")</f>
        <v>Ростовская область</v>
      </c>
      <c r="D129" s="2" t="str">
        <f t="shared" si="11"/>
        <v>61</v>
      </c>
      <c r="E129" s="2" t="str">
        <f>IFERROR(INDEX('Коды ОКСМ и регионов'!$C$1:$C$86,MATCH(--D129,'Коды ОКСМ и регионов'!$D$1:$D$86,0)),"")</f>
        <v>Ростовская область</v>
      </c>
      <c r="F129" s="10" t="str">
        <f t="shared" si="12"/>
        <v/>
      </c>
      <c r="G129" s="2" t="str">
        <f>IFERROR(INDEX('Коды ОКСМ и регионов'!$A$1:$A$251,MATCH(--F129,'Коды ОКСМ и регионов'!$B$1:$B$251,0)),"")</f>
        <v/>
      </c>
      <c r="H129" s="2" t="str">
        <f>IF(F129="",MID('Номера анализ'!A129,7,4),"")</f>
        <v>6166</v>
      </c>
      <c r="I129" s="4" t="str">
        <f>IFERROR(INDEX(#REF!,MATCH(H129,#REF!,0)),"")</f>
        <v/>
      </c>
      <c r="J129" s="2" t="str">
        <f>IF(F129="",MID('Номера анализ'!A129,19,4),"")</f>
        <v>6165</v>
      </c>
      <c r="K129" s="4" t="str">
        <f>IFERROR(INDEX(#REF!,MATCH(J129,#REF!,0)),"")</f>
        <v/>
      </c>
      <c r="L129" s="2" t="str">
        <f t="shared" si="8"/>
        <v>6166086571</v>
      </c>
      <c r="M129" s="2" t="str">
        <f t="shared" si="9"/>
        <v>6165165943</v>
      </c>
    </row>
    <row r="130" spans="1:13" x14ac:dyDescent="0.25">
      <c r="A130" s="13" t="s">
        <v>473</v>
      </c>
      <c r="B130" s="2" t="str">
        <f t="shared" si="10"/>
        <v>61</v>
      </c>
      <c r="C130" s="2" t="str">
        <f>IFERROR(INDEX('Коды ОКСМ и регионов'!$C$1:$C$85,MATCH(--B130,'Коды ОКСМ и регионов'!$D$1:$D$85,0)),"")</f>
        <v>Ростовская область</v>
      </c>
      <c r="D130" s="2" t="str">
        <f t="shared" si="11"/>
        <v>50</v>
      </c>
      <c r="E130" s="2" t="str">
        <f>IFERROR(INDEX('Коды ОКСМ и регионов'!$C$1:$C$86,MATCH(--D130,'Коды ОКСМ и регионов'!$D$1:$D$86,0)),"")</f>
        <v>Московская область</v>
      </c>
      <c r="F130" s="10" t="str">
        <f t="shared" si="12"/>
        <v/>
      </c>
      <c r="G130" s="2" t="str">
        <f>IFERROR(INDEX('Коды ОКСМ и регионов'!$A$1:$A$251,MATCH(--F130,'Коды ОКСМ и регионов'!$B$1:$B$251,0)),"")</f>
        <v/>
      </c>
      <c r="H130" s="2" t="str">
        <f>IF(F130="",MID('Номера анализ'!A130,7,4),"")</f>
        <v>6166</v>
      </c>
      <c r="I130" s="4" t="str">
        <f>IFERROR(INDEX(#REF!,MATCH(H130,#REF!,0)),"")</f>
        <v/>
      </c>
      <c r="J130" s="2" t="str">
        <f>IF(F130="",MID('Номера анализ'!A130,19,4),"")</f>
        <v>5029</v>
      </c>
      <c r="K130" s="4" t="str">
        <f>IFERROR(INDEX(#REF!,MATCH(J130,#REF!,0)),"")</f>
        <v/>
      </c>
      <c r="L130" s="2" t="str">
        <f t="shared" si="8"/>
        <v>6166095590</v>
      </c>
      <c r="M130" s="2" t="str">
        <f t="shared" si="9"/>
        <v>5029069967</v>
      </c>
    </row>
    <row r="131" spans="1:13" x14ac:dyDescent="0.25">
      <c r="A131" s="13" t="s">
        <v>474</v>
      </c>
      <c r="B131" s="2" t="str">
        <f t="shared" si="10"/>
        <v>61</v>
      </c>
      <c r="C131" s="2" t="str">
        <f>IFERROR(INDEX('Коды ОКСМ и регионов'!$C$1:$C$85,MATCH(--B131,'Коды ОКСМ и регионов'!$D$1:$D$85,0)),"")</f>
        <v>Ростовская область</v>
      </c>
      <c r="D131" s="2" t="str">
        <f t="shared" si="11"/>
        <v>50</v>
      </c>
      <c r="E131" s="2" t="str">
        <f>IFERROR(INDEX('Коды ОКСМ и регионов'!$C$1:$C$86,MATCH(--D131,'Коды ОКСМ и регионов'!$D$1:$D$86,0)),"")</f>
        <v>Московская область</v>
      </c>
      <c r="F131" s="10" t="str">
        <f t="shared" si="12"/>
        <v/>
      </c>
      <c r="G131" s="2" t="str">
        <f>IFERROR(INDEX('Коды ОКСМ и регионов'!$A$1:$A$251,MATCH(--F131,'Коды ОКСМ и регионов'!$B$1:$B$251,0)),"")</f>
        <v/>
      </c>
      <c r="H131" s="2" t="str">
        <f>IF(F131="",MID('Номера анализ'!A131,7,4),"")</f>
        <v>6111</v>
      </c>
      <c r="I131" s="4" t="str">
        <f>IFERROR(INDEX(#REF!,MATCH(H131,#REF!,0)),"")</f>
        <v/>
      </c>
      <c r="J131" s="2" t="str">
        <f>IF(F131="",MID('Номера анализ'!A131,19,4),"")</f>
        <v>5029</v>
      </c>
      <c r="K131" s="4" t="str">
        <f>IFERROR(INDEX(#REF!,MATCH(J131,#REF!,0)),"")</f>
        <v/>
      </c>
      <c r="L131" s="2" t="str">
        <f t="shared" ref="L131:L168" si="13">IF(MID(A131,5,2)="00",MID(A131,7,10),MID(A131,5,12))</f>
        <v>6111008648</v>
      </c>
      <c r="M131" s="2" t="str">
        <f t="shared" ref="M131:M168" si="14">IF(MID(A131,17,2)="00",MID(A131,19,10),MID(A131,17,12))</f>
        <v>5029069967</v>
      </c>
    </row>
    <row r="132" spans="1:13" x14ac:dyDescent="0.25">
      <c r="A132" s="13" t="s">
        <v>475</v>
      </c>
      <c r="B132" s="2" t="str">
        <f t="shared" si="10"/>
        <v>61</v>
      </c>
      <c r="C132" s="2" t="str">
        <f>IFERROR(INDEX('Коды ОКСМ и регионов'!$C$1:$C$85,MATCH(--B132,'Коды ОКСМ и регионов'!$D$1:$D$85,0)),"")</f>
        <v>Ростовская область</v>
      </c>
      <c r="D132" s="2" t="str">
        <f t="shared" si="11"/>
        <v>23</v>
      </c>
      <c r="E132" s="2" t="str">
        <f>IFERROR(INDEX('Коды ОКСМ и регионов'!$C$1:$C$86,MATCH(--D132,'Коды ОКСМ и регионов'!$D$1:$D$86,0)),"")</f>
        <v>Краснодарский край</v>
      </c>
      <c r="F132" s="10" t="str">
        <f t="shared" si="12"/>
        <v/>
      </c>
      <c r="G132" s="2" t="str">
        <f>IFERROR(INDEX('Коды ОКСМ и регионов'!$A$1:$A$251,MATCH(--F132,'Коды ОКСМ и регионов'!$B$1:$B$251,0)),"")</f>
        <v/>
      </c>
      <c r="H132" s="2" t="str">
        <f>IF(F132="",MID('Номера анализ'!A132,7,4),"")</f>
        <v>6150</v>
      </c>
      <c r="I132" s="4" t="str">
        <f>IFERROR(INDEX(#REF!,MATCH(H132,#REF!,0)),"")</f>
        <v/>
      </c>
      <c r="J132" s="2" t="str">
        <f>IF(F132="",MID('Номера анализ'!A132,19,4),"")</f>
        <v>2312</v>
      </c>
      <c r="K132" s="4" t="str">
        <f>IFERROR(INDEX(#REF!,MATCH(J132,#REF!,0)),"")</f>
        <v/>
      </c>
      <c r="L132" s="2" t="str">
        <f t="shared" si="13"/>
        <v>6150056042</v>
      </c>
      <c r="M132" s="2" t="str">
        <f t="shared" si="14"/>
        <v>2312229640</v>
      </c>
    </row>
    <row r="133" spans="1:13" x14ac:dyDescent="0.25">
      <c r="A133" s="13" t="s">
        <v>476</v>
      </c>
      <c r="B133" s="2" t="str">
        <f t="shared" si="10"/>
        <v>61</v>
      </c>
      <c r="C133" s="2" t="str">
        <f>IFERROR(INDEX('Коды ОКСМ и регионов'!$C$1:$C$85,MATCH(--B133,'Коды ОКСМ и регионов'!$D$1:$D$85,0)),"")</f>
        <v>Ростовская область</v>
      </c>
      <c r="D133" s="2" t="str">
        <f t="shared" si="11"/>
        <v>61</v>
      </c>
      <c r="E133" s="2" t="str">
        <f>IFERROR(INDEX('Коды ОКСМ и регионов'!$C$1:$C$86,MATCH(--D133,'Коды ОКСМ и регионов'!$D$1:$D$86,0)),"")</f>
        <v>Ростовская область</v>
      </c>
      <c r="F133" s="10" t="str">
        <f t="shared" si="12"/>
        <v/>
      </c>
      <c r="G133" s="2" t="str">
        <f>IFERROR(INDEX('Коды ОКСМ и регионов'!$A$1:$A$251,MATCH(--F133,'Коды ОКСМ и регионов'!$B$1:$B$251,0)),"")</f>
        <v/>
      </c>
      <c r="H133" s="2" t="str">
        <f>IF(F133="",MID('Номера анализ'!A133,7,4),"")</f>
        <v>6163</v>
      </c>
      <c r="I133" s="4" t="str">
        <f>IFERROR(INDEX(#REF!,MATCH(H133,#REF!,0)),"")</f>
        <v/>
      </c>
      <c r="J133" s="2" t="str">
        <f>IF(F133="",MID('Номера анализ'!A133,19,4),"")</f>
        <v>6165</v>
      </c>
      <c r="K133" s="4" t="str">
        <f>IFERROR(INDEX(#REF!,MATCH(J133,#REF!,0)),"")</f>
        <v/>
      </c>
      <c r="L133" s="2" t="str">
        <f t="shared" si="13"/>
        <v>6163137098</v>
      </c>
      <c r="M133" s="2" t="str">
        <f t="shared" si="14"/>
        <v>6165165943</v>
      </c>
    </row>
    <row r="134" spans="1:13" x14ac:dyDescent="0.25">
      <c r="A134" s="13" t="s">
        <v>477</v>
      </c>
      <c r="B134" s="2" t="str">
        <f t="shared" si="10"/>
        <v>61</v>
      </c>
      <c r="C134" s="2" t="str">
        <f>IFERROR(INDEX('Коды ОКСМ и регионов'!$C$1:$C$85,MATCH(--B134,'Коды ОКСМ и регионов'!$D$1:$D$85,0)),"")</f>
        <v>Ростовская область</v>
      </c>
      <c r="D134" s="2" t="str">
        <f t="shared" si="11"/>
        <v>66</v>
      </c>
      <c r="E134" s="2" t="str">
        <f>IFERROR(INDEX('Коды ОКСМ и регионов'!$C$1:$C$86,MATCH(--D134,'Коды ОКСМ и регионов'!$D$1:$D$86,0)),"")</f>
        <v>Свердловская область</v>
      </c>
      <c r="F134" s="10" t="str">
        <f t="shared" si="12"/>
        <v/>
      </c>
      <c r="G134" s="2" t="str">
        <f>IFERROR(INDEX('Коды ОКСМ и регионов'!$A$1:$A$251,MATCH(--F134,'Коды ОКСМ и регионов'!$B$1:$B$251,0)),"")</f>
        <v/>
      </c>
      <c r="H134" s="2" t="str">
        <f>IF(F134="",MID('Номера анализ'!A134,7,4),"")</f>
        <v>6165</v>
      </c>
      <c r="I134" s="4" t="str">
        <f>IFERROR(INDEX(#REF!,MATCH(H134,#REF!,0)),"")</f>
        <v/>
      </c>
      <c r="J134" s="2" t="str">
        <f>IF(F134="",MID('Номера анализ'!A134,19,4),"")</f>
        <v>6652</v>
      </c>
      <c r="K134" s="4" t="str">
        <f>IFERROR(INDEX(#REF!,MATCH(J134,#REF!,0)),"")</f>
        <v/>
      </c>
      <c r="L134" s="2" t="str">
        <f t="shared" si="13"/>
        <v>6165208499</v>
      </c>
      <c r="M134" s="2" t="str">
        <f t="shared" si="14"/>
        <v>6652016170</v>
      </c>
    </row>
    <row r="135" spans="1:13" x14ac:dyDescent="0.25">
      <c r="A135" s="13" t="s">
        <v>478</v>
      </c>
      <c r="B135" s="2" t="str">
        <f t="shared" si="10"/>
        <v>61</v>
      </c>
      <c r="C135" s="2" t="str">
        <f>IFERROR(INDEX('Коды ОКСМ и регионов'!$C$1:$C$85,MATCH(--B135,'Коды ОКСМ и регионов'!$D$1:$D$85,0)),"")</f>
        <v>Ростовская область</v>
      </c>
      <c r="D135" s="2" t="str">
        <f t="shared" si="11"/>
        <v>61</v>
      </c>
      <c r="E135" s="2" t="str">
        <f>IFERROR(INDEX('Коды ОКСМ и регионов'!$C$1:$C$86,MATCH(--D135,'Коды ОКСМ и регионов'!$D$1:$D$86,0)),"")</f>
        <v>Ростовская область</v>
      </c>
      <c r="F135" s="10" t="str">
        <f t="shared" si="12"/>
        <v/>
      </c>
      <c r="G135" s="2" t="str">
        <f>IFERROR(INDEX('Коды ОКСМ и регионов'!$A$1:$A$251,MATCH(--F135,'Коды ОКСМ и регионов'!$B$1:$B$251,0)),"")</f>
        <v/>
      </c>
      <c r="H135" s="2" t="str">
        <f>IF(F135="",MID('Номера анализ'!A135,7,4),"")</f>
        <v>6162</v>
      </c>
      <c r="I135" s="4" t="str">
        <f>IFERROR(INDEX(#REF!,MATCH(H135,#REF!,0)),"")</f>
        <v/>
      </c>
      <c r="J135" s="2" t="str">
        <f>IF(F135="",MID('Номера анализ'!A135,19,4),"")</f>
        <v>6165</v>
      </c>
      <c r="K135" s="4" t="str">
        <f>IFERROR(INDEX(#REF!,MATCH(J135,#REF!,0)),"")</f>
        <v/>
      </c>
      <c r="L135" s="2" t="str">
        <f t="shared" si="13"/>
        <v>6162024493</v>
      </c>
      <c r="M135" s="2" t="str">
        <f t="shared" si="14"/>
        <v>6165165943</v>
      </c>
    </row>
    <row r="136" spans="1:13" x14ac:dyDescent="0.25">
      <c r="A136" s="13" t="s">
        <v>351</v>
      </c>
      <c r="B136" s="2" t="str">
        <f t="shared" si="10"/>
        <v>61</v>
      </c>
      <c r="C136" s="2" t="str">
        <f>IFERROR(INDEX('Коды ОКСМ и регионов'!$C$1:$C$85,MATCH(--B136,'Коды ОКСМ и регионов'!$D$1:$D$85,0)),"")</f>
        <v>Ростовская область</v>
      </c>
      <c r="D136" s="2" t="str">
        <f t="shared" si="11"/>
        <v>34</v>
      </c>
      <c r="E136" s="2" t="str">
        <f>IFERROR(INDEX('Коды ОКСМ и регионов'!$C$1:$C$86,MATCH(--D136,'Коды ОКСМ и регионов'!$D$1:$D$86,0)),"")</f>
        <v>Волгоградская область</v>
      </c>
      <c r="F136" s="10" t="str">
        <f t="shared" si="12"/>
        <v/>
      </c>
      <c r="G136" s="2" t="str">
        <f>IFERROR(INDEX('Коды ОКСМ и регионов'!$A$1:$A$251,MATCH(--F136,'Коды ОКСМ и регионов'!$B$1:$B$251,0)),"")</f>
        <v/>
      </c>
      <c r="H136" s="2" t="str">
        <f>IF(F136="",MID('Номера анализ'!A136,7,4),"")</f>
        <v>6150</v>
      </c>
      <c r="I136" s="4" t="str">
        <f>IFERROR(INDEX(#REF!,MATCH(H136,#REF!,0)),"")</f>
        <v/>
      </c>
      <c r="J136" s="2" t="str">
        <f>IF(F136="",MID('Номера анализ'!A136,19,4),"")</f>
        <v>3703</v>
      </c>
      <c r="K136" s="4" t="str">
        <f>IFERROR(INDEX(#REF!,MATCH(J136,#REF!,0)),"")</f>
        <v/>
      </c>
      <c r="L136" s="2" t="str">
        <f t="shared" si="13"/>
        <v>6150095066</v>
      </c>
      <c r="M136" s="2" t="str">
        <f t="shared" si="14"/>
        <v>343703064945</v>
      </c>
    </row>
    <row r="137" spans="1:13" x14ac:dyDescent="0.25">
      <c r="A137" s="13" t="s">
        <v>479</v>
      </c>
      <c r="B137" s="2" t="str">
        <f t="shared" si="10"/>
        <v>61</v>
      </c>
      <c r="C137" s="2" t="str">
        <f>IFERROR(INDEX('Коды ОКСМ и регионов'!$C$1:$C$85,MATCH(--B137,'Коды ОКСМ и регионов'!$D$1:$D$85,0)),"")</f>
        <v>Ростовская область</v>
      </c>
      <c r="D137" s="2" t="str">
        <f t="shared" si="11"/>
        <v>50</v>
      </c>
      <c r="E137" s="2" t="str">
        <f>IFERROR(INDEX('Коды ОКСМ и регионов'!$C$1:$C$86,MATCH(--D137,'Коды ОКСМ и регионов'!$D$1:$D$86,0)),"")</f>
        <v>Московская область</v>
      </c>
      <c r="F137" s="10" t="str">
        <f t="shared" si="12"/>
        <v/>
      </c>
      <c r="G137" s="2" t="str">
        <f>IFERROR(INDEX('Коды ОКСМ и регионов'!$A$1:$A$251,MATCH(--F137,'Коды ОКСМ и регионов'!$B$1:$B$251,0)),"")</f>
        <v/>
      </c>
      <c r="H137" s="2" t="str">
        <f>IF(F137="",MID('Номера анализ'!A137,7,4),"")</f>
        <v>6143</v>
      </c>
      <c r="I137" s="4" t="str">
        <f>IFERROR(INDEX(#REF!,MATCH(H137,#REF!,0)),"")</f>
        <v/>
      </c>
      <c r="J137" s="2" t="str">
        <f>IF(F137="",MID('Номера анализ'!A137,19,4),"")</f>
        <v>5029</v>
      </c>
      <c r="K137" s="4" t="str">
        <f>IFERROR(INDEX(#REF!,MATCH(J137,#REF!,0)),"")</f>
        <v/>
      </c>
      <c r="L137" s="2" t="str">
        <f t="shared" si="13"/>
        <v>6143006890</v>
      </c>
      <c r="M137" s="2" t="str">
        <f t="shared" si="14"/>
        <v>5029069967</v>
      </c>
    </row>
    <row r="138" spans="1:13" x14ac:dyDescent="0.25">
      <c r="A138" s="13" t="s">
        <v>480</v>
      </c>
      <c r="B138" s="2" t="str">
        <f t="shared" si="10"/>
        <v>61</v>
      </c>
      <c r="C138" s="2" t="str">
        <f>IFERROR(INDEX('Коды ОКСМ и регионов'!$C$1:$C$85,MATCH(--B138,'Коды ОКСМ и регионов'!$D$1:$D$85,0)),"")</f>
        <v>Ростовская область</v>
      </c>
      <c r="D138" s="2" t="str">
        <f t="shared" si="11"/>
        <v>50</v>
      </c>
      <c r="E138" s="2" t="str">
        <f>IFERROR(INDEX('Коды ОКСМ и регионов'!$C$1:$C$86,MATCH(--D138,'Коды ОКСМ и регионов'!$D$1:$D$86,0)),"")</f>
        <v>Московская область</v>
      </c>
      <c r="F138" s="10" t="str">
        <f t="shared" si="12"/>
        <v/>
      </c>
      <c r="G138" s="2" t="str">
        <f>IFERROR(INDEX('Коды ОКСМ и регионов'!$A$1:$A$251,MATCH(--F138,'Коды ОКСМ и регионов'!$B$1:$B$251,0)),"")</f>
        <v/>
      </c>
      <c r="H138" s="2" t="str">
        <f>IF(F138="",MID('Номера анализ'!A138,7,4),"")</f>
        <v>6141</v>
      </c>
      <c r="I138" s="4" t="str">
        <f>IFERROR(INDEX(#REF!,MATCH(H138,#REF!,0)),"")</f>
        <v/>
      </c>
      <c r="J138" s="2" t="str">
        <f>IF(F138="",MID('Номера анализ'!A138,19,4),"")</f>
        <v>5029</v>
      </c>
      <c r="K138" s="4" t="str">
        <f>IFERROR(INDEX(#REF!,MATCH(J138,#REF!,0)),"")</f>
        <v/>
      </c>
      <c r="L138" s="2" t="str">
        <f t="shared" si="13"/>
        <v>6141049602</v>
      </c>
      <c r="M138" s="2" t="str">
        <f t="shared" si="14"/>
        <v>5029069967</v>
      </c>
    </row>
    <row r="139" spans="1:13" x14ac:dyDescent="0.25">
      <c r="A139" s="13" t="s">
        <v>481</v>
      </c>
      <c r="B139" s="2" t="str">
        <f t="shared" si="10"/>
        <v>61</v>
      </c>
      <c r="C139" s="2" t="str">
        <f>IFERROR(INDEX('Коды ОКСМ и регионов'!$C$1:$C$85,MATCH(--B139,'Коды ОКСМ и регионов'!$D$1:$D$85,0)),"")</f>
        <v>Ростовская область</v>
      </c>
      <c r="D139" s="2" t="str">
        <f t="shared" si="11"/>
        <v>50</v>
      </c>
      <c r="E139" s="2" t="str">
        <f>IFERROR(INDEX('Коды ОКСМ и регионов'!$C$1:$C$86,MATCH(--D139,'Коды ОКСМ и регионов'!$D$1:$D$86,0)),"")</f>
        <v>Московская область</v>
      </c>
      <c r="F139" s="10" t="str">
        <f t="shared" si="12"/>
        <v/>
      </c>
      <c r="G139" s="2" t="str">
        <f>IFERROR(INDEX('Коды ОКСМ и регионов'!$A$1:$A$251,MATCH(--F139,'Коды ОКСМ и регионов'!$B$1:$B$251,0)),"")</f>
        <v/>
      </c>
      <c r="H139" s="2" t="str">
        <f>IF(F139="",MID('Номера анализ'!A139,7,4),"")</f>
        <v>6154</v>
      </c>
      <c r="I139" s="4" t="str">
        <f>IFERROR(INDEX(#REF!,MATCH(H139,#REF!,0)),"")</f>
        <v/>
      </c>
      <c r="J139" s="2" t="str">
        <f>IF(F139="",MID('Номера анализ'!A139,19,4),"")</f>
        <v>5029</v>
      </c>
      <c r="K139" s="4" t="str">
        <f>IFERROR(INDEX(#REF!,MATCH(J139,#REF!,0)),"")</f>
        <v/>
      </c>
      <c r="L139" s="2" t="str">
        <f t="shared" si="13"/>
        <v>6154560490</v>
      </c>
      <c r="M139" s="2" t="str">
        <f t="shared" si="14"/>
        <v>5029069967</v>
      </c>
    </row>
    <row r="140" spans="1:13" x14ac:dyDescent="0.25">
      <c r="A140" s="13" t="s">
        <v>482</v>
      </c>
      <c r="B140" s="2" t="str">
        <f t="shared" si="10"/>
        <v>61</v>
      </c>
      <c r="C140" s="2" t="str">
        <f>IFERROR(INDEX('Коды ОКСМ и регионов'!$C$1:$C$85,MATCH(--B140,'Коды ОКСМ и регионов'!$D$1:$D$85,0)),"")</f>
        <v>Ростовская область</v>
      </c>
      <c r="D140" s="2" t="str">
        <f t="shared" si="11"/>
        <v>61</v>
      </c>
      <c r="E140" s="2" t="str">
        <f>IFERROR(INDEX('Коды ОКСМ и регионов'!$C$1:$C$86,MATCH(--D140,'Коды ОКСМ и регионов'!$D$1:$D$86,0)),"")</f>
        <v>Ростовская область</v>
      </c>
      <c r="F140" s="10" t="str">
        <f t="shared" si="12"/>
        <v/>
      </c>
      <c r="G140" s="2" t="str">
        <f>IFERROR(INDEX('Коды ОКСМ и регионов'!$A$1:$A$251,MATCH(--F140,'Коды ОКСМ и регионов'!$B$1:$B$251,0)),"")</f>
        <v/>
      </c>
      <c r="H140" s="2" t="str">
        <f>IF(F140="",MID('Номера анализ'!A140,7,4),"")</f>
        <v>6163</v>
      </c>
      <c r="I140" s="4" t="str">
        <f>IFERROR(INDEX(#REF!,MATCH(H140,#REF!,0)),"")</f>
        <v/>
      </c>
      <c r="J140" s="2" t="str">
        <f>IF(F140="",MID('Номера анализ'!A140,19,4),"")</f>
        <v>6165</v>
      </c>
      <c r="K140" s="4" t="str">
        <f>IFERROR(INDEX(#REF!,MATCH(J140,#REF!,0)),"")</f>
        <v/>
      </c>
      <c r="L140" s="2" t="str">
        <f t="shared" si="13"/>
        <v>6163137098</v>
      </c>
      <c r="M140" s="2" t="str">
        <f t="shared" si="14"/>
        <v>6165165943</v>
      </c>
    </row>
    <row r="141" spans="1:13" x14ac:dyDescent="0.25">
      <c r="A141" s="13" t="s">
        <v>483</v>
      </c>
      <c r="B141" s="2" t="str">
        <f t="shared" si="10"/>
        <v>61</v>
      </c>
      <c r="C141" s="2" t="str">
        <f>IFERROR(INDEX('Коды ОКСМ и регионов'!$C$1:$C$85,MATCH(--B141,'Коды ОКСМ и регионов'!$D$1:$D$85,0)),"")</f>
        <v>Ростовская область</v>
      </c>
      <c r="D141" s="2" t="str">
        <f t="shared" si="11"/>
        <v>61</v>
      </c>
      <c r="E141" s="2" t="str">
        <f>IFERROR(INDEX('Коды ОКСМ и регионов'!$C$1:$C$86,MATCH(--D141,'Коды ОКСМ и регионов'!$D$1:$D$86,0)),"")</f>
        <v>Ростовская область</v>
      </c>
      <c r="F141" s="10" t="str">
        <f t="shared" si="12"/>
        <v/>
      </c>
      <c r="G141" s="2" t="str">
        <f>IFERROR(INDEX('Коды ОКСМ и регионов'!$A$1:$A$251,MATCH(--F141,'Коды ОКСМ и регионов'!$B$1:$B$251,0)),"")</f>
        <v/>
      </c>
      <c r="H141" s="2" t="str">
        <f>IF(F141="",MID('Номера анализ'!A141,7,4),"")</f>
        <v>6167</v>
      </c>
      <c r="I141" s="4" t="str">
        <f>IFERROR(INDEX(#REF!,MATCH(H141,#REF!,0)),"")</f>
        <v/>
      </c>
      <c r="J141" s="2" t="str">
        <f>IF(F141="",MID('Номера анализ'!A141,19,4),"")</f>
        <v>6165</v>
      </c>
      <c r="K141" s="4" t="str">
        <f>IFERROR(INDEX(#REF!,MATCH(J141,#REF!,0)),"")</f>
        <v/>
      </c>
      <c r="L141" s="2" t="str">
        <f t="shared" si="13"/>
        <v>6167014330</v>
      </c>
      <c r="M141" s="2" t="str">
        <f t="shared" si="14"/>
        <v>6165165943</v>
      </c>
    </row>
    <row r="142" spans="1:13" x14ac:dyDescent="0.25">
      <c r="A142" s="13" t="s">
        <v>476</v>
      </c>
      <c r="B142" s="2" t="str">
        <f t="shared" si="10"/>
        <v>61</v>
      </c>
      <c r="C142" s="2" t="str">
        <f>IFERROR(INDEX('Коды ОКСМ и регионов'!$C$1:$C$85,MATCH(--B142,'Коды ОКСМ и регионов'!$D$1:$D$85,0)),"")</f>
        <v>Ростовская область</v>
      </c>
      <c r="D142" s="2" t="str">
        <f t="shared" si="11"/>
        <v>61</v>
      </c>
      <c r="E142" s="2" t="str">
        <f>IFERROR(INDEX('Коды ОКСМ и регионов'!$C$1:$C$86,MATCH(--D142,'Коды ОКСМ и регионов'!$D$1:$D$86,0)),"")</f>
        <v>Ростовская область</v>
      </c>
      <c r="F142" s="10" t="str">
        <f t="shared" si="12"/>
        <v/>
      </c>
      <c r="G142" s="2" t="str">
        <f>IFERROR(INDEX('Коды ОКСМ и регионов'!$A$1:$A$251,MATCH(--F142,'Коды ОКСМ и регионов'!$B$1:$B$251,0)),"")</f>
        <v/>
      </c>
      <c r="H142" s="2" t="str">
        <f>IF(F142="",MID('Номера анализ'!A142,7,4),"")</f>
        <v>6163</v>
      </c>
      <c r="I142" s="4" t="str">
        <f>IFERROR(INDEX(#REF!,MATCH(H142,#REF!,0)),"")</f>
        <v/>
      </c>
      <c r="J142" s="2" t="str">
        <f>IF(F142="",MID('Номера анализ'!A142,19,4),"")</f>
        <v>6165</v>
      </c>
      <c r="K142" s="4" t="str">
        <f>IFERROR(INDEX(#REF!,MATCH(J142,#REF!,0)),"")</f>
        <v/>
      </c>
      <c r="L142" s="2" t="str">
        <f t="shared" si="13"/>
        <v>6163137098</v>
      </c>
      <c r="M142" s="2" t="str">
        <f t="shared" si="14"/>
        <v>6165165943</v>
      </c>
    </row>
    <row r="143" spans="1:13" x14ac:dyDescent="0.25">
      <c r="A143" s="13" t="s">
        <v>484</v>
      </c>
      <c r="B143" s="2" t="str">
        <f t="shared" si="10"/>
        <v>61</v>
      </c>
      <c r="C143" s="2" t="str">
        <f>IFERROR(INDEX('Коды ОКСМ и регионов'!$C$1:$C$85,MATCH(--B143,'Коды ОКСМ и регионов'!$D$1:$D$85,0)),"")</f>
        <v>Ростовская область</v>
      </c>
      <c r="D143" s="2" t="str">
        <f t="shared" si="11"/>
        <v>50</v>
      </c>
      <c r="E143" s="2" t="str">
        <f>IFERROR(INDEX('Коды ОКСМ и регионов'!$C$1:$C$86,MATCH(--D143,'Коды ОКСМ и регионов'!$D$1:$D$86,0)),"")</f>
        <v>Московская область</v>
      </c>
      <c r="F143" s="10" t="str">
        <f t="shared" si="12"/>
        <v/>
      </c>
      <c r="G143" s="2" t="str">
        <f>IFERROR(INDEX('Коды ОКСМ и регионов'!$A$1:$A$251,MATCH(--F143,'Коды ОКСМ и регионов'!$B$1:$B$251,0)),"")</f>
        <v/>
      </c>
      <c r="H143" s="2" t="str">
        <f>IF(F143="",MID('Номера анализ'!A143,7,4),"")</f>
        <v>1311</v>
      </c>
      <c r="I143" s="4" t="str">
        <f>IFERROR(INDEX(#REF!,MATCH(H143,#REF!,0)),"")</f>
        <v/>
      </c>
      <c r="J143" s="2" t="str">
        <f>IF(F143="",MID('Номера анализ'!A143,19,4),"")</f>
        <v>5029</v>
      </c>
      <c r="K143" s="4" t="str">
        <f>IFERROR(INDEX(#REF!,MATCH(J143,#REF!,0)),"")</f>
        <v/>
      </c>
      <c r="L143" s="2" t="str">
        <f t="shared" si="13"/>
        <v>611311060007</v>
      </c>
      <c r="M143" s="2" t="str">
        <f t="shared" si="14"/>
        <v>5029069967</v>
      </c>
    </row>
    <row r="144" spans="1:13" x14ac:dyDescent="0.25">
      <c r="A144" s="13" t="s">
        <v>485</v>
      </c>
      <c r="B144" s="2" t="str">
        <f t="shared" si="10"/>
        <v>61</v>
      </c>
      <c r="C144" s="2" t="str">
        <f>IFERROR(INDEX('Коды ОКСМ и регионов'!$C$1:$C$85,MATCH(--B144,'Коды ОКСМ и регионов'!$D$1:$D$85,0)),"")</f>
        <v>Ростовская область</v>
      </c>
      <c r="D144" s="2" t="str">
        <f t="shared" si="11"/>
        <v>50</v>
      </c>
      <c r="E144" s="2" t="str">
        <f>IFERROR(INDEX('Коды ОКСМ и регионов'!$C$1:$C$86,MATCH(--D144,'Коды ОКСМ и регионов'!$D$1:$D$86,0)),"")</f>
        <v>Московская область</v>
      </c>
      <c r="F144" s="10" t="str">
        <f t="shared" si="12"/>
        <v/>
      </c>
      <c r="G144" s="2" t="str">
        <f>IFERROR(INDEX('Коды ОКСМ и регионов'!$A$1:$A$251,MATCH(--F144,'Коды ОКСМ и регионов'!$B$1:$B$251,0)),"")</f>
        <v/>
      </c>
      <c r="H144" s="2" t="str">
        <f>IF(F144="",MID('Номера анализ'!A144,7,4),"")</f>
        <v>6167</v>
      </c>
      <c r="I144" s="4" t="str">
        <f>IFERROR(INDEX(#REF!,MATCH(H144,#REF!,0)),"")</f>
        <v/>
      </c>
      <c r="J144" s="2" t="str">
        <f>IF(F144="",MID('Номера анализ'!A144,19,4),"")</f>
        <v>5029</v>
      </c>
      <c r="K144" s="4" t="str">
        <f>IFERROR(INDEX(#REF!,MATCH(J144,#REF!,0)),"")</f>
        <v/>
      </c>
      <c r="L144" s="2" t="str">
        <f t="shared" si="13"/>
        <v>6167109912</v>
      </c>
      <c r="M144" s="2" t="str">
        <f t="shared" si="14"/>
        <v>5029069967</v>
      </c>
    </row>
    <row r="145" spans="1:13" x14ac:dyDescent="0.25">
      <c r="A145" s="13" t="s">
        <v>472</v>
      </c>
      <c r="B145" s="2" t="str">
        <f t="shared" si="10"/>
        <v>61</v>
      </c>
      <c r="C145" s="2" t="str">
        <f>IFERROR(INDEX('Коды ОКСМ и регионов'!$C$1:$C$85,MATCH(--B145,'Коды ОКСМ и регионов'!$D$1:$D$85,0)),"")</f>
        <v>Ростовская область</v>
      </c>
      <c r="D145" s="2" t="str">
        <f t="shared" si="11"/>
        <v>61</v>
      </c>
      <c r="E145" s="2" t="str">
        <f>IFERROR(INDEX('Коды ОКСМ и регионов'!$C$1:$C$86,MATCH(--D145,'Коды ОКСМ и регионов'!$D$1:$D$86,0)),"")</f>
        <v>Ростовская область</v>
      </c>
      <c r="F145" s="10" t="str">
        <f t="shared" si="12"/>
        <v/>
      </c>
      <c r="G145" s="2" t="str">
        <f>IFERROR(INDEX('Коды ОКСМ и регионов'!$A$1:$A$251,MATCH(--F145,'Коды ОКСМ и регионов'!$B$1:$B$251,0)),"")</f>
        <v/>
      </c>
      <c r="H145" s="2" t="str">
        <f>IF(F145="",MID('Номера анализ'!A145,7,4),"")</f>
        <v>6166</v>
      </c>
      <c r="I145" s="4" t="str">
        <f>IFERROR(INDEX(#REF!,MATCH(H145,#REF!,0)),"")</f>
        <v/>
      </c>
      <c r="J145" s="2" t="str">
        <f>IF(F145="",MID('Номера анализ'!A145,19,4),"")</f>
        <v>6165</v>
      </c>
      <c r="K145" s="4" t="str">
        <f>IFERROR(INDEX(#REF!,MATCH(J145,#REF!,0)),"")</f>
        <v/>
      </c>
      <c r="L145" s="2" t="str">
        <f t="shared" si="13"/>
        <v>6166086571</v>
      </c>
      <c r="M145" s="2" t="str">
        <f t="shared" si="14"/>
        <v>6165165943</v>
      </c>
    </row>
    <row r="146" spans="1:13" x14ac:dyDescent="0.25">
      <c r="A146" s="13" t="s">
        <v>486</v>
      </c>
      <c r="B146" s="2" t="str">
        <f t="shared" si="10"/>
        <v>61</v>
      </c>
      <c r="C146" s="2" t="str">
        <f>IFERROR(INDEX('Коды ОКСМ и регионов'!$C$1:$C$85,MATCH(--B146,'Коды ОКСМ и регионов'!$D$1:$D$85,0)),"")</f>
        <v>Ростовская область</v>
      </c>
      <c r="D146" s="2" t="str">
        <f t="shared" si="11"/>
        <v>61</v>
      </c>
      <c r="E146" s="2" t="str">
        <f>IFERROR(INDEX('Коды ОКСМ и регионов'!$C$1:$C$86,MATCH(--D146,'Коды ОКСМ и регионов'!$D$1:$D$86,0)),"")</f>
        <v>Ростовская область</v>
      </c>
      <c r="F146" s="10" t="str">
        <f t="shared" si="12"/>
        <v/>
      </c>
      <c r="G146" s="2" t="str">
        <f>IFERROR(INDEX('Коды ОКСМ и регионов'!$A$1:$A$251,MATCH(--F146,'Коды ОКСМ и регионов'!$B$1:$B$251,0)),"")</f>
        <v/>
      </c>
      <c r="H146" s="2" t="str">
        <f>IF(F146="",MID('Номера анализ'!A146,7,4),"")</f>
        <v>6167</v>
      </c>
      <c r="I146" s="4" t="str">
        <f>IFERROR(INDEX(#REF!,MATCH(H146,#REF!,0)),"")</f>
        <v/>
      </c>
      <c r="J146" s="2" t="str">
        <f>IF(F146="",MID('Номера анализ'!A146,19,4),"")</f>
        <v>6164</v>
      </c>
      <c r="K146" s="4" t="str">
        <f>IFERROR(INDEX(#REF!,MATCH(J146,#REF!,0)),"")</f>
        <v/>
      </c>
      <c r="L146" s="2" t="str">
        <f t="shared" si="13"/>
        <v>6167013618</v>
      </c>
      <c r="M146" s="2" t="str">
        <f t="shared" si="14"/>
        <v>6164023463</v>
      </c>
    </row>
    <row r="147" spans="1:13" x14ac:dyDescent="0.25">
      <c r="A147" s="13" t="s">
        <v>487</v>
      </c>
      <c r="B147" s="2" t="str">
        <f t="shared" si="10"/>
        <v>61</v>
      </c>
      <c r="C147" s="2" t="str">
        <f>IFERROR(INDEX('Коды ОКСМ и регионов'!$C$1:$C$85,MATCH(--B147,'Коды ОКСМ и регионов'!$D$1:$D$85,0)),"")</f>
        <v>Ростовская область</v>
      </c>
      <c r="D147" s="2" t="str">
        <f t="shared" si="11"/>
        <v>52</v>
      </c>
      <c r="E147" s="2" t="str">
        <f>IFERROR(INDEX('Коды ОКСМ и регионов'!$C$1:$C$86,MATCH(--D147,'Коды ОКСМ и регионов'!$D$1:$D$86,0)),"")</f>
        <v>Нижегородская область</v>
      </c>
      <c r="F147" s="10" t="str">
        <f t="shared" si="12"/>
        <v/>
      </c>
      <c r="G147" s="2" t="str">
        <f>IFERROR(INDEX('Коды ОКСМ и регионов'!$A$1:$A$251,MATCH(--F147,'Коды ОКСМ и регионов'!$B$1:$B$251,0)),"")</f>
        <v/>
      </c>
      <c r="H147" s="2" t="str">
        <f>IF(F147="",MID('Номера анализ'!A147,7,4),"")</f>
        <v>6106</v>
      </c>
      <c r="I147" s="4" t="str">
        <f>IFERROR(INDEX(#REF!,MATCH(H147,#REF!,0)),"")</f>
        <v/>
      </c>
      <c r="J147" s="2" t="str">
        <f>IF(F147="",MID('Номера анализ'!A147,19,4),"")</f>
        <v>3501</v>
      </c>
      <c r="K147" s="4" t="str">
        <f>IFERROR(INDEX(#REF!,MATCH(J147,#REF!,0)),"")</f>
        <v/>
      </c>
      <c r="L147" s="2" t="str">
        <f t="shared" si="13"/>
        <v>6106001076</v>
      </c>
      <c r="M147" s="2" t="str">
        <f t="shared" si="14"/>
        <v>523501973411</v>
      </c>
    </row>
    <row r="148" spans="1:13" x14ac:dyDescent="0.25">
      <c r="A148" s="13" t="s">
        <v>488</v>
      </c>
      <c r="B148" s="2" t="str">
        <f t="shared" si="10"/>
        <v>61</v>
      </c>
      <c r="C148" s="2" t="str">
        <f>IFERROR(INDEX('Коды ОКСМ и регионов'!$C$1:$C$85,MATCH(--B148,'Коды ОКСМ и регионов'!$D$1:$D$85,0)),"")</f>
        <v>Ростовская область</v>
      </c>
      <c r="D148" s="2" t="str">
        <f t="shared" si="11"/>
        <v>50</v>
      </c>
      <c r="E148" s="2" t="str">
        <f>IFERROR(INDEX('Коды ОКСМ и регионов'!$C$1:$C$86,MATCH(--D148,'Коды ОКСМ и регионов'!$D$1:$D$86,0)),"")</f>
        <v>Московская область</v>
      </c>
      <c r="F148" s="10" t="str">
        <f t="shared" si="12"/>
        <v/>
      </c>
      <c r="G148" s="2" t="str">
        <f>IFERROR(INDEX('Коды ОКСМ и регионов'!$A$1:$A$251,MATCH(--F148,'Коды ОКСМ и регионов'!$B$1:$B$251,0)),"")</f>
        <v/>
      </c>
      <c r="H148" s="2" t="str">
        <f>IF(F148="",MID('Номера анализ'!A148,7,4),"")</f>
        <v>1101</v>
      </c>
      <c r="I148" s="4" t="str">
        <f>IFERROR(INDEX(#REF!,MATCH(H148,#REF!,0)),"")</f>
        <v/>
      </c>
      <c r="J148" s="2" t="str">
        <f>IF(F148="",MID('Номера анализ'!A148,19,4),"")</f>
        <v>5029</v>
      </c>
      <c r="K148" s="4" t="str">
        <f>IFERROR(INDEX(#REF!,MATCH(J148,#REF!,0)),"")</f>
        <v/>
      </c>
      <c r="L148" s="2" t="str">
        <f t="shared" si="13"/>
        <v>611101614668</v>
      </c>
      <c r="M148" s="2" t="str">
        <f t="shared" si="14"/>
        <v>5029069967</v>
      </c>
    </row>
    <row r="149" spans="1:13" x14ac:dyDescent="0.25">
      <c r="A149" s="13" t="s">
        <v>489</v>
      </c>
      <c r="B149" s="2" t="str">
        <f t="shared" si="10"/>
        <v>61</v>
      </c>
      <c r="C149" s="2" t="str">
        <f>IFERROR(INDEX('Коды ОКСМ и регионов'!$C$1:$C$85,MATCH(--B149,'Коды ОКСМ и регионов'!$D$1:$D$85,0)),"")</f>
        <v>Ростовская область</v>
      </c>
      <c r="D149" s="2" t="str">
        <f t="shared" si="11"/>
        <v>76</v>
      </c>
      <c r="E149" s="2" t="str">
        <f>IFERROR(INDEX('Коды ОКСМ и регионов'!$C$1:$C$86,MATCH(--D149,'Коды ОКСМ и регионов'!$D$1:$D$86,0)),"")</f>
        <v>Ярославская область</v>
      </c>
      <c r="F149" s="10" t="str">
        <f t="shared" si="12"/>
        <v/>
      </c>
      <c r="G149" s="2" t="str">
        <f>IFERROR(INDEX('Коды ОКСМ и регионов'!$A$1:$A$251,MATCH(--F149,'Коды ОКСМ и регионов'!$B$1:$B$251,0)),"")</f>
        <v/>
      </c>
      <c r="H149" s="2" t="str">
        <f>IF(F149="",MID('Номера анализ'!A149,7,4),"")</f>
        <v>6114</v>
      </c>
      <c r="I149" s="4" t="str">
        <f>IFERROR(INDEX(#REF!,MATCH(H149,#REF!,0)),"")</f>
        <v/>
      </c>
      <c r="J149" s="2" t="str">
        <f>IF(F149="",MID('Номера анализ'!A149,19,4),"")</f>
        <v>7604</v>
      </c>
      <c r="K149" s="4" t="str">
        <f>IFERROR(INDEX(#REF!,MATCH(J149,#REF!,0)),"")</f>
        <v/>
      </c>
      <c r="L149" s="2" t="str">
        <f t="shared" si="13"/>
        <v>6114000069</v>
      </c>
      <c r="M149" s="2" t="str">
        <f t="shared" si="14"/>
        <v>7604105369</v>
      </c>
    </row>
    <row r="150" spans="1:13" x14ac:dyDescent="0.25">
      <c r="A150" s="13" t="s">
        <v>350</v>
      </c>
      <c r="B150" s="2" t="str">
        <f t="shared" si="10"/>
        <v>61</v>
      </c>
      <c r="C150" s="2" t="str">
        <f>IFERROR(INDEX('Коды ОКСМ и регионов'!$C$1:$C$85,MATCH(--B150,'Коды ОКСМ и регионов'!$D$1:$D$85,0)),"")</f>
        <v>Ростовская область</v>
      </c>
      <c r="D150" s="2" t="str">
        <f t="shared" si="11"/>
        <v>61</v>
      </c>
      <c r="E150" s="2" t="str">
        <f>IFERROR(INDEX('Коды ОКСМ и регионов'!$C$1:$C$86,MATCH(--D150,'Коды ОКСМ и регионов'!$D$1:$D$86,0)),"")</f>
        <v>Ростовская область</v>
      </c>
      <c r="F150" s="10" t="str">
        <f t="shared" si="12"/>
        <v/>
      </c>
      <c r="G150" s="2" t="str">
        <f>IFERROR(INDEX('Коды ОКСМ и регионов'!$A$1:$A$251,MATCH(--F150,'Коды ОКСМ и регионов'!$B$1:$B$251,0)),"")</f>
        <v/>
      </c>
      <c r="H150" s="2" t="str">
        <f>IF(F150="",MID('Номера анализ'!A150,7,4),"")</f>
        <v>6154</v>
      </c>
      <c r="I150" s="4" t="str">
        <f>IFERROR(INDEX(#REF!,MATCH(H150,#REF!,0)),"")</f>
        <v/>
      </c>
      <c r="J150" s="2" t="str">
        <f>IF(F150="",MID('Номера анализ'!A150,19,4),"")</f>
        <v>6119</v>
      </c>
      <c r="K150" s="4" t="str">
        <f>IFERROR(INDEX(#REF!,MATCH(J150,#REF!,0)),"")</f>
        <v/>
      </c>
      <c r="L150" s="2" t="str">
        <f t="shared" si="13"/>
        <v>6154028021</v>
      </c>
      <c r="M150" s="2" t="str">
        <f t="shared" si="14"/>
        <v>6119009523</v>
      </c>
    </row>
    <row r="151" spans="1:13" x14ac:dyDescent="0.25">
      <c r="A151" s="13" t="s">
        <v>490</v>
      </c>
      <c r="B151" s="2" t="str">
        <f t="shared" si="10"/>
        <v>61</v>
      </c>
      <c r="C151" s="2" t="str">
        <f>IFERROR(INDEX('Коды ОКСМ и регионов'!$C$1:$C$85,MATCH(--B151,'Коды ОКСМ и регионов'!$D$1:$D$85,0)),"")</f>
        <v>Ростовская область</v>
      </c>
      <c r="D151" s="2" t="str">
        <f t="shared" si="11"/>
        <v>61</v>
      </c>
      <c r="E151" s="2" t="str">
        <f>IFERROR(INDEX('Коды ОКСМ и регионов'!$C$1:$C$86,MATCH(--D151,'Коды ОКСМ и регионов'!$D$1:$D$86,0)),"")</f>
        <v>Ростовская область</v>
      </c>
      <c r="F151" s="10" t="str">
        <f t="shared" si="12"/>
        <v/>
      </c>
      <c r="G151" s="2" t="str">
        <f>IFERROR(INDEX('Коды ОКСМ и регионов'!$A$1:$A$251,MATCH(--F151,'Коды ОКСМ и регионов'!$B$1:$B$251,0)),"")</f>
        <v/>
      </c>
      <c r="H151" s="2" t="str">
        <f>IF(F151="",MID('Номера анализ'!A151,7,4),"")</f>
        <v>6136</v>
      </c>
      <c r="I151" s="4" t="str">
        <f>IFERROR(INDEX(#REF!,MATCH(H151,#REF!,0)),"")</f>
        <v/>
      </c>
      <c r="J151" s="2" t="str">
        <f>IF(F151="",MID('Номера анализ'!A151,19,4),"")</f>
        <v>6136</v>
      </c>
      <c r="K151" s="4" t="str">
        <f>IFERROR(INDEX(#REF!,MATCH(J151,#REF!,0)),"")</f>
        <v/>
      </c>
      <c r="L151" s="2" t="str">
        <f t="shared" si="13"/>
        <v>6136010688</v>
      </c>
      <c r="M151" s="2" t="str">
        <f t="shared" si="14"/>
        <v>6136010670</v>
      </c>
    </row>
    <row r="152" spans="1:13" x14ac:dyDescent="0.25">
      <c r="A152" s="13" t="s">
        <v>491</v>
      </c>
      <c r="B152" s="2" t="str">
        <f t="shared" si="10"/>
        <v>61</v>
      </c>
      <c r="C152" s="2" t="str">
        <f>IFERROR(INDEX('Коды ОКСМ и регионов'!$C$1:$C$85,MATCH(--B152,'Коды ОКСМ и регионов'!$D$1:$D$85,0)),"")</f>
        <v>Ростовская область</v>
      </c>
      <c r="D152" s="2" t="str">
        <f t="shared" si="11"/>
        <v>50</v>
      </c>
      <c r="E152" s="2" t="str">
        <f>IFERROR(INDEX('Коды ОКСМ и регионов'!$C$1:$C$86,MATCH(--D152,'Коды ОКСМ и регионов'!$D$1:$D$86,0)),"")</f>
        <v>Московская область</v>
      </c>
      <c r="F152" s="10" t="str">
        <f t="shared" si="12"/>
        <v/>
      </c>
      <c r="G152" s="2" t="str">
        <f>IFERROR(INDEX('Коды ОКСМ и регионов'!$A$1:$A$251,MATCH(--F152,'Коды ОКСМ и регионов'!$B$1:$B$251,0)),"")</f>
        <v/>
      </c>
      <c r="H152" s="2" t="str">
        <f>IF(F152="",MID('Номера анализ'!A152,7,4),"")</f>
        <v>6164</v>
      </c>
      <c r="I152" s="4" t="str">
        <f>IFERROR(INDEX(#REF!,MATCH(H152,#REF!,0)),"")</f>
        <v/>
      </c>
      <c r="J152" s="2" t="str">
        <f>IF(F152="",MID('Номера анализ'!A152,19,4),"")</f>
        <v>5029</v>
      </c>
      <c r="K152" s="4" t="str">
        <f>IFERROR(INDEX(#REF!,MATCH(J152,#REF!,0)),"")</f>
        <v/>
      </c>
      <c r="L152" s="2" t="str">
        <f t="shared" si="13"/>
        <v>6164203963</v>
      </c>
      <c r="M152" s="2" t="str">
        <f t="shared" si="14"/>
        <v>5029069967</v>
      </c>
    </row>
    <row r="153" spans="1:13" x14ac:dyDescent="0.25">
      <c r="A153" s="13" t="s">
        <v>492</v>
      </c>
      <c r="B153" s="2" t="str">
        <f t="shared" si="10"/>
        <v>61</v>
      </c>
      <c r="C153" s="2" t="str">
        <f>IFERROR(INDEX('Коды ОКСМ и регионов'!$C$1:$C$85,MATCH(--B153,'Коды ОКСМ и регионов'!$D$1:$D$85,0)),"")</f>
        <v>Ростовская область</v>
      </c>
      <c r="D153" s="2" t="str">
        <f t="shared" si="11"/>
        <v>50</v>
      </c>
      <c r="E153" s="2" t="str">
        <f>IFERROR(INDEX('Коды ОКСМ и регионов'!$C$1:$C$86,MATCH(--D153,'Коды ОКСМ и регионов'!$D$1:$D$86,0)),"")</f>
        <v>Московская область</v>
      </c>
      <c r="F153" s="10" t="str">
        <f t="shared" si="12"/>
        <v/>
      </c>
      <c r="G153" s="2" t="str">
        <f>IFERROR(INDEX('Коды ОКСМ и регионов'!$A$1:$A$251,MATCH(--F153,'Коды ОКСМ и регионов'!$B$1:$B$251,0)),"")</f>
        <v/>
      </c>
      <c r="H153" s="2" t="str">
        <f>IF(F153="",MID('Номера анализ'!A153,7,4),"")</f>
        <v>5403</v>
      </c>
      <c r="I153" s="4" t="str">
        <f>IFERROR(INDEX(#REF!,MATCH(H153,#REF!,0)),"")</f>
        <v/>
      </c>
      <c r="J153" s="2" t="str">
        <f>IF(F153="",MID('Номера анализ'!A153,19,4),"")</f>
        <v>5029</v>
      </c>
      <c r="K153" s="4" t="str">
        <f>IFERROR(INDEX(#REF!,MATCH(J153,#REF!,0)),"")</f>
        <v/>
      </c>
      <c r="L153" s="2" t="str">
        <f t="shared" si="13"/>
        <v>615403471340</v>
      </c>
      <c r="M153" s="2" t="str">
        <f t="shared" si="14"/>
        <v>5029069967</v>
      </c>
    </row>
    <row r="154" spans="1:13" x14ac:dyDescent="0.25">
      <c r="A154" s="13" t="s">
        <v>493</v>
      </c>
      <c r="B154" s="2" t="str">
        <f t="shared" si="10"/>
        <v>61</v>
      </c>
      <c r="C154" s="2" t="str">
        <f>IFERROR(INDEX('Коды ОКСМ и регионов'!$C$1:$C$85,MATCH(--B154,'Коды ОКСМ и регионов'!$D$1:$D$85,0)),"")</f>
        <v>Ростовская область</v>
      </c>
      <c r="D154" s="2" t="str">
        <f t="shared" si="11"/>
        <v>50</v>
      </c>
      <c r="E154" s="2" t="str">
        <f>IFERROR(INDEX('Коды ОКСМ и регионов'!$C$1:$C$86,MATCH(--D154,'Коды ОКСМ и регионов'!$D$1:$D$86,0)),"")</f>
        <v>Московская область</v>
      </c>
      <c r="F154" s="10" t="str">
        <f t="shared" si="12"/>
        <v/>
      </c>
      <c r="G154" s="2" t="str">
        <f>IFERROR(INDEX('Коды ОКСМ и регионов'!$A$1:$A$251,MATCH(--F154,'Коды ОКСМ и регионов'!$B$1:$B$251,0)),"")</f>
        <v/>
      </c>
      <c r="H154" s="2" t="str">
        <f>IF(F154="",MID('Номера анализ'!A154,7,4),"")</f>
        <v>6166</v>
      </c>
      <c r="I154" s="4" t="str">
        <f>IFERROR(INDEX(#REF!,MATCH(H154,#REF!,0)),"")</f>
        <v/>
      </c>
      <c r="J154" s="2" t="str">
        <f>IF(F154="",MID('Номера анализ'!A154,19,4),"")</f>
        <v>5029</v>
      </c>
      <c r="K154" s="4" t="str">
        <f>IFERROR(INDEX(#REF!,MATCH(J154,#REF!,0)),"")</f>
        <v/>
      </c>
      <c r="L154" s="2" t="str">
        <f t="shared" si="13"/>
        <v>6166083355</v>
      </c>
      <c r="M154" s="2" t="str">
        <f t="shared" si="14"/>
        <v>5029069967</v>
      </c>
    </row>
    <row r="155" spans="1:13" x14ac:dyDescent="0.25">
      <c r="A155" s="13" t="s">
        <v>428</v>
      </c>
      <c r="B155" s="2" t="str">
        <f t="shared" si="10"/>
        <v>61</v>
      </c>
      <c r="C155" s="2" t="str">
        <f>IFERROR(INDEX('Коды ОКСМ и регионов'!$C$1:$C$85,MATCH(--B155,'Коды ОКСМ и регионов'!$D$1:$D$85,0)),"")</f>
        <v>Ростовская область</v>
      </c>
      <c r="D155" s="2" t="str">
        <f t="shared" si="11"/>
        <v>23</v>
      </c>
      <c r="E155" s="2" t="str">
        <f>IFERROR(INDEX('Коды ОКСМ и регионов'!$C$1:$C$86,MATCH(--D155,'Коды ОКСМ и регионов'!$D$1:$D$86,0)),"")</f>
        <v>Краснодарский край</v>
      </c>
      <c r="F155" s="10" t="str">
        <f t="shared" si="12"/>
        <v/>
      </c>
      <c r="G155" s="2" t="str">
        <f>IFERROR(INDEX('Коды ОКСМ и регионов'!$A$1:$A$251,MATCH(--F155,'Коды ОКСМ и регионов'!$B$1:$B$251,0)),"")</f>
        <v/>
      </c>
      <c r="H155" s="2" t="str">
        <f>IF(F155="",MID('Номера анализ'!A155,7,4),"")</f>
        <v>6168</v>
      </c>
      <c r="I155" s="4" t="str">
        <f>IFERROR(INDEX(#REF!,MATCH(H155,#REF!,0)),"")</f>
        <v/>
      </c>
      <c r="J155" s="2" t="str">
        <f>IF(F155="",MID('Номера анализ'!A155,19,4),"")</f>
        <v>2312</v>
      </c>
      <c r="K155" s="4" t="str">
        <f>IFERROR(INDEX(#REF!,MATCH(J155,#REF!,0)),"")</f>
        <v/>
      </c>
      <c r="L155" s="2" t="str">
        <f t="shared" si="13"/>
        <v>6168042594</v>
      </c>
      <c r="M155" s="2" t="str">
        <f t="shared" si="14"/>
        <v>2312229640</v>
      </c>
    </row>
    <row r="156" spans="1:13" x14ac:dyDescent="0.25">
      <c r="A156" s="13" t="s">
        <v>494</v>
      </c>
      <c r="B156" s="2" t="str">
        <f t="shared" si="10"/>
        <v>61</v>
      </c>
      <c r="C156" s="2" t="str">
        <f>IFERROR(INDEX('Коды ОКСМ и регионов'!$C$1:$C$85,MATCH(--B156,'Коды ОКСМ и регионов'!$D$1:$D$85,0)),"")</f>
        <v>Ростовская область</v>
      </c>
      <c r="D156" s="2" t="str">
        <f t="shared" si="11"/>
        <v>29</v>
      </c>
      <c r="E156" s="2" t="str">
        <f>IFERROR(INDEX('Коды ОКСМ и регионов'!$C$1:$C$86,MATCH(--D156,'Коды ОКСМ и регионов'!$D$1:$D$86,0)),"")</f>
        <v>Архангельская область</v>
      </c>
      <c r="F156" s="10" t="str">
        <f t="shared" si="12"/>
        <v/>
      </c>
      <c r="G156" s="2" t="str">
        <f>IFERROR(INDEX('Коды ОКСМ и регионов'!$A$1:$A$251,MATCH(--F156,'Коды ОКСМ и регионов'!$B$1:$B$251,0)),"")</f>
        <v/>
      </c>
      <c r="H156" s="2" t="str">
        <f>IF(F156="",MID('Номера анализ'!A156,7,4),"")</f>
        <v>6706</v>
      </c>
      <c r="I156" s="4" t="str">
        <f>IFERROR(INDEX(#REF!,MATCH(H156,#REF!,0)),"")</f>
        <v/>
      </c>
      <c r="J156" s="2" t="str">
        <f>IF(F156="",MID('Номера анализ'!A156,19,4),"")</f>
        <v>2911</v>
      </c>
      <c r="K156" s="4" t="str">
        <f>IFERROR(INDEX(#REF!,MATCH(J156,#REF!,0)),"")</f>
        <v/>
      </c>
      <c r="L156" s="2" t="str">
        <f t="shared" si="13"/>
        <v>616706729857</v>
      </c>
      <c r="M156" s="2" t="str">
        <f t="shared" si="14"/>
        <v>2911003257</v>
      </c>
    </row>
    <row r="157" spans="1:13" x14ac:dyDescent="0.25">
      <c r="A157" s="13" t="s">
        <v>495</v>
      </c>
      <c r="B157" s="2" t="str">
        <f t="shared" si="10"/>
        <v>26</v>
      </c>
      <c r="C157" s="2" t="str">
        <f>IFERROR(INDEX('Коды ОКСМ и регионов'!$C$1:$C$85,MATCH(--B157,'Коды ОКСМ и регионов'!$D$1:$D$85,0)),"")</f>
        <v>Ставропольский край</v>
      </c>
      <c r="D157" s="2" t="str">
        <f t="shared" si="11"/>
        <v>26</v>
      </c>
      <c r="E157" s="2" t="str">
        <f>IFERROR(INDEX('Коды ОКСМ и регионов'!$C$1:$C$86,MATCH(--D157,'Коды ОКСМ и регионов'!$D$1:$D$86,0)),"")</f>
        <v>Ставропольский край</v>
      </c>
      <c r="F157" s="10" t="str">
        <f t="shared" si="12"/>
        <v/>
      </c>
      <c r="G157" s="2" t="str">
        <f>IFERROR(INDEX('Коды ОКСМ и регионов'!$A$1:$A$251,MATCH(--F157,'Коды ОКСМ и регионов'!$B$1:$B$251,0)),"")</f>
        <v/>
      </c>
      <c r="H157" s="2" t="str">
        <f>IF(F157="",MID('Номера анализ'!A157,7,4),"")</f>
        <v>2635</v>
      </c>
      <c r="I157" s="4" t="str">
        <f>IFERROR(INDEX(#REF!,MATCH(H157,#REF!,0)),"")</f>
        <v/>
      </c>
      <c r="J157" s="2" t="str">
        <f>IF(F157="",MID('Номера анализ'!A157,19,4),"")</f>
        <v>2635</v>
      </c>
      <c r="K157" s="4" t="str">
        <f>IFERROR(INDEX(#REF!,MATCH(J157,#REF!,0)),"")</f>
        <v/>
      </c>
      <c r="L157" s="2" t="str">
        <f t="shared" si="13"/>
        <v>2635814895</v>
      </c>
      <c r="M157" s="2" t="str">
        <f t="shared" si="14"/>
        <v>2635024103</v>
      </c>
    </row>
    <row r="158" spans="1:13" x14ac:dyDescent="0.25">
      <c r="A158" s="13" t="s">
        <v>496</v>
      </c>
      <c r="B158" s="2" t="str">
        <f t="shared" si="10"/>
        <v>77</v>
      </c>
      <c r="C158" s="2" t="str">
        <f>IFERROR(INDEX('Коды ОКСМ и регионов'!$C$1:$C$85,MATCH(--B158,'Коды ОКСМ и регионов'!$D$1:$D$85,0)),"")</f>
        <v>г. Москва</v>
      </c>
      <c r="D158" s="2" t="str">
        <f t="shared" si="11"/>
        <v>26</v>
      </c>
      <c r="E158" s="2" t="str">
        <f>IFERROR(INDEX('Коды ОКСМ и регионов'!$C$1:$C$86,MATCH(--D158,'Коды ОКСМ и регионов'!$D$1:$D$86,0)),"")</f>
        <v>Ставропольский край</v>
      </c>
      <c r="F158" s="10" t="str">
        <f t="shared" si="12"/>
        <v/>
      </c>
      <c r="G158" s="2" t="str">
        <f>IFERROR(INDEX('Коды ОКСМ и регионов'!$A$1:$A$251,MATCH(--F158,'Коды ОКСМ и регионов'!$B$1:$B$251,0)),"")</f>
        <v/>
      </c>
      <c r="H158" s="2" t="str">
        <f>IF(F158="",MID('Номера анализ'!A158,7,4),"")</f>
        <v>7721</v>
      </c>
      <c r="I158" s="4" t="str">
        <f>IFERROR(INDEX(#REF!,MATCH(H158,#REF!,0)),"")</f>
        <v/>
      </c>
      <c r="J158" s="2" t="str">
        <f>IF(F158="",MID('Номера анализ'!A158,19,4),"")</f>
        <v>2624</v>
      </c>
      <c r="K158" s="4" t="str">
        <f>IFERROR(INDEX(#REF!,MATCH(J158,#REF!,0)),"")</f>
        <v/>
      </c>
      <c r="L158" s="2" t="str">
        <f t="shared" si="13"/>
        <v>7721823853</v>
      </c>
      <c r="M158" s="2" t="str">
        <f t="shared" si="14"/>
        <v>2624801598</v>
      </c>
    </row>
    <row r="159" spans="1:13" x14ac:dyDescent="0.25">
      <c r="A159" s="13" t="s">
        <v>352</v>
      </c>
      <c r="B159" s="2" t="str">
        <f t="shared" si="10"/>
        <v>26</v>
      </c>
      <c r="C159" s="2" t="str">
        <f>IFERROR(INDEX('Коды ОКСМ и регионов'!$C$1:$C$85,MATCH(--B159,'Коды ОКСМ и регионов'!$D$1:$D$85,0)),"")</f>
        <v>Ставропольский край</v>
      </c>
      <c r="D159" s="2" t="str">
        <f t="shared" si="11"/>
        <v>26</v>
      </c>
      <c r="E159" s="2" t="str">
        <f>IFERROR(INDEX('Коды ОКСМ и регионов'!$C$1:$C$86,MATCH(--D159,'Коды ОКСМ и регионов'!$D$1:$D$86,0)),"")</f>
        <v>Ставропольский край</v>
      </c>
      <c r="F159" s="10" t="str">
        <f t="shared" si="12"/>
        <v/>
      </c>
      <c r="G159" s="2" t="str">
        <f>IFERROR(INDEX('Коды ОКСМ и регионов'!$A$1:$A$251,MATCH(--F159,'Коды ОКСМ и регионов'!$B$1:$B$251,0)),"")</f>
        <v/>
      </c>
      <c r="H159" s="2" t="str">
        <f>IF(F159="",MID('Номера анализ'!A159,7,4),"")</f>
        <v>2807</v>
      </c>
      <c r="I159" s="4" t="str">
        <f>IFERROR(INDEX(#REF!,MATCH(H159,#REF!,0)),"")</f>
        <v/>
      </c>
      <c r="J159" s="2" t="str">
        <f>IF(F159="",MID('Номера анализ'!A159,19,4),"")</f>
        <v>2674</v>
      </c>
      <c r="K159" s="4" t="str">
        <f>IFERROR(INDEX(#REF!,MATCH(J159,#REF!,0)),"")</f>
        <v/>
      </c>
      <c r="L159" s="2" t="str">
        <f t="shared" si="13"/>
        <v>262807063292</v>
      </c>
      <c r="M159" s="2" t="str">
        <f t="shared" si="14"/>
        <v>262674536229</v>
      </c>
    </row>
    <row r="160" spans="1:13" x14ac:dyDescent="0.25">
      <c r="A160" s="13" t="s">
        <v>497</v>
      </c>
      <c r="B160" s="2" t="str">
        <f t="shared" si="10"/>
        <v>26</v>
      </c>
      <c r="C160" s="2" t="str">
        <f>IFERROR(INDEX('Коды ОКСМ и регионов'!$C$1:$C$85,MATCH(--B160,'Коды ОКСМ и регионов'!$D$1:$D$85,0)),"")</f>
        <v>Ставропольский край</v>
      </c>
      <c r="D160" s="2" t="str">
        <f t="shared" si="11"/>
        <v>26</v>
      </c>
      <c r="E160" s="2" t="str">
        <f>IFERROR(INDEX('Коды ОКСМ и регионов'!$C$1:$C$86,MATCH(--D160,'Коды ОКСМ и регионов'!$D$1:$D$86,0)),"")</f>
        <v>Ставропольский край</v>
      </c>
      <c r="F160" s="10" t="str">
        <f t="shared" si="12"/>
        <v/>
      </c>
      <c r="G160" s="2" t="str">
        <f>IFERROR(INDEX('Коды ОКСМ и регионов'!$A$1:$A$251,MATCH(--F160,'Коды ОКСМ и регионов'!$B$1:$B$251,0)),"")</f>
        <v/>
      </c>
      <c r="H160" s="2" t="str">
        <f>IF(F160="",MID('Номера анализ'!A160,7,4),"")</f>
        <v>2631</v>
      </c>
      <c r="I160" s="4" t="str">
        <f>IFERROR(INDEX(#REF!,MATCH(H160,#REF!,0)),"")</f>
        <v/>
      </c>
      <c r="J160" s="2" t="str">
        <f>IF(F160="",MID('Номера анализ'!A160,19,4),"")</f>
        <v>2635</v>
      </c>
      <c r="K160" s="4" t="str">
        <f>IFERROR(INDEX(#REF!,MATCH(J160,#REF!,0)),"")</f>
        <v/>
      </c>
      <c r="L160" s="2" t="str">
        <f t="shared" si="13"/>
        <v>2631805280</v>
      </c>
      <c r="M160" s="2" t="str">
        <f t="shared" si="14"/>
        <v>2635053947</v>
      </c>
    </row>
    <row r="161" spans="1:13" x14ac:dyDescent="0.25">
      <c r="A161" s="13" t="s">
        <v>498</v>
      </c>
      <c r="B161" s="2" t="str">
        <f t="shared" si="10"/>
        <v>26</v>
      </c>
      <c r="C161" s="2" t="str">
        <f>IFERROR(INDEX('Коды ОКСМ и регионов'!$C$1:$C$85,MATCH(--B161,'Коды ОКСМ и регионов'!$D$1:$D$85,0)),"")</f>
        <v>Ставропольский край</v>
      </c>
      <c r="D161" s="2" t="str">
        <f t="shared" si="11"/>
        <v>29</v>
      </c>
      <c r="E161" s="2" t="str">
        <f>IFERROR(INDEX('Коды ОКСМ и регионов'!$C$1:$C$86,MATCH(--D161,'Коды ОКСМ и регионов'!$D$1:$D$86,0)),"")</f>
        <v>Архангельская область</v>
      </c>
      <c r="F161" s="10" t="str">
        <f t="shared" si="12"/>
        <v/>
      </c>
      <c r="G161" s="2" t="str">
        <f>IFERROR(INDEX('Коды ОКСМ и регионов'!$A$1:$A$251,MATCH(--F161,'Коды ОКСМ и регионов'!$B$1:$B$251,0)),"")</f>
        <v/>
      </c>
      <c r="H161" s="2" t="str">
        <f>IF(F161="",MID('Номера анализ'!A161,7,4),"")</f>
        <v>2807</v>
      </c>
      <c r="I161" s="4" t="str">
        <f>IFERROR(INDEX(#REF!,MATCH(H161,#REF!,0)),"")</f>
        <v/>
      </c>
      <c r="J161" s="2" t="str">
        <f>IF(F161="",MID('Номера анализ'!A161,19,4),"")</f>
        <v>2920</v>
      </c>
      <c r="K161" s="4" t="str">
        <f>IFERROR(INDEX(#REF!,MATCH(J161,#REF!,0)),"")</f>
        <v/>
      </c>
      <c r="L161" s="2" t="str">
        <f t="shared" si="13"/>
        <v>262807063292</v>
      </c>
      <c r="M161" s="2" t="str">
        <f t="shared" si="14"/>
        <v>2920012917</v>
      </c>
    </row>
    <row r="162" spans="1:13" x14ac:dyDescent="0.25">
      <c r="A162" s="13" t="s">
        <v>499</v>
      </c>
      <c r="B162" s="2" t="str">
        <f t="shared" si="10"/>
        <v>61</v>
      </c>
      <c r="C162" s="2" t="str">
        <f>IFERROR(INDEX('Коды ОКСМ и регионов'!$C$1:$C$85,MATCH(--B162,'Коды ОКСМ и регионов'!$D$1:$D$85,0)),"")</f>
        <v>Ростовская область</v>
      </c>
      <c r="D162" s="2" t="str">
        <f t="shared" si="11"/>
        <v>26</v>
      </c>
      <c r="E162" s="2" t="str">
        <f>IFERROR(INDEX('Коды ОКСМ и регионов'!$C$1:$C$86,MATCH(--D162,'Коды ОКСМ и регионов'!$D$1:$D$86,0)),"")</f>
        <v>Ставропольский край</v>
      </c>
      <c r="F162" s="10" t="str">
        <f t="shared" si="12"/>
        <v/>
      </c>
      <c r="G162" s="2" t="str">
        <f>IFERROR(INDEX('Коды ОКСМ и регионов'!$A$1:$A$251,MATCH(--F162,'Коды ОКСМ и регионов'!$B$1:$B$251,0)),"")</f>
        <v/>
      </c>
      <c r="H162" s="2" t="str">
        <f>IF(F162="",MID('Номера анализ'!A162,7,4),"")</f>
        <v>6163</v>
      </c>
      <c r="I162" s="4" t="str">
        <f>IFERROR(INDEX(#REF!,MATCH(H162,#REF!,0)),"")</f>
        <v/>
      </c>
      <c r="J162" s="2" t="str">
        <f>IF(F162="",MID('Номера анализ'!A162,19,4),"")</f>
        <v>2635</v>
      </c>
      <c r="K162" s="4" t="str">
        <f>IFERROR(INDEX(#REF!,MATCH(J162,#REF!,0)),"")</f>
        <v/>
      </c>
      <c r="L162" s="2" t="str">
        <f t="shared" si="13"/>
        <v>6163134450</v>
      </c>
      <c r="M162" s="2" t="str">
        <f t="shared" si="14"/>
        <v>2635053947</v>
      </c>
    </row>
    <row r="163" spans="1:13" x14ac:dyDescent="0.25">
      <c r="A163" s="13" t="s">
        <v>500</v>
      </c>
      <c r="B163" s="2" t="str">
        <f t="shared" si="10"/>
        <v>26</v>
      </c>
      <c r="C163" s="2" t="str">
        <f>IFERROR(INDEX('Коды ОКСМ и регионов'!$C$1:$C$85,MATCH(--B163,'Коды ОКСМ и регионов'!$D$1:$D$85,0)),"")</f>
        <v>Ставропольский край</v>
      </c>
      <c r="D163" s="2" t="str">
        <f t="shared" si="11"/>
        <v>50</v>
      </c>
      <c r="E163" s="2" t="str">
        <f>IFERROR(INDEX('Коды ОКСМ и регионов'!$C$1:$C$86,MATCH(--D163,'Коды ОКСМ и регионов'!$D$1:$D$86,0)),"")</f>
        <v>Московская область</v>
      </c>
      <c r="F163" s="10" t="str">
        <f t="shared" si="12"/>
        <v/>
      </c>
      <c r="G163" s="2" t="str">
        <f>IFERROR(INDEX('Коды ОКСМ и регионов'!$A$1:$A$251,MATCH(--F163,'Коды ОКСМ и регионов'!$B$1:$B$251,0)),"")</f>
        <v/>
      </c>
      <c r="H163" s="2" t="str">
        <f>IF(F163="",MID('Номера анализ'!A163,7,4),"")</f>
        <v>2611</v>
      </c>
      <c r="I163" s="4" t="str">
        <f>IFERROR(INDEX(#REF!,MATCH(H163,#REF!,0)),"")</f>
        <v/>
      </c>
      <c r="J163" s="2" t="str">
        <f>IF(F163="",MID('Номера анализ'!A163,19,4),"")</f>
        <v>5029</v>
      </c>
      <c r="K163" s="4" t="str">
        <f>IFERROR(INDEX(#REF!,MATCH(J163,#REF!,0)),"")</f>
        <v/>
      </c>
      <c r="L163" s="2" t="str">
        <f t="shared" si="13"/>
        <v>2611008543</v>
      </c>
      <c r="M163" s="2" t="str">
        <f t="shared" si="14"/>
        <v>5029069967</v>
      </c>
    </row>
    <row r="164" spans="1:13" x14ac:dyDescent="0.25">
      <c r="A164" s="13" t="s">
        <v>501</v>
      </c>
      <c r="B164" s="2" t="str">
        <f t="shared" si="10"/>
        <v>26</v>
      </c>
      <c r="C164" s="2" t="str">
        <f>IFERROR(INDEX('Коды ОКСМ и регионов'!$C$1:$C$85,MATCH(--B164,'Коды ОКСМ и регионов'!$D$1:$D$85,0)),"")</f>
        <v>Ставропольский край</v>
      </c>
      <c r="D164" s="2" t="str">
        <f t="shared" si="11"/>
        <v>26</v>
      </c>
      <c r="E164" s="2" t="str">
        <f>IFERROR(INDEX('Коды ОКСМ и регионов'!$C$1:$C$86,MATCH(--D164,'Коды ОКСМ и регионов'!$D$1:$D$86,0)),"")</f>
        <v>Ставропольский край</v>
      </c>
      <c r="F164" s="10" t="str">
        <f t="shared" si="12"/>
        <v/>
      </c>
      <c r="G164" s="2" t="str">
        <f>IFERROR(INDEX('Коды ОКСМ и регионов'!$A$1:$A$251,MATCH(--F164,'Коды ОКСМ и регионов'!$B$1:$B$251,0)),"")</f>
        <v/>
      </c>
      <c r="H164" s="2" t="str">
        <f>IF(F164="",MID('Номера анализ'!A164,7,4),"")</f>
        <v>2631</v>
      </c>
      <c r="I164" s="4" t="str">
        <f>IFERROR(INDEX(#REF!,MATCH(H164,#REF!,0)),"")</f>
        <v/>
      </c>
      <c r="J164" s="2" t="str">
        <f>IF(F164="",MID('Номера анализ'!A164,19,4),"")</f>
        <v>2635</v>
      </c>
      <c r="K164" s="4" t="str">
        <f>IFERROR(INDEX(#REF!,MATCH(J164,#REF!,0)),"")</f>
        <v/>
      </c>
      <c r="L164" s="2" t="str">
        <f t="shared" si="13"/>
        <v>2631805280</v>
      </c>
      <c r="M164" s="2" t="str">
        <f t="shared" si="14"/>
        <v>2635053947</v>
      </c>
    </row>
    <row r="165" spans="1:13" x14ac:dyDescent="0.25">
      <c r="A165" s="13" t="s">
        <v>502</v>
      </c>
      <c r="B165" s="2" t="str">
        <f t="shared" si="10"/>
        <v>09</v>
      </c>
      <c r="C165" s="2" t="str">
        <f>IFERROR(INDEX('Коды ОКСМ и регионов'!$C$1:$C$85,MATCH(--B165,'Коды ОКСМ и регионов'!$D$1:$D$85,0)),"")</f>
        <v>Карачаево-Черкесская Республика</v>
      </c>
      <c r="D165" s="2" t="str">
        <f t="shared" si="11"/>
        <v>26</v>
      </c>
      <c r="E165" s="2" t="str">
        <f>IFERROR(INDEX('Коды ОКСМ и регионов'!$C$1:$C$86,MATCH(--D165,'Коды ОКСМ и регионов'!$D$1:$D$86,0)),"")</f>
        <v>Ставропольский край</v>
      </c>
      <c r="F165" s="10" t="str">
        <f t="shared" si="12"/>
        <v/>
      </c>
      <c r="G165" s="2" t="str">
        <f>IFERROR(INDEX('Коды ОКСМ и регионов'!$A$1:$A$251,MATCH(--F165,'Коды ОКСМ и регионов'!$B$1:$B$251,0)),"")</f>
        <v/>
      </c>
      <c r="H165" s="2" t="str">
        <f>IF(F165="",MID('Номера анализ'!A165,7,4),"")</f>
        <v>0909</v>
      </c>
      <c r="I165" s="4" t="str">
        <f>IFERROR(INDEX(#REF!,MATCH(H165,#REF!,0)),"")</f>
        <v/>
      </c>
      <c r="J165" s="2" t="str">
        <f>IF(F165="",MID('Номера анализ'!A165,19,4),"")</f>
        <v>2635</v>
      </c>
      <c r="K165" s="4" t="str">
        <f>IFERROR(INDEX(#REF!,MATCH(J165,#REF!,0)),"")</f>
        <v/>
      </c>
      <c r="L165" s="2" t="str">
        <f t="shared" si="13"/>
        <v>0909000671</v>
      </c>
      <c r="M165" s="2" t="str">
        <f t="shared" si="14"/>
        <v>2635053947</v>
      </c>
    </row>
    <row r="166" spans="1:13" x14ac:dyDescent="0.25">
      <c r="A166" s="13" t="s">
        <v>503</v>
      </c>
      <c r="B166" s="2" t="str">
        <f t="shared" si="10"/>
        <v>50</v>
      </c>
      <c r="C166" s="2" t="str">
        <f>IFERROR(INDEX('Коды ОКСМ и регионов'!$C$1:$C$85,MATCH(--B166,'Коды ОКСМ и регионов'!$D$1:$D$85,0)),"")</f>
        <v>Московская область</v>
      </c>
      <c r="D166" s="2" t="str">
        <f t="shared" si="11"/>
        <v>26</v>
      </c>
      <c r="E166" s="2" t="str">
        <f>IFERROR(INDEX('Коды ОКСМ и регионов'!$C$1:$C$86,MATCH(--D166,'Коды ОКСМ и регионов'!$D$1:$D$86,0)),"")</f>
        <v>Ставропольский край</v>
      </c>
      <c r="F166" s="10" t="str">
        <f t="shared" si="12"/>
        <v/>
      </c>
      <c r="G166" s="2" t="str">
        <f>IFERROR(INDEX('Коды ОКСМ и регионов'!$A$1:$A$251,MATCH(--F166,'Коды ОКСМ и регионов'!$B$1:$B$251,0)),"")</f>
        <v/>
      </c>
      <c r="H166" s="2" t="str">
        <f>IF(F166="",MID('Номера анализ'!A166,7,4),"")</f>
        <v>5022</v>
      </c>
      <c r="I166" s="4" t="str">
        <f>IFERROR(INDEX(#REF!,MATCH(H166,#REF!,0)),"")</f>
        <v/>
      </c>
      <c r="J166" s="2" t="str">
        <f>IF(F166="",MID('Номера анализ'!A166,19,4),"")</f>
        <v>2631</v>
      </c>
      <c r="K166" s="4" t="str">
        <f>IFERROR(INDEX(#REF!,MATCH(J166,#REF!,0)),"")</f>
        <v/>
      </c>
      <c r="L166" s="2" t="str">
        <f t="shared" si="13"/>
        <v>5022031259</v>
      </c>
      <c r="M166" s="2" t="str">
        <f t="shared" si="14"/>
        <v>2631031692</v>
      </c>
    </row>
    <row r="167" spans="1:13" x14ac:dyDescent="0.25">
      <c r="A167" s="13" t="s">
        <v>504</v>
      </c>
      <c r="B167" s="2" t="str">
        <f t="shared" si="10"/>
        <v>20</v>
      </c>
      <c r="C167" s="2" t="str">
        <f>IFERROR(INDEX('Коды ОКСМ и регионов'!$C$1:$C$85,MATCH(--B167,'Коды ОКСМ и регионов'!$D$1:$D$85,0)),"")</f>
        <v>Чеченская Республика</v>
      </c>
      <c r="D167" s="2" t="str">
        <f t="shared" si="11"/>
        <v>44</v>
      </c>
      <c r="E167" s="2" t="str">
        <f>IFERROR(INDEX('Коды ОКСМ и регионов'!$C$1:$C$86,MATCH(--D167,'Коды ОКСМ и регионов'!$D$1:$D$86,0)),"")</f>
        <v>Костромская область</v>
      </c>
      <c r="F167" s="10" t="str">
        <f t="shared" si="12"/>
        <v/>
      </c>
      <c r="G167" s="2" t="str">
        <f>IFERROR(INDEX('Коды ОКСМ и регионов'!$A$1:$A$251,MATCH(--F167,'Коды ОКСМ и регионов'!$B$1:$B$251,0)),"")</f>
        <v/>
      </c>
      <c r="H167" s="2" t="str">
        <f>IF(F167="",MID('Номера анализ'!A167,7,4),"")</f>
        <v>0203</v>
      </c>
      <c r="I167" s="4" t="str">
        <f>IFERROR(INDEX(#REF!,MATCH(H167,#REF!,0)),"")</f>
        <v/>
      </c>
      <c r="J167" s="2" t="str">
        <f>IF(F167="",MID('Номера анализ'!A167,19,4),"")</f>
        <v>4408</v>
      </c>
      <c r="K167" s="4" t="str">
        <f>IFERROR(INDEX(#REF!,MATCH(J167,#REF!,0)),"")</f>
        <v/>
      </c>
      <c r="L167" s="2" t="str">
        <f t="shared" si="13"/>
        <v>200203492018</v>
      </c>
      <c r="M167" s="2" t="str">
        <f t="shared" si="14"/>
        <v>4408000124</v>
      </c>
    </row>
    <row r="168" spans="1:13" x14ac:dyDescent="0.25">
      <c r="A168" s="13" t="s">
        <v>505</v>
      </c>
      <c r="B168" s="2" t="str">
        <f t="shared" si="10"/>
        <v>20</v>
      </c>
      <c r="C168" s="2" t="str">
        <f>IFERROR(INDEX('Коды ОКСМ и регионов'!$C$1:$C$85,MATCH(--B168,'Коды ОКСМ и регионов'!$D$1:$D$85,0)),"")</f>
        <v>Чеченская Республика</v>
      </c>
      <c r="D168" s="2" t="str">
        <f t="shared" si="11"/>
        <v>43</v>
      </c>
      <c r="E168" s="2" t="str">
        <f>IFERROR(INDEX('Коды ОКСМ и регионов'!$C$1:$C$86,MATCH(--D168,'Коды ОКСМ и регионов'!$D$1:$D$86,0)),"")</f>
        <v>Кировская область</v>
      </c>
      <c r="F168" s="10" t="str">
        <f t="shared" si="12"/>
        <v/>
      </c>
      <c r="G168" s="2" t="str">
        <f>IFERROR(INDEX('Коды ОКСМ и регионов'!$A$1:$A$251,MATCH(--F168,'Коды ОКСМ и регионов'!$B$1:$B$251,0)),"")</f>
        <v/>
      </c>
      <c r="H168" s="2" t="str">
        <f>IF(F168="",MID('Номера анализ'!A168,7,4),"")</f>
        <v>1068</v>
      </c>
      <c r="I168" s="4" t="str">
        <f>IFERROR(INDEX(#REF!,MATCH(H168,#REF!,0)),"")</f>
        <v/>
      </c>
      <c r="J168" s="2" t="str">
        <f>IF(F168="",MID('Номера анализ'!A168,19,4),"")</f>
        <v>0504</v>
      </c>
      <c r="K168" s="4" t="str">
        <f>IFERROR(INDEX(#REF!,MATCH(J168,#REF!,0)),"")</f>
        <v/>
      </c>
      <c r="L168" s="2" t="str">
        <f t="shared" si="13"/>
        <v>201068125980</v>
      </c>
      <c r="M168" s="2" t="str">
        <f t="shared" si="14"/>
        <v>430504256668</v>
      </c>
    </row>
  </sheetData>
  <autoFilter ref="A1:M168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51"/>
  <sheetViews>
    <sheetView workbookViewId="0">
      <selection activeCell="D1" sqref="D1:D85"/>
    </sheetView>
  </sheetViews>
  <sheetFormatPr defaultRowHeight="15" x14ac:dyDescent="0.25"/>
  <cols>
    <col min="1" max="1" width="43" customWidth="1"/>
    <col min="2" max="2" width="32.140625" customWidth="1"/>
    <col min="3" max="3" width="49.28515625" customWidth="1"/>
    <col min="4" max="4" width="44.140625" customWidth="1"/>
  </cols>
  <sheetData>
    <row r="1" spans="1:4" ht="18.75" x14ac:dyDescent="0.25">
      <c r="A1" s="3" t="s">
        <v>27</v>
      </c>
      <c r="B1" s="5">
        <v>68</v>
      </c>
      <c r="C1" s="9" t="s">
        <v>271</v>
      </c>
      <c r="D1" s="8">
        <v>22</v>
      </c>
    </row>
    <row r="2" spans="1:4" ht="18.75" x14ac:dyDescent="0.25">
      <c r="A2" s="3" t="s">
        <v>92</v>
      </c>
      <c r="B2" s="5">
        <v>156</v>
      </c>
      <c r="C2" s="9" t="s">
        <v>333</v>
      </c>
      <c r="D2" s="8">
        <v>1</v>
      </c>
    </row>
    <row r="3" spans="1:4" ht="18.75" x14ac:dyDescent="0.25">
      <c r="A3" s="3" t="s">
        <v>156</v>
      </c>
      <c r="B3" s="5">
        <v>162</v>
      </c>
      <c r="C3" s="9" t="s">
        <v>256</v>
      </c>
      <c r="D3" s="8">
        <v>2</v>
      </c>
    </row>
    <row r="4" spans="1:4" ht="18.75" x14ac:dyDescent="0.25">
      <c r="A4" s="3" t="s">
        <v>93</v>
      </c>
      <c r="B4" s="5">
        <v>166</v>
      </c>
      <c r="C4" s="9" t="s">
        <v>257</v>
      </c>
      <c r="D4" s="8">
        <v>3</v>
      </c>
    </row>
    <row r="5" spans="1:4" ht="18.75" x14ac:dyDescent="0.25">
      <c r="A5" s="3" t="s">
        <v>204</v>
      </c>
      <c r="B5" s="5">
        <v>158</v>
      </c>
      <c r="C5" s="9" t="s">
        <v>258</v>
      </c>
      <c r="D5" s="8">
        <v>4</v>
      </c>
    </row>
    <row r="6" spans="1:4" ht="18.75" x14ac:dyDescent="0.25">
      <c r="A6" s="3" t="s">
        <v>94</v>
      </c>
      <c r="B6" s="5">
        <v>170</v>
      </c>
      <c r="C6" s="9" t="s">
        <v>259</v>
      </c>
      <c r="D6" s="8">
        <v>5</v>
      </c>
    </row>
    <row r="7" spans="1:4" ht="18.75" x14ac:dyDescent="0.25">
      <c r="A7" s="3" t="s">
        <v>95</v>
      </c>
      <c r="B7" s="5">
        <v>174</v>
      </c>
      <c r="C7" s="9" t="s">
        <v>260</v>
      </c>
      <c r="D7" s="8">
        <v>6</v>
      </c>
    </row>
    <row r="8" spans="1:4" ht="18.75" x14ac:dyDescent="0.25">
      <c r="A8" s="3" t="s">
        <v>18</v>
      </c>
      <c r="B8" s="5">
        <v>50</v>
      </c>
      <c r="C8" s="9" t="s">
        <v>261</v>
      </c>
      <c r="D8" s="8">
        <v>7</v>
      </c>
    </row>
    <row r="9" spans="1:4" ht="18.75" x14ac:dyDescent="0.25">
      <c r="A9" s="3" t="s">
        <v>117</v>
      </c>
      <c r="B9" s="5">
        <v>175</v>
      </c>
      <c r="C9" s="9" t="s">
        <v>262</v>
      </c>
      <c r="D9" s="8">
        <v>8</v>
      </c>
    </row>
    <row r="10" spans="1:4" ht="18.75" x14ac:dyDescent="0.25">
      <c r="A10" s="3" t="s">
        <v>25</v>
      </c>
      <c r="B10" s="5">
        <v>60</v>
      </c>
      <c r="C10" s="9" t="s">
        <v>334</v>
      </c>
      <c r="D10" s="8">
        <v>9</v>
      </c>
    </row>
    <row r="11" spans="1:4" ht="18.75" x14ac:dyDescent="0.25">
      <c r="A11" s="3" t="s">
        <v>96</v>
      </c>
      <c r="B11" s="5">
        <v>178</v>
      </c>
      <c r="C11" s="9" t="s">
        <v>263</v>
      </c>
      <c r="D11" s="8">
        <v>10</v>
      </c>
    </row>
    <row r="12" spans="1:4" ht="18.75" x14ac:dyDescent="0.25">
      <c r="A12" s="3" t="s">
        <v>97</v>
      </c>
      <c r="B12" s="5">
        <v>180</v>
      </c>
      <c r="C12" s="9" t="s">
        <v>264</v>
      </c>
      <c r="D12" s="8">
        <v>11</v>
      </c>
    </row>
    <row r="13" spans="1:4" ht="18.75" x14ac:dyDescent="0.25">
      <c r="A13" s="3" t="s">
        <v>100</v>
      </c>
      <c r="B13" s="5">
        <v>188</v>
      </c>
      <c r="C13" s="9" t="s">
        <v>265</v>
      </c>
      <c r="D13" s="8">
        <v>12</v>
      </c>
    </row>
    <row r="14" spans="1:4" ht="18.75" x14ac:dyDescent="0.25">
      <c r="A14" s="3" t="s">
        <v>229</v>
      </c>
      <c r="B14" s="5">
        <v>191</v>
      </c>
      <c r="C14" s="9" t="s">
        <v>266</v>
      </c>
      <c r="D14" s="8">
        <v>13</v>
      </c>
    </row>
    <row r="15" spans="1:4" ht="18.75" x14ac:dyDescent="0.25">
      <c r="A15" s="3" t="s">
        <v>102</v>
      </c>
      <c r="B15" s="5">
        <v>192</v>
      </c>
      <c r="C15" s="9" t="s">
        <v>267</v>
      </c>
      <c r="D15" s="8">
        <v>14</v>
      </c>
    </row>
    <row r="16" spans="1:4" ht="18.75" x14ac:dyDescent="0.25">
      <c r="A16" s="3" t="s">
        <v>89</v>
      </c>
      <c r="B16" s="5">
        <v>196</v>
      </c>
      <c r="C16" s="9" t="s">
        <v>335</v>
      </c>
      <c r="D16" s="8">
        <v>15</v>
      </c>
    </row>
    <row r="17" spans="1:4" ht="18.75" x14ac:dyDescent="0.25">
      <c r="A17" s="3" t="s">
        <v>233</v>
      </c>
      <c r="B17" s="5">
        <v>203</v>
      </c>
      <c r="C17" s="9" t="s">
        <v>336</v>
      </c>
      <c r="D17" s="8">
        <v>16</v>
      </c>
    </row>
    <row r="18" spans="1:4" ht="18.75" x14ac:dyDescent="0.25">
      <c r="A18" s="3" t="s">
        <v>24</v>
      </c>
      <c r="B18" s="5">
        <v>204</v>
      </c>
      <c r="C18" s="9" t="s">
        <v>268</v>
      </c>
      <c r="D18" s="8">
        <v>17</v>
      </c>
    </row>
    <row r="19" spans="1:4" ht="18.75" x14ac:dyDescent="0.25">
      <c r="A19" s="3" t="s">
        <v>226</v>
      </c>
      <c r="B19" s="5">
        <v>254</v>
      </c>
      <c r="C19" s="9" t="s">
        <v>269</v>
      </c>
      <c r="D19" s="8">
        <v>18</v>
      </c>
    </row>
    <row r="20" spans="1:4" ht="18.75" x14ac:dyDescent="0.25">
      <c r="A20" s="3" t="s">
        <v>62</v>
      </c>
      <c r="B20" s="5">
        <v>208</v>
      </c>
      <c r="C20" s="9" t="s">
        <v>270</v>
      </c>
      <c r="D20" s="8">
        <v>19</v>
      </c>
    </row>
    <row r="21" spans="1:4" ht="18.75" x14ac:dyDescent="0.25">
      <c r="A21" s="3" t="s">
        <v>60</v>
      </c>
      <c r="B21" s="5">
        <v>268</v>
      </c>
      <c r="C21" s="9" t="s">
        <v>337</v>
      </c>
      <c r="D21" s="8">
        <v>20</v>
      </c>
    </row>
    <row r="22" spans="1:4" ht="18.75" x14ac:dyDescent="0.25">
      <c r="A22" s="3" t="s">
        <v>46</v>
      </c>
      <c r="B22" s="5">
        <v>270</v>
      </c>
      <c r="C22" s="9" t="s">
        <v>338</v>
      </c>
      <c r="D22" s="8">
        <v>21</v>
      </c>
    </row>
    <row r="23" spans="1:4" ht="18.75" x14ac:dyDescent="0.25">
      <c r="A23" s="3" t="s">
        <v>153</v>
      </c>
      <c r="B23" s="5">
        <v>74</v>
      </c>
      <c r="C23" s="9" t="s">
        <v>272</v>
      </c>
      <c r="D23" s="8">
        <v>23</v>
      </c>
    </row>
    <row r="24" spans="1:4" ht="18.75" x14ac:dyDescent="0.25">
      <c r="A24" s="3" t="s">
        <v>31</v>
      </c>
      <c r="B24" s="5">
        <v>76</v>
      </c>
      <c r="C24" s="9" t="s">
        <v>273</v>
      </c>
      <c r="D24" s="8">
        <v>24</v>
      </c>
    </row>
    <row r="25" spans="1:4" ht="18.75" x14ac:dyDescent="0.25">
      <c r="A25" s="3" t="s">
        <v>231</v>
      </c>
      <c r="B25" s="5">
        <v>148</v>
      </c>
      <c r="C25" s="9" t="s">
        <v>274</v>
      </c>
      <c r="D25" s="8">
        <v>25</v>
      </c>
    </row>
    <row r="26" spans="1:4" ht="18.75" x14ac:dyDescent="0.25">
      <c r="A26" s="3" t="s">
        <v>224</v>
      </c>
      <c r="B26" s="5">
        <v>238</v>
      </c>
      <c r="C26" s="9" t="s">
        <v>275</v>
      </c>
      <c r="D26" s="8">
        <v>26</v>
      </c>
    </row>
    <row r="27" spans="1:4" ht="18.75" x14ac:dyDescent="0.25">
      <c r="A27" s="3" t="s">
        <v>228</v>
      </c>
      <c r="B27" s="5">
        <v>260</v>
      </c>
      <c r="C27" s="9" t="s">
        <v>276</v>
      </c>
      <c r="D27" s="8">
        <v>27</v>
      </c>
    </row>
    <row r="28" spans="1:4" ht="18.75" x14ac:dyDescent="0.25">
      <c r="A28" s="3" t="s">
        <v>16</v>
      </c>
      <c r="B28" s="5">
        <v>4</v>
      </c>
      <c r="C28" s="9" t="s">
        <v>277</v>
      </c>
      <c r="D28" s="8">
        <v>28</v>
      </c>
    </row>
    <row r="29" spans="1:4" ht="18.75" x14ac:dyDescent="0.25">
      <c r="A29" s="3" t="s">
        <v>5</v>
      </c>
      <c r="B29" s="5">
        <v>8</v>
      </c>
      <c r="C29" s="9" t="s">
        <v>278</v>
      </c>
      <c r="D29" s="8">
        <v>29</v>
      </c>
    </row>
    <row r="30" spans="1:4" ht="18.75" x14ac:dyDescent="0.25">
      <c r="A30" s="3" t="s">
        <v>11</v>
      </c>
      <c r="B30" s="5">
        <v>10</v>
      </c>
      <c r="C30" s="9" t="s">
        <v>279</v>
      </c>
      <c r="D30" s="8">
        <v>30</v>
      </c>
    </row>
    <row r="31" spans="1:4" ht="18.75" x14ac:dyDescent="0.25">
      <c r="A31" s="3" t="s">
        <v>6</v>
      </c>
      <c r="B31" s="5">
        <v>12</v>
      </c>
      <c r="C31" s="9" t="s">
        <v>280</v>
      </c>
      <c r="D31" s="8">
        <v>31</v>
      </c>
    </row>
    <row r="32" spans="1:4" ht="18.75" x14ac:dyDescent="0.25">
      <c r="A32" s="3" t="s">
        <v>7</v>
      </c>
      <c r="B32" s="5">
        <v>16</v>
      </c>
      <c r="C32" s="9" t="s">
        <v>281</v>
      </c>
      <c r="D32" s="8">
        <v>32</v>
      </c>
    </row>
    <row r="33" spans="1:4" ht="18.75" x14ac:dyDescent="0.25">
      <c r="A33" s="3" t="s">
        <v>10</v>
      </c>
      <c r="B33" s="5">
        <v>20</v>
      </c>
      <c r="C33" s="9" t="s">
        <v>282</v>
      </c>
      <c r="D33" s="8">
        <v>33</v>
      </c>
    </row>
    <row r="34" spans="1:4" ht="18.75" x14ac:dyDescent="0.25">
      <c r="A34" s="3" t="s">
        <v>9</v>
      </c>
      <c r="B34" s="5">
        <v>24</v>
      </c>
      <c r="C34" s="9" t="s">
        <v>283</v>
      </c>
      <c r="D34" s="8">
        <v>34</v>
      </c>
    </row>
    <row r="35" spans="1:4" ht="18.75" x14ac:dyDescent="0.25">
      <c r="A35" s="3" t="s">
        <v>12</v>
      </c>
      <c r="B35" s="5">
        <v>28</v>
      </c>
      <c r="C35" s="9" t="s">
        <v>284</v>
      </c>
      <c r="D35" s="8">
        <v>35</v>
      </c>
    </row>
    <row r="36" spans="1:4" ht="18.75" x14ac:dyDescent="0.25">
      <c r="A36" s="3" t="s">
        <v>4</v>
      </c>
      <c r="B36" s="5">
        <v>31</v>
      </c>
      <c r="C36" s="9" t="s">
        <v>285</v>
      </c>
      <c r="D36" s="8">
        <v>36</v>
      </c>
    </row>
    <row r="37" spans="1:4" ht="18.75" x14ac:dyDescent="0.25">
      <c r="A37" s="3" t="s">
        <v>17</v>
      </c>
      <c r="B37" s="5">
        <v>44</v>
      </c>
      <c r="C37" s="9" t="s">
        <v>286</v>
      </c>
      <c r="D37" s="8">
        <v>37</v>
      </c>
    </row>
    <row r="38" spans="1:4" ht="18.75" x14ac:dyDescent="0.25">
      <c r="A38" s="3" t="s">
        <v>20</v>
      </c>
      <c r="B38" s="5">
        <v>48</v>
      </c>
      <c r="C38" s="9" t="s">
        <v>287</v>
      </c>
      <c r="D38" s="8">
        <v>38</v>
      </c>
    </row>
    <row r="39" spans="1:4" ht="18.75" x14ac:dyDescent="0.25">
      <c r="A39" s="3" t="s">
        <v>14</v>
      </c>
      <c r="B39" s="5">
        <v>51</v>
      </c>
      <c r="C39" s="9" t="s">
        <v>288</v>
      </c>
      <c r="D39" s="8">
        <v>39</v>
      </c>
    </row>
    <row r="40" spans="1:4" ht="18.75" x14ac:dyDescent="0.25">
      <c r="A40" s="3" t="s">
        <v>19</v>
      </c>
      <c r="B40" s="5">
        <v>52</v>
      </c>
      <c r="C40" s="9" t="s">
        <v>289</v>
      </c>
      <c r="D40" s="8">
        <v>40</v>
      </c>
    </row>
    <row r="41" spans="1:4" ht="18.75" x14ac:dyDescent="0.25">
      <c r="A41" s="3" t="s">
        <v>23</v>
      </c>
      <c r="B41" s="5">
        <v>56</v>
      </c>
      <c r="C41" s="9" t="s">
        <v>290</v>
      </c>
      <c r="D41" s="8">
        <v>41</v>
      </c>
    </row>
    <row r="42" spans="1:4" ht="18.75" x14ac:dyDescent="0.25">
      <c r="A42" s="3" t="s">
        <v>36</v>
      </c>
      <c r="B42" s="5">
        <v>64</v>
      </c>
      <c r="C42" s="9" t="s">
        <v>291</v>
      </c>
      <c r="D42" s="8">
        <v>42</v>
      </c>
    </row>
    <row r="43" spans="1:4" ht="18.75" x14ac:dyDescent="0.25">
      <c r="A43" s="3" t="s">
        <v>29</v>
      </c>
      <c r="B43" s="5">
        <v>70</v>
      </c>
      <c r="C43" s="9" t="s">
        <v>292</v>
      </c>
      <c r="D43" s="8">
        <v>43</v>
      </c>
    </row>
    <row r="44" spans="1:4" ht="18.75" x14ac:dyDescent="0.25">
      <c r="A44" s="3" t="s">
        <v>30</v>
      </c>
      <c r="B44" s="5">
        <v>72</v>
      </c>
      <c r="C44" s="9" t="s">
        <v>293</v>
      </c>
      <c r="D44" s="8">
        <v>44</v>
      </c>
    </row>
    <row r="45" spans="1:4" ht="18.75" x14ac:dyDescent="0.25">
      <c r="A45" s="3" t="s">
        <v>22</v>
      </c>
      <c r="B45" s="5">
        <v>84</v>
      </c>
      <c r="C45" s="9" t="s">
        <v>294</v>
      </c>
      <c r="D45" s="8">
        <v>45</v>
      </c>
    </row>
    <row r="46" spans="1:4" ht="18.75" x14ac:dyDescent="0.25">
      <c r="A46" s="3" t="s">
        <v>32</v>
      </c>
      <c r="B46" s="5">
        <v>86</v>
      </c>
      <c r="C46" s="9" t="s">
        <v>295</v>
      </c>
      <c r="D46" s="8">
        <v>46</v>
      </c>
    </row>
    <row r="47" spans="1:4" ht="18.75" x14ac:dyDescent="0.25">
      <c r="A47" s="3" t="s">
        <v>197</v>
      </c>
      <c r="B47" s="5">
        <v>90</v>
      </c>
      <c r="C47" s="9" t="s">
        <v>296</v>
      </c>
      <c r="D47" s="8">
        <v>47</v>
      </c>
    </row>
    <row r="48" spans="1:4" ht="18.75" x14ac:dyDescent="0.25">
      <c r="A48" s="3" t="s">
        <v>40</v>
      </c>
      <c r="B48" s="5">
        <v>92</v>
      </c>
      <c r="C48" s="9" t="s">
        <v>297</v>
      </c>
      <c r="D48" s="8">
        <v>48</v>
      </c>
    </row>
    <row r="49" spans="1:4" ht="18.75" x14ac:dyDescent="0.25">
      <c r="A49" s="3" t="s">
        <v>33</v>
      </c>
      <c r="B49" s="5">
        <v>96</v>
      </c>
      <c r="C49" s="9" t="s">
        <v>298</v>
      </c>
      <c r="D49" s="8">
        <v>49</v>
      </c>
    </row>
    <row r="50" spans="1:4" ht="18.75" x14ac:dyDescent="0.25">
      <c r="A50" s="3" t="s">
        <v>26</v>
      </c>
      <c r="B50" s="5">
        <v>100</v>
      </c>
      <c r="C50" s="9" t="s">
        <v>299</v>
      </c>
      <c r="D50" s="8">
        <v>50</v>
      </c>
    </row>
    <row r="51" spans="1:4" ht="18.75" x14ac:dyDescent="0.25">
      <c r="A51" s="3" t="s">
        <v>136</v>
      </c>
      <c r="B51" s="5">
        <v>104</v>
      </c>
      <c r="C51" s="9" t="s">
        <v>300</v>
      </c>
      <c r="D51" s="8">
        <v>51</v>
      </c>
    </row>
    <row r="52" spans="1:4" ht="18.75" x14ac:dyDescent="0.25">
      <c r="A52" s="3" t="s">
        <v>21</v>
      </c>
      <c r="B52" s="5">
        <v>112</v>
      </c>
      <c r="C52" s="9" t="s">
        <v>301</v>
      </c>
      <c r="D52" s="8">
        <v>52</v>
      </c>
    </row>
    <row r="53" spans="1:4" ht="18.75" x14ac:dyDescent="0.25">
      <c r="A53" s="3" t="s">
        <v>84</v>
      </c>
      <c r="B53" s="5">
        <v>116</v>
      </c>
      <c r="C53" s="9" t="s">
        <v>302</v>
      </c>
      <c r="D53" s="8">
        <v>53</v>
      </c>
    </row>
    <row r="54" spans="1:4" ht="18.75" x14ac:dyDescent="0.25">
      <c r="A54" s="3" t="s">
        <v>85</v>
      </c>
      <c r="B54" s="5">
        <v>120</v>
      </c>
      <c r="C54" s="9" t="s">
        <v>303</v>
      </c>
      <c r="D54" s="8">
        <v>54</v>
      </c>
    </row>
    <row r="55" spans="1:4" ht="18.75" x14ac:dyDescent="0.25">
      <c r="A55" s="3" t="s">
        <v>86</v>
      </c>
      <c r="B55" s="5">
        <v>124</v>
      </c>
      <c r="C55" s="9" t="s">
        <v>304</v>
      </c>
      <c r="D55" s="8">
        <v>55</v>
      </c>
    </row>
    <row r="56" spans="1:4" ht="18.75" x14ac:dyDescent="0.25">
      <c r="A56" s="3" t="s">
        <v>82</v>
      </c>
      <c r="B56" s="5">
        <v>132</v>
      </c>
      <c r="C56" s="9" t="s">
        <v>305</v>
      </c>
      <c r="D56" s="8">
        <v>56</v>
      </c>
    </row>
    <row r="57" spans="1:4" ht="18.75" x14ac:dyDescent="0.25">
      <c r="A57" s="3" t="s">
        <v>150</v>
      </c>
      <c r="B57" s="5">
        <v>136</v>
      </c>
      <c r="C57" s="9" t="s">
        <v>306</v>
      </c>
      <c r="D57" s="8">
        <v>57</v>
      </c>
    </row>
    <row r="58" spans="1:4" ht="18.75" x14ac:dyDescent="0.25">
      <c r="A58" s="3" t="s">
        <v>230</v>
      </c>
      <c r="B58" s="5">
        <v>140</v>
      </c>
      <c r="C58" s="9" t="s">
        <v>307</v>
      </c>
      <c r="D58" s="8">
        <v>58</v>
      </c>
    </row>
    <row r="59" spans="1:4" ht="18.75" x14ac:dyDescent="0.25">
      <c r="A59" s="3" t="s">
        <v>238</v>
      </c>
      <c r="B59" s="5">
        <v>144</v>
      </c>
      <c r="C59" s="9" t="s">
        <v>308</v>
      </c>
      <c r="D59" s="8">
        <v>59</v>
      </c>
    </row>
    <row r="60" spans="1:4" ht="18.75" x14ac:dyDescent="0.25">
      <c r="A60" s="3" t="s">
        <v>234</v>
      </c>
      <c r="B60" s="5">
        <v>152</v>
      </c>
      <c r="C60" s="9" t="s">
        <v>309</v>
      </c>
      <c r="D60" s="8">
        <v>60</v>
      </c>
    </row>
    <row r="61" spans="1:4" ht="18.75" x14ac:dyDescent="0.25">
      <c r="A61" s="3" t="s">
        <v>65</v>
      </c>
      <c r="B61" s="5">
        <v>212</v>
      </c>
      <c r="C61" s="9" t="s">
        <v>310</v>
      </c>
      <c r="D61" s="8">
        <v>61</v>
      </c>
    </row>
    <row r="62" spans="1:4" ht="18.75" x14ac:dyDescent="0.25">
      <c r="A62" s="3" t="s">
        <v>66</v>
      </c>
      <c r="B62" s="5">
        <v>214</v>
      </c>
      <c r="C62" s="9" t="s">
        <v>311</v>
      </c>
      <c r="D62" s="8">
        <v>62</v>
      </c>
    </row>
    <row r="63" spans="1:4" ht="18.75" x14ac:dyDescent="0.25">
      <c r="A63" s="3" t="s">
        <v>239</v>
      </c>
      <c r="B63" s="5">
        <v>218</v>
      </c>
      <c r="C63" s="9" t="s">
        <v>312</v>
      </c>
      <c r="D63" s="8">
        <v>63</v>
      </c>
    </row>
    <row r="64" spans="1:4" ht="18.75" x14ac:dyDescent="0.25">
      <c r="A64" s="3" t="s">
        <v>240</v>
      </c>
      <c r="B64" s="5">
        <v>226</v>
      </c>
      <c r="C64" s="9" t="s">
        <v>313</v>
      </c>
      <c r="D64" s="8">
        <v>64</v>
      </c>
    </row>
    <row r="65" spans="1:4" ht="18.75" x14ac:dyDescent="0.25">
      <c r="A65" s="3" t="s">
        <v>245</v>
      </c>
      <c r="B65" s="5">
        <v>231</v>
      </c>
      <c r="C65" s="9" t="s">
        <v>314</v>
      </c>
      <c r="D65" s="8">
        <v>65</v>
      </c>
    </row>
    <row r="66" spans="1:4" ht="18.75" x14ac:dyDescent="0.25">
      <c r="A66" s="3" t="s">
        <v>243</v>
      </c>
      <c r="B66" s="5">
        <v>232</v>
      </c>
      <c r="C66" s="9" t="s">
        <v>315</v>
      </c>
      <c r="D66" s="8">
        <v>66</v>
      </c>
    </row>
    <row r="67" spans="1:4" ht="18.75" x14ac:dyDescent="0.25">
      <c r="A67" s="3" t="s">
        <v>220</v>
      </c>
      <c r="B67" s="5">
        <v>234</v>
      </c>
      <c r="C67" s="9" t="s">
        <v>316</v>
      </c>
      <c r="D67" s="8">
        <v>67</v>
      </c>
    </row>
    <row r="68" spans="1:4" ht="18.75" x14ac:dyDescent="0.25">
      <c r="A68" s="3" t="s">
        <v>247</v>
      </c>
      <c r="B68" s="5">
        <v>239</v>
      </c>
      <c r="C68" s="9" t="s">
        <v>317</v>
      </c>
      <c r="D68" s="8">
        <v>68</v>
      </c>
    </row>
    <row r="69" spans="1:4" ht="18.75" x14ac:dyDescent="0.25">
      <c r="A69" s="3" t="s">
        <v>221</v>
      </c>
      <c r="B69" s="5">
        <v>242</v>
      </c>
      <c r="C69" s="9" t="s">
        <v>318</v>
      </c>
      <c r="D69" s="8">
        <v>69</v>
      </c>
    </row>
    <row r="70" spans="1:4" ht="18.75" x14ac:dyDescent="0.25">
      <c r="A70" s="3" t="s">
        <v>223</v>
      </c>
      <c r="B70" s="5">
        <v>246</v>
      </c>
      <c r="C70" s="9" t="s">
        <v>319</v>
      </c>
      <c r="D70" s="8">
        <v>70</v>
      </c>
    </row>
    <row r="71" spans="1:4" ht="18.75" x14ac:dyDescent="0.25">
      <c r="A71" s="3" t="s">
        <v>241</v>
      </c>
      <c r="B71" s="5">
        <v>248</v>
      </c>
      <c r="C71" s="9" t="s">
        <v>320</v>
      </c>
      <c r="D71" s="8">
        <v>71</v>
      </c>
    </row>
    <row r="72" spans="1:4" ht="18.75" x14ac:dyDescent="0.25">
      <c r="A72" s="3" t="s">
        <v>225</v>
      </c>
      <c r="B72" s="5">
        <v>250</v>
      </c>
      <c r="C72" s="9" t="s">
        <v>321</v>
      </c>
      <c r="D72" s="8">
        <v>72</v>
      </c>
    </row>
    <row r="73" spans="1:4" ht="18.75" x14ac:dyDescent="0.25">
      <c r="A73" s="3" t="s">
        <v>227</v>
      </c>
      <c r="B73" s="5">
        <v>258</v>
      </c>
      <c r="C73" s="9" t="s">
        <v>322</v>
      </c>
      <c r="D73" s="8">
        <v>73</v>
      </c>
    </row>
    <row r="74" spans="1:4" ht="18.75" x14ac:dyDescent="0.25">
      <c r="A74" s="3" t="s">
        <v>43</v>
      </c>
      <c r="B74" s="5">
        <v>266</v>
      </c>
      <c r="C74" s="9" t="s">
        <v>323</v>
      </c>
      <c r="D74" s="8">
        <v>74</v>
      </c>
    </row>
    <row r="75" spans="1:4" ht="18.75" x14ac:dyDescent="0.25">
      <c r="A75" s="3" t="s">
        <v>3</v>
      </c>
      <c r="B75" s="5">
        <v>40</v>
      </c>
      <c r="C75" s="9" t="s">
        <v>324</v>
      </c>
      <c r="D75" s="8">
        <v>75</v>
      </c>
    </row>
    <row r="76" spans="1:4" ht="18.75" x14ac:dyDescent="0.25">
      <c r="A76" s="3" t="s">
        <v>47</v>
      </c>
      <c r="B76" s="5">
        <v>288</v>
      </c>
      <c r="C76" s="9" t="s">
        <v>325</v>
      </c>
      <c r="D76" s="8">
        <v>76</v>
      </c>
    </row>
    <row r="77" spans="1:4" ht="18.75" x14ac:dyDescent="0.25">
      <c r="A77" s="3" t="s">
        <v>13</v>
      </c>
      <c r="B77" s="5">
        <v>32</v>
      </c>
      <c r="C77" s="9" t="s">
        <v>339</v>
      </c>
      <c r="D77" s="8">
        <v>77</v>
      </c>
    </row>
    <row r="78" spans="1:4" ht="18.75" x14ac:dyDescent="0.25">
      <c r="A78" s="3" t="s">
        <v>242</v>
      </c>
      <c r="B78" s="5">
        <v>222</v>
      </c>
      <c r="C78" s="9" t="s">
        <v>326</v>
      </c>
      <c r="D78" s="8">
        <v>78</v>
      </c>
    </row>
    <row r="79" spans="1:4" ht="18.75" x14ac:dyDescent="0.25">
      <c r="A79" s="3"/>
      <c r="B79" s="5">
        <v>36</v>
      </c>
      <c r="C79" s="9" t="s">
        <v>327</v>
      </c>
      <c r="D79" s="8">
        <v>79</v>
      </c>
    </row>
    <row r="80" spans="1:4" ht="18.75" x14ac:dyDescent="0.25">
      <c r="A80" s="3" t="s">
        <v>35</v>
      </c>
      <c r="B80" s="5">
        <v>108</v>
      </c>
      <c r="C80" s="9" t="s">
        <v>329</v>
      </c>
      <c r="D80" s="8">
        <v>83</v>
      </c>
    </row>
    <row r="81" spans="1:4" ht="37.5" x14ac:dyDescent="0.25">
      <c r="A81" s="3" t="s">
        <v>64</v>
      </c>
      <c r="B81" s="5">
        <v>262</v>
      </c>
      <c r="C81" s="9" t="s">
        <v>340</v>
      </c>
      <c r="D81" s="8">
        <v>86</v>
      </c>
    </row>
    <row r="82" spans="1:4" ht="18.75" x14ac:dyDescent="0.25">
      <c r="A82" s="3" t="s">
        <v>160</v>
      </c>
      <c r="B82" s="5">
        <v>275</v>
      </c>
      <c r="C82" s="9" t="s">
        <v>330</v>
      </c>
      <c r="D82" s="8">
        <v>87</v>
      </c>
    </row>
    <row r="83" spans="1:4" ht="18.75" x14ac:dyDescent="0.25">
      <c r="A83" s="3" t="s">
        <v>52</v>
      </c>
      <c r="B83" s="5">
        <v>276</v>
      </c>
      <c r="C83" s="9" t="s">
        <v>331</v>
      </c>
      <c r="D83" s="8">
        <v>89</v>
      </c>
    </row>
    <row r="84" spans="1:4" ht="18.75" x14ac:dyDescent="0.25">
      <c r="A84" s="3" t="s">
        <v>151</v>
      </c>
      <c r="B84" s="5">
        <v>184</v>
      </c>
      <c r="C84" s="9" t="s">
        <v>328</v>
      </c>
      <c r="D84" s="8">
        <v>91</v>
      </c>
    </row>
    <row r="85" spans="1:4" ht="18.75" x14ac:dyDescent="0.25">
      <c r="A85" s="3" t="s">
        <v>244</v>
      </c>
      <c r="B85" s="5">
        <v>233</v>
      </c>
      <c r="C85" s="9" t="s">
        <v>332</v>
      </c>
      <c r="D85" s="8">
        <v>92</v>
      </c>
    </row>
    <row r="86" spans="1:4" x14ac:dyDescent="0.25">
      <c r="A86" s="3" t="s">
        <v>54</v>
      </c>
      <c r="B86" s="5">
        <v>292</v>
      </c>
    </row>
    <row r="87" spans="1:4" x14ac:dyDescent="0.25">
      <c r="A87" s="3" t="s">
        <v>91</v>
      </c>
      <c r="B87" s="5">
        <v>296</v>
      </c>
    </row>
    <row r="88" spans="1:4" x14ac:dyDescent="0.25">
      <c r="A88" s="3" t="s">
        <v>59</v>
      </c>
      <c r="B88" s="5">
        <v>300</v>
      </c>
    </row>
    <row r="89" spans="1:4" x14ac:dyDescent="0.25">
      <c r="A89" s="3" t="s">
        <v>58</v>
      </c>
      <c r="B89" s="5">
        <v>304</v>
      </c>
    </row>
    <row r="90" spans="1:4" x14ac:dyDescent="0.25">
      <c r="A90" s="3" t="s">
        <v>57</v>
      </c>
      <c r="B90" s="5">
        <v>308</v>
      </c>
    </row>
    <row r="91" spans="1:4" x14ac:dyDescent="0.25">
      <c r="A91" s="3" t="s">
        <v>48</v>
      </c>
      <c r="B91" s="5">
        <v>312</v>
      </c>
    </row>
    <row r="92" spans="1:4" x14ac:dyDescent="0.25">
      <c r="A92" s="3" t="s">
        <v>61</v>
      </c>
      <c r="B92" s="5">
        <v>316</v>
      </c>
    </row>
    <row r="93" spans="1:4" x14ac:dyDescent="0.25">
      <c r="A93" s="3" t="s">
        <v>49</v>
      </c>
      <c r="B93" s="5">
        <v>320</v>
      </c>
    </row>
    <row r="94" spans="1:4" x14ac:dyDescent="0.25">
      <c r="A94" s="3" t="s">
        <v>50</v>
      </c>
      <c r="B94" s="5">
        <v>324</v>
      </c>
    </row>
    <row r="95" spans="1:4" x14ac:dyDescent="0.25">
      <c r="A95" s="3" t="s">
        <v>45</v>
      </c>
      <c r="B95" s="5">
        <v>328</v>
      </c>
    </row>
    <row r="96" spans="1:4" x14ac:dyDescent="0.25">
      <c r="A96" s="3" t="s">
        <v>44</v>
      </c>
      <c r="B96" s="5">
        <v>332</v>
      </c>
    </row>
    <row r="97" spans="1:2" x14ac:dyDescent="0.25">
      <c r="A97" s="3" t="s">
        <v>157</v>
      </c>
      <c r="B97" s="5">
        <v>334</v>
      </c>
    </row>
    <row r="98" spans="1:2" x14ac:dyDescent="0.25">
      <c r="A98" s="3" t="s">
        <v>162</v>
      </c>
      <c r="B98" s="5">
        <v>336</v>
      </c>
    </row>
    <row r="99" spans="1:2" x14ac:dyDescent="0.25">
      <c r="A99" s="3" t="s">
        <v>55</v>
      </c>
      <c r="B99" s="5">
        <v>340</v>
      </c>
    </row>
    <row r="100" spans="1:2" x14ac:dyDescent="0.25">
      <c r="A100" s="3" t="s">
        <v>56</v>
      </c>
      <c r="B100" s="5">
        <v>344</v>
      </c>
    </row>
    <row r="101" spans="1:2" x14ac:dyDescent="0.25">
      <c r="A101" s="3" t="s">
        <v>38</v>
      </c>
      <c r="B101" s="5">
        <v>348</v>
      </c>
    </row>
    <row r="102" spans="1:2" x14ac:dyDescent="0.25">
      <c r="A102" s="3" t="s">
        <v>78</v>
      </c>
      <c r="B102" s="5">
        <v>352</v>
      </c>
    </row>
    <row r="103" spans="1:2" x14ac:dyDescent="0.25">
      <c r="A103" s="3" t="s">
        <v>72</v>
      </c>
      <c r="B103" s="5">
        <v>356</v>
      </c>
    </row>
    <row r="104" spans="1:2" x14ac:dyDescent="0.25">
      <c r="A104" s="3" t="s">
        <v>73</v>
      </c>
      <c r="B104" s="5">
        <v>360</v>
      </c>
    </row>
    <row r="105" spans="1:2" x14ac:dyDescent="0.25">
      <c r="A105" s="3" t="s">
        <v>76</v>
      </c>
      <c r="B105" s="5">
        <v>364</v>
      </c>
    </row>
    <row r="106" spans="1:2" x14ac:dyDescent="0.25">
      <c r="A106" s="3" t="s">
        <v>75</v>
      </c>
      <c r="B106" s="5">
        <v>368</v>
      </c>
    </row>
    <row r="107" spans="1:2" x14ac:dyDescent="0.25">
      <c r="A107" s="3" t="s">
        <v>77</v>
      </c>
      <c r="B107" s="5">
        <v>372</v>
      </c>
    </row>
    <row r="108" spans="1:2" x14ac:dyDescent="0.25">
      <c r="A108" s="3" t="s">
        <v>71</v>
      </c>
      <c r="B108" s="5">
        <v>376</v>
      </c>
    </row>
    <row r="109" spans="1:2" x14ac:dyDescent="0.25">
      <c r="A109" s="3" t="s">
        <v>80</v>
      </c>
      <c r="B109" s="5">
        <v>380</v>
      </c>
    </row>
    <row r="110" spans="1:2" x14ac:dyDescent="0.25">
      <c r="A110" s="3" t="s">
        <v>101</v>
      </c>
      <c r="B110" s="5">
        <v>384</v>
      </c>
    </row>
    <row r="111" spans="1:2" x14ac:dyDescent="0.25">
      <c r="A111" s="3" t="s">
        <v>250</v>
      </c>
      <c r="B111" s="5">
        <v>388</v>
      </c>
    </row>
    <row r="112" spans="1:2" x14ac:dyDescent="0.25">
      <c r="A112" s="3" t="s">
        <v>251</v>
      </c>
      <c r="B112" s="5">
        <v>392</v>
      </c>
    </row>
    <row r="113" spans="1:2" x14ac:dyDescent="0.25">
      <c r="A113" s="3" t="s">
        <v>83</v>
      </c>
      <c r="B113" s="5">
        <v>398</v>
      </c>
    </row>
    <row r="114" spans="1:2" x14ac:dyDescent="0.25">
      <c r="A114" s="3" t="s">
        <v>74</v>
      </c>
      <c r="B114" s="5">
        <v>400</v>
      </c>
    </row>
    <row r="115" spans="1:2" x14ac:dyDescent="0.25">
      <c r="A115" s="3" t="s">
        <v>88</v>
      </c>
      <c r="B115" s="5">
        <v>404</v>
      </c>
    </row>
    <row r="116" spans="1:2" x14ac:dyDescent="0.25">
      <c r="A116" s="3" t="s">
        <v>98</v>
      </c>
      <c r="B116" s="5">
        <v>408</v>
      </c>
    </row>
    <row r="117" spans="1:2" x14ac:dyDescent="0.25">
      <c r="A117" s="3" t="s">
        <v>99</v>
      </c>
      <c r="B117" s="5">
        <v>410</v>
      </c>
    </row>
    <row r="118" spans="1:2" x14ac:dyDescent="0.25">
      <c r="A118" s="3" t="s">
        <v>103</v>
      </c>
      <c r="B118" s="5">
        <v>414</v>
      </c>
    </row>
    <row r="119" spans="1:2" x14ac:dyDescent="0.25">
      <c r="A119" s="3" t="s">
        <v>90</v>
      </c>
      <c r="B119" s="5">
        <v>417</v>
      </c>
    </row>
    <row r="120" spans="1:2" x14ac:dyDescent="0.25">
      <c r="A120" s="3" t="s">
        <v>105</v>
      </c>
      <c r="B120" s="5">
        <v>418</v>
      </c>
    </row>
    <row r="121" spans="1:2" x14ac:dyDescent="0.25">
      <c r="A121" s="3" t="s">
        <v>109</v>
      </c>
      <c r="B121" s="5">
        <v>422</v>
      </c>
    </row>
    <row r="122" spans="1:2" x14ac:dyDescent="0.25">
      <c r="A122" s="3" t="s">
        <v>107</v>
      </c>
      <c r="B122" s="5">
        <v>426</v>
      </c>
    </row>
    <row r="123" spans="1:2" x14ac:dyDescent="0.25">
      <c r="A123" s="3" t="s">
        <v>106</v>
      </c>
      <c r="B123" s="5">
        <v>428</v>
      </c>
    </row>
    <row r="124" spans="1:2" x14ac:dyDescent="0.25">
      <c r="A124" s="3" t="s">
        <v>108</v>
      </c>
      <c r="B124" s="5">
        <v>430</v>
      </c>
    </row>
    <row r="125" spans="1:2" x14ac:dyDescent="0.25">
      <c r="A125" s="3" t="s">
        <v>110</v>
      </c>
      <c r="B125" s="5">
        <v>434</v>
      </c>
    </row>
    <row r="126" spans="1:2" x14ac:dyDescent="0.25">
      <c r="A126" s="3" t="s">
        <v>112</v>
      </c>
      <c r="B126" s="5">
        <v>438</v>
      </c>
    </row>
    <row r="127" spans="1:2" x14ac:dyDescent="0.25">
      <c r="A127" s="3" t="s">
        <v>111</v>
      </c>
      <c r="B127" s="5">
        <v>440</v>
      </c>
    </row>
    <row r="128" spans="1:2" x14ac:dyDescent="0.25">
      <c r="A128" s="3" t="s">
        <v>113</v>
      </c>
      <c r="B128" s="5">
        <v>442</v>
      </c>
    </row>
    <row r="129" spans="1:2" x14ac:dyDescent="0.25">
      <c r="A129" s="3" t="s">
        <v>118</v>
      </c>
      <c r="B129" s="5">
        <v>446</v>
      </c>
    </row>
    <row r="130" spans="1:2" x14ac:dyDescent="0.25">
      <c r="A130" s="3" t="s">
        <v>116</v>
      </c>
      <c r="B130" s="5">
        <v>450</v>
      </c>
    </row>
    <row r="131" spans="1:2" x14ac:dyDescent="0.25">
      <c r="A131" s="3" t="s">
        <v>120</v>
      </c>
      <c r="B131" s="5">
        <v>454</v>
      </c>
    </row>
    <row r="132" spans="1:2" x14ac:dyDescent="0.25">
      <c r="A132" s="3" t="s">
        <v>121</v>
      </c>
      <c r="B132" s="5">
        <v>458</v>
      </c>
    </row>
    <row r="133" spans="1:2" x14ac:dyDescent="0.25">
      <c r="A133" s="3" t="s">
        <v>124</v>
      </c>
      <c r="B133" s="5">
        <v>462</v>
      </c>
    </row>
    <row r="134" spans="1:2" x14ac:dyDescent="0.25">
      <c r="A134" s="3" t="s">
        <v>122</v>
      </c>
      <c r="B134" s="5">
        <v>466</v>
      </c>
    </row>
    <row r="135" spans="1:2" x14ac:dyDescent="0.25">
      <c r="A135" s="3" t="s">
        <v>125</v>
      </c>
      <c r="B135" s="5">
        <v>470</v>
      </c>
    </row>
    <row r="136" spans="1:2" x14ac:dyDescent="0.25">
      <c r="A136" s="3" t="s">
        <v>127</v>
      </c>
      <c r="B136" s="5">
        <v>474</v>
      </c>
    </row>
    <row r="137" spans="1:2" x14ac:dyDescent="0.25">
      <c r="A137" s="6" t="s">
        <v>115</v>
      </c>
      <c r="B137" s="5">
        <v>478</v>
      </c>
    </row>
    <row r="138" spans="1:2" x14ac:dyDescent="0.25">
      <c r="A138" s="3" t="s">
        <v>114</v>
      </c>
      <c r="B138" s="5">
        <v>480</v>
      </c>
    </row>
    <row r="139" spans="1:2" x14ac:dyDescent="0.25">
      <c r="A139" s="3" t="s">
        <v>129</v>
      </c>
      <c r="B139" s="5">
        <v>484</v>
      </c>
    </row>
    <row r="140" spans="1:2" x14ac:dyDescent="0.25">
      <c r="A140" s="3" t="s">
        <v>133</v>
      </c>
      <c r="B140" s="5">
        <v>492</v>
      </c>
    </row>
    <row r="141" spans="1:2" x14ac:dyDescent="0.25">
      <c r="A141" s="3" t="s">
        <v>134</v>
      </c>
      <c r="B141" s="5">
        <v>496</v>
      </c>
    </row>
    <row r="142" spans="1:2" x14ac:dyDescent="0.25">
      <c r="A142" s="3" t="s">
        <v>132</v>
      </c>
      <c r="B142" s="5">
        <v>498</v>
      </c>
    </row>
    <row r="143" spans="1:2" x14ac:dyDescent="0.25">
      <c r="A143" s="3" t="s">
        <v>232</v>
      </c>
      <c r="B143" s="5">
        <v>499</v>
      </c>
    </row>
    <row r="144" spans="1:2" x14ac:dyDescent="0.25">
      <c r="A144" s="3" t="s">
        <v>135</v>
      </c>
      <c r="B144" s="5">
        <v>500</v>
      </c>
    </row>
    <row r="145" spans="1:2" x14ac:dyDescent="0.25">
      <c r="A145" s="3" t="s">
        <v>126</v>
      </c>
      <c r="B145" s="5">
        <v>504</v>
      </c>
    </row>
    <row r="146" spans="1:2" x14ac:dyDescent="0.25">
      <c r="A146" s="3" t="s">
        <v>131</v>
      </c>
      <c r="B146" s="5">
        <v>508</v>
      </c>
    </row>
    <row r="147" spans="1:2" x14ac:dyDescent="0.25">
      <c r="A147" s="3" t="s">
        <v>149</v>
      </c>
      <c r="B147" s="5">
        <v>512</v>
      </c>
    </row>
    <row r="148" spans="1:2" x14ac:dyDescent="0.25">
      <c r="A148" s="3" t="s">
        <v>137</v>
      </c>
      <c r="B148" s="5">
        <v>516</v>
      </c>
    </row>
    <row r="149" spans="1:2" x14ac:dyDescent="0.25">
      <c r="A149" s="3" t="s">
        <v>138</v>
      </c>
      <c r="B149" s="5">
        <v>520</v>
      </c>
    </row>
    <row r="150" spans="1:2" x14ac:dyDescent="0.25">
      <c r="A150" s="3" t="s">
        <v>139</v>
      </c>
      <c r="B150" s="5">
        <v>524</v>
      </c>
    </row>
    <row r="151" spans="1:2" x14ac:dyDescent="0.25">
      <c r="A151" s="3" t="s">
        <v>142</v>
      </c>
      <c r="B151" s="5">
        <v>528</v>
      </c>
    </row>
    <row r="152" spans="1:2" x14ac:dyDescent="0.25">
      <c r="A152" s="3" t="s">
        <v>104</v>
      </c>
      <c r="B152" s="5">
        <v>531</v>
      </c>
    </row>
    <row r="153" spans="1:2" x14ac:dyDescent="0.25">
      <c r="A153" s="3" t="s">
        <v>15</v>
      </c>
      <c r="B153" s="5">
        <v>533</v>
      </c>
    </row>
    <row r="154" spans="1:2" x14ac:dyDescent="0.25">
      <c r="A154" s="3" t="s">
        <v>184</v>
      </c>
      <c r="B154" s="5">
        <v>534</v>
      </c>
    </row>
    <row r="155" spans="1:2" x14ac:dyDescent="0.25">
      <c r="A155" s="3" t="s">
        <v>28</v>
      </c>
      <c r="B155" s="5">
        <v>535</v>
      </c>
    </row>
    <row r="156" spans="1:2" x14ac:dyDescent="0.25">
      <c r="A156" s="3" t="s">
        <v>146</v>
      </c>
      <c r="B156" s="5">
        <v>540</v>
      </c>
    </row>
    <row r="157" spans="1:2" x14ac:dyDescent="0.25">
      <c r="A157" s="3" t="s">
        <v>37</v>
      </c>
      <c r="B157" s="5">
        <v>548</v>
      </c>
    </row>
    <row r="158" spans="1:2" x14ac:dyDescent="0.25">
      <c r="A158" s="3" t="s">
        <v>145</v>
      </c>
      <c r="B158" s="5">
        <v>554</v>
      </c>
    </row>
    <row r="159" spans="1:2" x14ac:dyDescent="0.25">
      <c r="A159" s="3" t="s">
        <v>143</v>
      </c>
      <c r="B159" s="5">
        <v>558</v>
      </c>
    </row>
    <row r="160" spans="1:2" x14ac:dyDescent="0.25">
      <c r="A160" s="3" t="s">
        <v>140</v>
      </c>
      <c r="B160" s="5">
        <v>562</v>
      </c>
    </row>
    <row r="161" spans="1:2" x14ac:dyDescent="0.25">
      <c r="A161" s="3" t="s">
        <v>141</v>
      </c>
      <c r="B161" s="5">
        <v>566</v>
      </c>
    </row>
    <row r="162" spans="1:2" x14ac:dyDescent="0.25">
      <c r="A162" s="3" t="s">
        <v>144</v>
      </c>
      <c r="B162" s="5">
        <v>570</v>
      </c>
    </row>
    <row r="163" spans="1:2" x14ac:dyDescent="0.25">
      <c r="A163" s="3" t="s">
        <v>155</v>
      </c>
      <c r="B163" s="5">
        <v>574</v>
      </c>
    </row>
    <row r="164" spans="1:2" x14ac:dyDescent="0.25">
      <c r="A164" s="3" t="s">
        <v>147</v>
      </c>
      <c r="B164" s="5">
        <v>578</v>
      </c>
    </row>
    <row r="165" spans="1:2" x14ac:dyDescent="0.25">
      <c r="A165" s="3" t="s">
        <v>180</v>
      </c>
      <c r="B165" s="5">
        <v>580</v>
      </c>
    </row>
    <row r="166" spans="1:2" x14ac:dyDescent="0.25">
      <c r="A166" s="3" t="s">
        <v>123</v>
      </c>
      <c r="B166" s="5">
        <v>581</v>
      </c>
    </row>
    <row r="167" spans="1:2" x14ac:dyDescent="0.25">
      <c r="A167" s="3" t="s">
        <v>130</v>
      </c>
      <c r="B167" s="5">
        <v>583</v>
      </c>
    </row>
    <row r="168" spans="1:2" x14ac:dyDescent="0.25">
      <c r="A168" s="3" t="s">
        <v>128</v>
      </c>
      <c r="B168" s="5">
        <v>584</v>
      </c>
    </row>
    <row r="169" spans="1:2" x14ac:dyDescent="0.25">
      <c r="A169" s="3" t="s">
        <v>159</v>
      </c>
      <c r="B169" s="5">
        <v>585</v>
      </c>
    </row>
    <row r="170" spans="1:2" x14ac:dyDescent="0.25">
      <c r="A170" s="3" t="s">
        <v>158</v>
      </c>
      <c r="B170" s="5">
        <v>586</v>
      </c>
    </row>
    <row r="171" spans="1:2" x14ac:dyDescent="0.25">
      <c r="A171" s="3" t="s">
        <v>161</v>
      </c>
      <c r="B171" s="5">
        <v>591</v>
      </c>
    </row>
    <row r="172" spans="1:2" x14ac:dyDescent="0.25">
      <c r="A172" s="3" t="s">
        <v>163</v>
      </c>
      <c r="B172" s="5">
        <v>598</v>
      </c>
    </row>
    <row r="173" spans="1:2" x14ac:dyDescent="0.25">
      <c r="A173" s="3" t="s">
        <v>164</v>
      </c>
      <c r="B173" s="5">
        <v>600</v>
      </c>
    </row>
    <row r="174" spans="1:2" x14ac:dyDescent="0.25">
      <c r="A174" s="3" t="s">
        <v>165</v>
      </c>
      <c r="B174" s="5">
        <v>604</v>
      </c>
    </row>
    <row r="175" spans="1:2" x14ac:dyDescent="0.25">
      <c r="A175" s="3" t="s">
        <v>222</v>
      </c>
      <c r="B175" s="5">
        <v>608</v>
      </c>
    </row>
    <row r="176" spans="1:2" x14ac:dyDescent="0.25">
      <c r="A176" s="3" t="s">
        <v>166</v>
      </c>
      <c r="B176" s="5">
        <v>612</v>
      </c>
    </row>
    <row r="177" spans="1:2" x14ac:dyDescent="0.25">
      <c r="A177" s="3" t="s">
        <v>167</v>
      </c>
      <c r="B177" s="5">
        <v>616</v>
      </c>
    </row>
    <row r="178" spans="1:2" x14ac:dyDescent="0.25">
      <c r="A178" s="3" t="s">
        <v>168</v>
      </c>
      <c r="B178" s="5">
        <v>620</v>
      </c>
    </row>
    <row r="179" spans="1:2" x14ac:dyDescent="0.25">
      <c r="A179" s="3" t="s">
        <v>51</v>
      </c>
      <c r="B179" s="5">
        <v>624</v>
      </c>
    </row>
    <row r="180" spans="1:2" x14ac:dyDescent="0.25">
      <c r="A180" s="3" t="s">
        <v>206</v>
      </c>
      <c r="B180" s="5">
        <v>626</v>
      </c>
    </row>
    <row r="181" spans="1:2" x14ac:dyDescent="0.25">
      <c r="A181" s="3" t="s">
        <v>169</v>
      </c>
      <c r="B181" s="5">
        <v>630</v>
      </c>
    </row>
    <row r="182" spans="1:2" x14ac:dyDescent="0.25">
      <c r="A182" s="3" t="s">
        <v>87</v>
      </c>
      <c r="B182" s="5">
        <v>634</v>
      </c>
    </row>
    <row r="183" spans="1:2" x14ac:dyDescent="0.25">
      <c r="A183" s="3" t="s">
        <v>170</v>
      </c>
      <c r="B183" s="5">
        <v>638</v>
      </c>
    </row>
    <row r="184" spans="1:2" x14ac:dyDescent="0.25">
      <c r="A184" s="3" t="s">
        <v>173</v>
      </c>
      <c r="B184" s="5">
        <v>642</v>
      </c>
    </row>
    <row r="185" spans="1:2" x14ac:dyDescent="0.25">
      <c r="A185" s="3" t="s">
        <v>171</v>
      </c>
      <c r="B185" s="5">
        <v>643</v>
      </c>
    </row>
    <row r="186" spans="1:2" x14ac:dyDescent="0.25">
      <c r="A186" s="3" t="s">
        <v>172</v>
      </c>
      <c r="B186" s="5">
        <v>646</v>
      </c>
    </row>
    <row r="187" spans="1:2" x14ac:dyDescent="0.25">
      <c r="A187" s="3" t="s">
        <v>182</v>
      </c>
      <c r="B187" s="5">
        <v>652</v>
      </c>
    </row>
    <row r="188" spans="1:2" x14ac:dyDescent="0.25">
      <c r="A188" s="7" t="s">
        <v>179</v>
      </c>
      <c r="B188" s="5">
        <v>654</v>
      </c>
    </row>
    <row r="189" spans="1:2" ht="22.5" customHeight="1" x14ac:dyDescent="0.25">
      <c r="A189" s="3" t="s">
        <v>187</v>
      </c>
      <c r="B189" s="5">
        <v>659</v>
      </c>
    </row>
    <row r="190" spans="1:2" x14ac:dyDescent="0.25">
      <c r="A190" s="3" t="s">
        <v>8</v>
      </c>
      <c r="B190" s="5">
        <v>660</v>
      </c>
    </row>
    <row r="191" spans="1:2" x14ac:dyDescent="0.25">
      <c r="A191" s="3" t="s">
        <v>188</v>
      </c>
      <c r="B191" s="5">
        <v>662</v>
      </c>
    </row>
    <row r="192" spans="1:2" x14ac:dyDescent="0.25">
      <c r="A192" s="3" t="s">
        <v>183</v>
      </c>
      <c r="B192" s="5">
        <v>663</v>
      </c>
    </row>
    <row r="193" spans="1:2" x14ac:dyDescent="0.25">
      <c r="A193" s="3" t="s">
        <v>189</v>
      </c>
      <c r="B193" s="5">
        <v>666</v>
      </c>
    </row>
    <row r="194" spans="1:2" x14ac:dyDescent="0.25">
      <c r="A194" s="3" t="s">
        <v>186</v>
      </c>
      <c r="B194" s="5">
        <v>670</v>
      </c>
    </row>
    <row r="195" spans="1:2" x14ac:dyDescent="0.25">
      <c r="A195" s="3" t="s">
        <v>175</v>
      </c>
      <c r="B195" s="5">
        <v>674</v>
      </c>
    </row>
    <row r="196" spans="1:2" x14ac:dyDescent="0.25">
      <c r="A196" s="3" t="s">
        <v>176</v>
      </c>
      <c r="B196" s="5">
        <v>678</v>
      </c>
    </row>
    <row r="197" spans="1:2" x14ac:dyDescent="0.25">
      <c r="A197" s="3" t="s">
        <v>177</v>
      </c>
      <c r="B197" s="5">
        <v>682</v>
      </c>
    </row>
    <row r="198" spans="1:2" x14ac:dyDescent="0.25">
      <c r="A198" s="3" t="s">
        <v>185</v>
      </c>
      <c r="B198" s="5">
        <v>686</v>
      </c>
    </row>
    <row r="199" spans="1:2" x14ac:dyDescent="0.25">
      <c r="A199" s="3" t="s">
        <v>190</v>
      </c>
      <c r="B199" s="5">
        <v>688</v>
      </c>
    </row>
    <row r="200" spans="1:2" x14ac:dyDescent="0.25">
      <c r="A200" s="3" t="s">
        <v>181</v>
      </c>
      <c r="B200" s="5">
        <v>690</v>
      </c>
    </row>
    <row r="201" spans="1:2" x14ac:dyDescent="0.25">
      <c r="A201" s="3" t="s">
        <v>201</v>
      </c>
      <c r="B201" s="5">
        <v>694</v>
      </c>
    </row>
    <row r="202" spans="1:2" x14ac:dyDescent="0.25">
      <c r="A202" s="3" t="s">
        <v>191</v>
      </c>
      <c r="B202" s="5">
        <v>702</v>
      </c>
    </row>
    <row r="203" spans="1:2" x14ac:dyDescent="0.25">
      <c r="A203" s="3" t="s">
        <v>193</v>
      </c>
      <c r="B203" s="5">
        <v>703</v>
      </c>
    </row>
    <row r="204" spans="1:2" x14ac:dyDescent="0.25">
      <c r="A204" s="3" t="s">
        <v>42</v>
      </c>
      <c r="B204" s="5">
        <v>704</v>
      </c>
    </row>
    <row r="205" spans="1:2" x14ac:dyDescent="0.25">
      <c r="A205" s="3" t="s">
        <v>194</v>
      </c>
      <c r="B205" s="5">
        <v>705</v>
      </c>
    </row>
    <row r="206" spans="1:2" x14ac:dyDescent="0.25">
      <c r="A206" s="3" t="s">
        <v>198</v>
      </c>
      <c r="B206" s="5">
        <v>706</v>
      </c>
    </row>
    <row r="207" spans="1:2" x14ac:dyDescent="0.25">
      <c r="A207" s="3" t="s">
        <v>246</v>
      </c>
      <c r="B207" s="5">
        <v>710</v>
      </c>
    </row>
    <row r="208" spans="1:2" x14ac:dyDescent="0.25">
      <c r="A208" s="3" t="s">
        <v>70</v>
      </c>
      <c r="B208" s="5">
        <v>716</v>
      </c>
    </row>
    <row r="209" spans="1:2" x14ac:dyDescent="0.25">
      <c r="A209" s="3" t="s">
        <v>79</v>
      </c>
      <c r="B209" s="5">
        <v>724</v>
      </c>
    </row>
    <row r="210" spans="1:2" x14ac:dyDescent="0.25">
      <c r="A210" s="3" t="s">
        <v>249</v>
      </c>
      <c r="B210" s="5">
        <v>728</v>
      </c>
    </row>
    <row r="211" spans="1:2" x14ac:dyDescent="0.25">
      <c r="A211" s="3" t="s">
        <v>199</v>
      </c>
      <c r="B211" s="5">
        <v>729</v>
      </c>
    </row>
    <row r="212" spans="1:2" x14ac:dyDescent="0.25">
      <c r="A212" s="3" t="s">
        <v>69</v>
      </c>
      <c r="B212" s="5">
        <v>732</v>
      </c>
    </row>
    <row r="213" spans="1:2" x14ac:dyDescent="0.25">
      <c r="A213" s="3" t="s">
        <v>200</v>
      </c>
      <c r="B213" s="5">
        <v>740</v>
      </c>
    </row>
    <row r="214" spans="1:2" x14ac:dyDescent="0.25">
      <c r="A214" s="3" t="s">
        <v>237</v>
      </c>
      <c r="B214" s="5">
        <v>744</v>
      </c>
    </row>
    <row r="215" spans="1:2" x14ac:dyDescent="0.25">
      <c r="A215" s="3" t="s">
        <v>178</v>
      </c>
      <c r="B215" s="5">
        <v>748</v>
      </c>
    </row>
    <row r="216" spans="1:2" x14ac:dyDescent="0.25">
      <c r="A216" s="3" t="s">
        <v>236</v>
      </c>
      <c r="B216" s="5">
        <v>752</v>
      </c>
    </row>
    <row r="217" spans="1:2" x14ac:dyDescent="0.25">
      <c r="A217" s="3" t="s">
        <v>235</v>
      </c>
      <c r="B217" s="5">
        <v>756</v>
      </c>
    </row>
    <row r="218" spans="1:2" x14ac:dyDescent="0.25">
      <c r="A218" s="3" t="s">
        <v>192</v>
      </c>
      <c r="B218" s="5">
        <v>760</v>
      </c>
    </row>
    <row r="219" spans="1:2" x14ac:dyDescent="0.25">
      <c r="A219" s="3" t="s">
        <v>202</v>
      </c>
      <c r="B219" s="5">
        <v>762</v>
      </c>
    </row>
    <row r="220" spans="1:2" x14ac:dyDescent="0.25">
      <c r="A220" s="3" t="s">
        <v>203</v>
      </c>
      <c r="B220" s="5">
        <v>764</v>
      </c>
    </row>
    <row r="221" spans="1:2" x14ac:dyDescent="0.25">
      <c r="A221" s="3" t="s">
        <v>207</v>
      </c>
      <c r="B221" s="5">
        <v>768</v>
      </c>
    </row>
    <row r="222" spans="1:2" x14ac:dyDescent="0.25">
      <c r="A222" s="3" t="s">
        <v>208</v>
      </c>
      <c r="B222" s="5">
        <v>772</v>
      </c>
    </row>
    <row r="223" spans="1:2" x14ac:dyDescent="0.25">
      <c r="A223" s="3" t="s">
        <v>209</v>
      </c>
      <c r="B223" s="5">
        <v>776</v>
      </c>
    </row>
    <row r="224" spans="1:2" x14ac:dyDescent="0.25">
      <c r="A224" s="3" t="s">
        <v>210</v>
      </c>
      <c r="B224" s="5">
        <v>780</v>
      </c>
    </row>
    <row r="225" spans="1:2" x14ac:dyDescent="0.25">
      <c r="A225" s="3" t="s">
        <v>148</v>
      </c>
      <c r="B225" s="5">
        <v>784</v>
      </c>
    </row>
    <row r="226" spans="1:2" x14ac:dyDescent="0.25">
      <c r="A226" s="3" t="s">
        <v>212</v>
      </c>
      <c r="B226" s="5">
        <v>788</v>
      </c>
    </row>
    <row r="227" spans="1:2" x14ac:dyDescent="0.25">
      <c r="A227" s="3" t="s">
        <v>214</v>
      </c>
      <c r="B227" s="5">
        <v>792</v>
      </c>
    </row>
    <row r="228" spans="1:2" x14ac:dyDescent="0.25">
      <c r="A228" s="3" t="s">
        <v>213</v>
      </c>
      <c r="B228" s="5">
        <v>795</v>
      </c>
    </row>
    <row r="229" spans="1:2" x14ac:dyDescent="0.25">
      <c r="A229" s="3" t="s">
        <v>152</v>
      </c>
      <c r="B229" s="5">
        <v>796</v>
      </c>
    </row>
    <row r="230" spans="1:2" x14ac:dyDescent="0.25">
      <c r="A230" s="3" t="s">
        <v>211</v>
      </c>
      <c r="B230" s="5">
        <v>798</v>
      </c>
    </row>
    <row r="231" spans="1:2" x14ac:dyDescent="0.25">
      <c r="A231" s="3" t="s">
        <v>215</v>
      </c>
      <c r="B231" s="5">
        <v>800</v>
      </c>
    </row>
    <row r="232" spans="1:2" x14ac:dyDescent="0.25">
      <c r="A232" s="3" t="s">
        <v>217</v>
      </c>
      <c r="B232" s="5">
        <v>804</v>
      </c>
    </row>
    <row r="233" spans="1:2" ht="17.25" x14ac:dyDescent="0.25">
      <c r="A233" s="3" t="s">
        <v>119</v>
      </c>
      <c r="B233" s="5">
        <v>807</v>
      </c>
    </row>
    <row r="234" spans="1:2" x14ac:dyDescent="0.25">
      <c r="A234" s="3" t="s">
        <v>67</v>
      </c>
      <c r="B234" s="5">
        <v>818</v>
      </c>
    </row>
    <row r="235" spans="1:2" x14ac:dyDescent="0.25">
      <c r="A235" s="3" t="s">
        <v>195</v>
      </c>
      <c r="B235" s="5">
        <v>826</v>
      </c>
    </row>
    <row r="236" spans="1:2" x14ac:dyDescent="0.25">
      <c r="A236" s="3" t="s">
        <v>53</v>
      </c>
      <c r="B236" s="5">
        <v>831</v>
      </c>
    </row>
    <row r="237" spans="1:2" x14ac:dyDescent="0.25">
      <c r="A237" s="3" t="s">
        <v>63</v>
      </c>
      <c r="B237" s="5">
        <v>832</v>
      </c>
    </row>
    <row r="238" spans="1:2" x14ac:dyDescent="0.25">
      <c r="A238" s="3" t="s">
        <v>154</v>
      </c>
      <c r="B238" s="5">
        <v>833</v>
      </c>
    </row>
    <row r="239" spans="1:2" x14ac:dyDescent="0.25">
      <c r="A239" s="3" t="s">
        <v>205</v>
      </c>
      <c r="B239" s="5">
        <v>834</v>
      </c>
    </row>
    <row r="240" spans="1:2" x14ac:dyDescent="0.25">
      <c r="A240" s="3" t="s">
        <v>196</v>
      </c>
      <c r="B240" s="5">
        <v>840</v>
      </c>
    </row>
    <row r="241" spans="1:2" x14ac:dyDescent="0.25">
      <c r="A241" s="3" t="s">
        <v>41</v>
      </c>
      <c r="B241" s="5">
        <v>850</v>
      </c>
    </row>
    <row r="242" spans="1:2" x14ac:dyDescent="0.25">
      <c r="A242" s="3" t="s">
        <v>34</v>
      </c>
      <c r="B242" s="5">
        <v>854</v>
      </c>
    </row>
    <row r="243" spans="1:2" x14ac:dyDescent="0.25">
      <c r="A243" s="3" t="s">
        <v>219</v>
      </c>
      <c r="B243" s="5">
        <v>858</v>
      </c>
    </row>
    <row r="244" spans="1:2" x14ac:dyDescent="0.25">
      <c r="A244" s="3" t="s">
        <v>216</v>
      </c>
      <c r="B244" s="5">
        <v>860</v>
      </c>
    </row>
    <row r="245" spans="1:2" x14ac:dyDescent="0.25">
      <c r="A245" s="3" t="s">
        <v>39</v>
      </c>
      <c r="B245" s="5">
        <v>862</v>
      </c>
    </row>
    <row r="246" spans="1:2" x14ac:dyDescent="0.25">
      <c r="A246" s="3" t="s">
        <v>218</v>
      </c>
      <c r="B246" s="5">
        <v>876</v>
      </c>
    </row>
    <row r="247" spans="1:2" x14ac:dyDescent="0.25">
      <c r="A247" s="3" t="s">
        <v>174</v>
      </c>
      <c r="B247" s="5">
        <v>882</v>
      </c>
    </row>
    <row r="248" spans="1:2" x14ac:dyDescent="0.25">
      <c r="A248" s="3" t="s">
        <v>81</v>
      </c>
      <c r="B248" s="5">
        <v>887</v>
      </c>
    </row>
    <row r="249" spans="1:2" x14ac:dyDescent="0.25">
      <c r="A249" s="3" t="s">
        <v>68</v>
      </c>
      <c r="B249" s="5">
        <v>894</v>
      </c>
    </row>
    <row r="250" spans="1:2" x14ac:dyDescent="0.25">
      <c r="A250" s="3" t="s">
        <v>252</v>
      </c>
      <c r="B250" s="5">
        <v>895</v>
      </c>
    </row>
    <row r="251" spans="1:2" x14ac:dyDescent="0.25">
      <c r="A251" s="3" t="s">
        <v>248</v>
      </c>
      <c r="B251" s="5">
        <v>896</v>
      </c>
    </row>
  </sheetData>
  <autoFilter ref="A1:D251">
    <sortState ref="A2:D251">
      <sortCondition ref="D1:D251"/>
    </sortState>
  </autoFilter>
  <sortState ref="A1:D251">
    <sortCondition ref="C1"/>
  </sortState>
  <hyperlinks>
    <hyperlink ref="A137" r:id="rId1" tooltip="Мавритания" display="https://ru.wikipedia.org/wiki/%D0%9C%D0%B0%D0%B2%D1%80%D0%B8%D1%82%D0%B0%D0%BD%D0%B8%D1%8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Номера анализ</vt:lpstr>
      <vt:lpstr>Коды ОКСМ и регионов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2018-04-18T14:35:21Z</dcterms:modified>
</cp:coreProperties>
</file>