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6155" windowHeight="7935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95" i="4" l="1"/>
  <c r="I95" i="4"/>
  <c r="L89" i="4"/>
  <c r="J89" i="4"/>
  <c r="H89" i="4"/>
  <c r="L84" i="4"/>
  <c r="K84" i="4"/>
  <c r="L83" i="4"/>
  <c r="K83" i="4"/>
  <c r="K81" i="4"/>
  <c r="K80" i="4"/>
  <c r="F81" i="4" s="1"/>
  <c r="B78" i="4"/>
  <c r="L77" i="4"/>
  <c r="K77" i="4"/>
  <c r="B77" i="4"/>
  <c r="M75" i="4"/>
  <c r="L86" i="4" s="1"/>
  <c r="L75" i="4"/>
  <c r="K75" i="4"/>
  <c r="N74" i="4"/>
  <c r="J74" i="4"/>
  <c r="H74" i="4"/>
  <c r="A74" i="4"/>
  <c r="N73" i="4"/>
  <c r="J73" i="4"/>
  <c r="H73" i="4"/>
  <c r="A73" i="4"/>
  <c r="N72" i="4"/>
  <c r="J72" i="4"/>
  <c r="H72" i="4"/>
  <c r="A72" i="4"/>
  <c r="N71" i="4"/>
  <c r="J71" i="4"/>
  <c r="H71" i="4"/>
  <c r="A71" i="4"/>
  <c r="N70" i="4"/>
  <c r="J70" i="4"/>
  <c r="H70" i="4"/>
  <c r="A70" i="4"/>
  <c r="N69" i="4"/>
  <c r="J69" i="4"/>
  <c r="H69" i="4"/>
  <c r="A69" i="4"/>
  <c r="N68" i="4"/>
  <c r="J68" i="4"/>
  <c r="H68" i="4"/>
  <c r="A68" i="4"/>
  <c r="N67" i="4"/>
  <c r="J67" i="4"/>
  <c r="H67" i="4"/>
  <c r="A67" i="4"/>
  <c r="N66" i="4"/>
  <c r="J66" i="4"/>
  <c r="H66" i="4"/>
  <c r="A66" i="4"/>
  <c r="N65" i="4"/>
  <c r="J65" i="4"/>
  <c r="H65" i="4"/>
  <c r="A65" i="4"/>
  <c r="N64" i="4"/>
  <c r="J64" i="4"/>
  <c r="H64" i="4"/>
  <c r="A64" i="4"/>
  <c r="N63" i="4"/>
  <c r="J63" i="4"/>
  <c r="H63" i="4"/>
  <c r="A63" i="4"/>
  <c r="N62" i="4"/>
  <c r="J62" i="4"/>
  <c r="H62" i="4"/>
  <c r="A62" i="4"/>
  <c r="N61" i="4"/>
  <c r="J61" i="4"/>
  <c r="H61" i="4"/>
  <c r="A61" i="4"/>
  <c r="N60" i="4"/>
  <c r="J60" i="4"/>
  <c r="H60" i="4"/>
  <c r="A60" i="4"/>
  <c r="N59" i="4"/>
  <c r="J59" i="4"/>
  <c r="H59" i="4"/>
  <c r="A59" i="4"/>
  <c r="N58" i="4"/>
  <c r="J58" i="4"/>
  <c r="H58" i="4"/>
  <c r="A58" i="4"/>
  <c r="N57" i="4"/>
  <c r="J57" i="4"/>
  <c r="H57" i="4"/>
  <c r="A57" i="4"/>
  <c r="N56" i="4"/>
  <c r="J56" i="4"/>
  <c r="H56" i="4"/>
  <c r="A56" i="4"/>
  <c r="N55" i="4"/>
  <c r="J55" i="4"/>
  <c r="H55" i="4"/>
  <c r="A55" i="4"/>
  <c r="N54" i="4"/>
  <c r="J54" i="4"/>
  <c r="H54" i="4"/>
  <c r="A54" i="4"/>
  <c r="N53" i="4"/>
  <c r="J53" i="4"/>
  <c r="H53" i="4"/>
  <c r="A53" i="4"/>
  <c r="N52" i="4"/>
  <c r="J52" i="4"/>
  <c r="H52" i="4"/>
  <c r="A52" i="4"/>
  <c r="N51" i="4"/>
  <c r="J51" i="4"/>
  <c r="H51" i="4"/>
  <c r="A51" i="4"/>
  <c r="N50" i="4"/>
  <c r="J50" i="4"/>
  <c r="H50" i="4"/>
  <c r="A50" i="4"/>
  <c r="N49" i="4"/>
  <c r="J49" i="4"/>
  <c r="H49" i="4"/>
  <c r="A49" i="4"/>
  <c r="N48" i="4"/>
  <c r="J48" i="4"/>
  <c r="H48" i="4"/>
  <c r="A48" i="4"/>
  <c r="N47" i="4"/>
  <c r="J47" i="4"/>
  <c r="H47" i="4"/>
  <c r="A47" i="4"/>
  <c r="N46" i="4"/>
  <c r="J46" i="4"/>
  <c r="H46" i="4"/>
  <c r="A46" i="4"/>
  <c r="N45" i="4"/>
  <c r="J45" i="4"/>
  <c r="H45" i="4"/>
  <c r="A45" i="4"/>
  <c r="N44" i="4"/>
  <c r="J44" i="4"/>
  <c r="H44" i="4"/>
  <c r="A44" i="4"/>
  <c r="N43" i="4"/>
  <c r="J43" i="4"/>
  <c r="H43" i="4"/>
  <c r="A43" i="4"/>
  <c r="N42" i="4"/>
  <c r="J42" i="4"/>
  <c r="H42" i="4"/>
  <c r="A42" i="4"/>
  <c r="N41" i="4"/>
  <c r="J41" i="4"/>
  <c r="H41" i="4"/>
  <c r="A41" i="4"/>
  <c r="N40" i="4"/>
  <c r="J40" i="4"/>
  <c r="H40" i="4"/>
  <c r="A40" i="4"/>
  <c r="N39" i="4"/>
  <c r="J39" i="4"/>
  <c r="H39" i="4"/>
  <c r="A39" i="4"/>
  <c r="N38" i="4"/>
  <c r="J38" i="4"/>
  <c r="H38" i="4"/>
  <c r="A38" i="4"/>
  <c r="N37" i="4"/>
  <c r="J37" i="4"/>
  <c r="H37" i="4"/>
  <c r="A37" i="4"/>
  <c r="N36" i="4"/>
  <c r="J36" i="4"/>
  <c r="H36" i="4"/>
  <c r="A36" i="4"/>
  <c r="N35" i="4"/>
  <c r="J35" i="4"/>
  <c r="H35" i="4"/>
  <c r="A35" i="4"/>
  <c r="N34" i="4"/>
  <c r="J34" i="4"/>
  <c r="H34" i="4"/>
  <c r="A34" i="4"/>
  <c r="N33" i="4"/>
  <c r="J33" i="4"/>
  <c r="H33" i="4"/>
  <c r="A33" i="4"/>
  <c r="N32" i="4"/>
  <c r="J32" i="4"/>
  <c r="H32" i="4"/>
  <c r="A32" i="4"/>
  <c r="N31" i="4"/>
  <c r="J31" i="4"/>
  <c r="H31" i="4"/>
  <c r="A31" i="4"/>
  <c r="N30" i="4"/>
  <c r="J30" i="4"/>
  <c r="H30" i="4"/>
  <c r="A30" i="4"/>
  <c r="N29" i="4"/>
  <c r="J29" i="4"/>
  <c r="H29" i="4"/>
  <c r="A29" i="4"/>
  <c r="N28" i="4"/>
  <c r="J28" i="4"/>
  <c r="H28" i="4"/>
  <c r="A28" i="4"/>
  <c r="N27" i="4"/>
  <c r="J27" i="4"/>
  <c r="H27" i="4"/>
  <c r="A27" i="4"/>
  <c r="N26" i="4"/>
  <c r="J26" i="4"/>
  <c r="H26" i="4"/>
  <c r="A26" i="4"/>
  <c r="N25" i="4"/>
  <c r="J25" i="4"/>
  <c r="H25" i="4"/>
  <c r="A25" i="4"/>
  <c r="N24" i="4"/>
  <c r="J24" i="4"/>
  <c r="H24" i="4"/>
  <c r="A24" i="4"/>
  <c r="N23" i="4"/>
  <c r="J23" i="4"/>
  <c r="H23" i="4"/>
  <c r="A23" i="4"/>
  <c r="N22" i="4"/>
  <c r="J22" i="4"/>
  <c r="H22" i="4"/>
  <c r="A22" i="4"/>
  <c r="N21" i="4"/>
  <c r="J21" i="4"/>
  <c r="H21" i="4"/>
  <c r="A21" i="4"/>
  <c r="N20" i="4"/>
  <c r="J20" i="4"/>
  <c r="H20" i="4"/>
  <c r="A20" i="4"/>
  <c r="N19" i="4"/>
  <c r="J19" i="4"/>
  <c r="H19" i="4"/>
  <c r="A19" i="4"/>
  <c r="N18" i="4"/>
  <c r="J18" i="4"/>
  <c r="H18" i="4"/>
  <c r="A18" i="4"/>
  <c r="N17" i="4"/>
  <c r="J17" i="4"/>
  <c r="H17" i="4"/>
  <c r="A17" i="4"/>
  <c r="N16" i="4"/>
  <c r="J16" i="4"/>
  <c r="H16" i="4"/>
  <c r="A16" i="4"/>
  <c r="N15" i="4"/>
  <c r="J15" i="4"/>
  <c r="N14" i="4"/>
  <c r="H14" i="4"/>
  <c r="N13" i="4"/>
  <c r="J13" i="4"/>
  <c r="N12" i="4"/>
  <c r="N75" i="4" s="1"/>
  <c r="J12" i="4"/>
  <c r="J14" i="4" s="1"/>
  <c r="H12" i="4"/>
  <c r="A12" i="4"/>
  <c r="A13" i="4" s="1"/>
  <c r="A14" i="4" s="1"/>
  <c r="A15" i="4" s="1"/>
  <c r="K95" i="1"/>
  <c r="I95" i="1"/>
  <c r="L89" i="1"/>
  <c r="J89" i="1"/>
  <c r="H89" i="1"/>
  <c r="L84" i="1"/>
  <c r="K84" i="1"/>
  <c r="L83" i="1"/>
  <c r="K83" i="1"/>
  <c r="K80" i="1"/>
  <c r="K81" i="1" s="1"/>
  <c r="B78" i="1"/>
  <c r="L77" i="1"/>
  <c r="K77" i="1"/>
  <c r="M75" i="1"/>
  <c r="L75" i="1"/>
  <c r="K75" i="1"/>
  <c r="N74" i="1"/>
  <c r="J74" i="1"/>
  <c r="H74" i="1"/>
  <c r="A74" i="1"/>
  <c r="N73" i="1"/>
  <c r="J73" i="1"/>
  <c r="H73" i="1"/>
  <c r="A73" i="1"/>
  <c r="N72" i="1"/>
  <c r="J72" i="1"/>
  <c r="H72" i="1"/>
  <c r="A72" i="1"/>
  <c r="N71" i="1"/>
  <c r="J71" i="1"/>
  <c r="H71" i="1"/>
  <c r="A71" i="1"/>
  <c r="N70" i="1"/>
  <c r="J70" i="1"/>
  <c r="H70" i="1"/>
  <c r="A70" i="1"/>
  <c r="N69" i="1"/>
  <c r="J69" i="1"/>
  <c r="H69" i="1"/>
  <c r="A69" i="1"/>
  <c r="N68" i="1"/>
  <c r="J68" i="1"/>
  <c r="H68" i="1"/>
  <c r="A68" i="1"/>
  <c r="N67" i="1"/>
  <c r="J67" i="1"/>
  <c r="H67" i="1"/>
  <c r="A67" i="1"/>
  <c r="N66" i="1"/>
  <c r="J66" i="1"/>
  <c r="H66" i="1"/>
  <c r="A66" i="1"/>
  <c r="N65" i="1"/>
  <c r="J65" i="1"/>
  <c r="H65" i="1"/>
  <c r="A65" i="1"/>
  <c r="N64" i="1"/>
  <c r="J64" i="1"/>
  <c r="H64" i="1"/>
  <c r="A64" i="1"/>
  <c r="N63" i="1"/>
  <c r="J63" i="1"/>
  <c r="H63" i="1"/>
  <c r="A63" i="1"/>
  <c r="N62" i="1"/>
  <c r="J62" i="1"/>
  <c r="H62" i="1"/>
  <c r="A62" i="1"/>
  <c r="N61" i="1"/>
  <c r="J61" i="1"/>
  <c r="H61" i="1"/>
  <c r="A61" i="1"/>
  <c r="N60" i="1"/>
  <c r="J60" i="1"/>
  <c r="H60" i="1"/>
  <c r="A60" i="1"/>
  <c r="N59" i="1"/>
  <c r="J59" i="1"/>
  <c r="H59" i="1"/>
  <c r="A59" i="1"/>
  <c r="N58" i="1"/>
  <c r="J58" i="1"/>
  <c r="H58" i="1"/>
  <c r="A58" i="1"/>
  <c r="N57" i="1"/>
  <c r="J57" i="1"/>
  <c r="H57" i="1"/>
  <c r="A57" i="1"/>
  <c r="N56" i="1"/>
  <c r="J56" i="1"/>
  <c r="H56" i="1"/>
  <c r="A56" i="1"/>
  <c r="N55" i="1"/>
  <c r="J55" i="1"/>
  <c r="H55" i="1"/>
  <c r="A55" i="1"/>
  <c r="N54" i="1"/>
  <c r="J54" i="1"/>
  <c r="H54" i="1"/>
  <c r="A54" i="1"/>
  <c r="N53" i="1"/>
  <c r="J53" i="1"/>
  <c r="H53" i="1"/>
  <c r="A53" i="1"/>
  <c r="N52" i="1"/>
  <c r="J52" i="1"/>
  <c r="H52" i="1"/>
  <c r="A52" i="1"/>
  <c r="N51" i="1"/>
  <c r="J51" i="1"/>
  <c r="H51" i="1"/>
  <c r="A51" i="1"/>
  <c r="N50" i="1"/>
  <c r="J50" i="1"/>
  <c r="H50" i="1"/>
  <c r="A50" i="1"/>
  <c r="N49" i="1"/>
  <c r="J49" i="1"/>
  <c r="H49" i="1"/>
  <c r="A49" i="1"/>
  <c r="N48" i="1"/>
  <c r="J48" i="1"/>
  <c r="H48" i="1"/>
  <c r="A48" i="1"/>
  <c r="N47" i="1"/>
  <c r="J47" i="1"/>
  <c r="H47" i="1"/>
  <c r="A47" i="1"/>
  <c r="N46" i="1"/>
  <c r="J46" i="1"/>
  <c r="H46" i="1"/>
  <c r="A46" i="1"/>
  <c r="N45" i="1"/>
  <c r="J45" i="1"/>
  <c r="H45" i="1"/>
  <c r="A45" i="1"/>
  <c r="N44" i="1"/>
  <c r="J44" i="1"/>
  <c r="H44" i="1"/>
  <c r="A44" i="1"/>
  <c r="N43" i="1"/>
  <c r="J43" i="1"/>
  <c r="H43" i="1"/>
  <c r="A43" i="1"/>
  <c r="N42" i="1"/>
  <c r="J42" i="1"/>
  <c r="H42" i="1"/>
  <c r="A42" i="1"/>
  <c r="N41" i="1"/>
  <c r="J41" i="1"/>
  <c r="H41" i="1"/>
  <c r="A41" i="1"/>
  <c r="N40" i="1"/>
  <c r="J40" i="1"/>
  <c r="H40" i="1"/>
  <c r="A40" i="1"/>
  <c r="N39" i="1"/>
  <c r="J39" i="1"/>
  <c r="H39" i="1"/>
  <c r="A39" i="1"/>
  <c r="N38" i="1"/>
  <c r="J38" i="1"/>
  <c r="H38" i="1"/>
  <c r="A38" i="1"/>
  <c r="N37" i="1"/>
  <c r="J37" i="1"/>
  <c r="H37" i="1"/>
  <c r="A37" i="1"/>
  <c r="N36" i="1"/>
  <c r="J36" i="1"/>
  <c r="H36" i="1"/>
  <c r="A36" i="1"/>
  <c r="N35" i="1"/>
  <c r="J35" i="1"/>
  <c r="H35" i="1"/>
  <c r="A35" i="1"/>
  <c r="N34" i="1"/>
  <c r="J34" i="1"/>
  <c r="H34" i="1"/>
  <c r="A34" i="1"/>
  <c r="N33" i="1"/>
  <c r="J33" i="1"/>
  <c r="H33" i="1"/>
  <c r="A33" i="1"/>
  <c r="N32" i="1"/>
  <c r="J32" i="1"/>
  <c r="H32" i="1"/>
  <c r="A32" i="1"/>
  <c r="N31" i="1"/>
  <c r="J31" i="1"/>
  <c r="H31" i="1"/>
  <c r="A31" i="1"/>
  <c r="N30" i="1"/>
  <c r="J30" i="1"/>
  <c r="H30" i="1"/>
  <c r="A30" i="1"/>
  <c r="N29" i="1"/>
  <c r="J29" i="1"/>
  <c r="H29" i="1"/>
  <c r="A29" i="1"/>
  <c r="N28" i="1"/>
  <c r="J28" i="1"/>
  <c r="H28" i="1"/>
  <c r="A28" i="1"/>
  <c r="N27" i="1"/>
  <c r="J27" i="1"/>
  <c r="H27" i="1"/>
  <c r="A27" i="1"/>
  <c r="N26" i="1"/>
  <c r="J26" i="1"/>
  <c r="H26" i="1"/>
  <c r="A26" i="1"/>
  <c r="N25" i="1"/>
  <c r="J25" i="1"/>
  <c r="H25" i="1"/>
  <c r="A25" i="1"/>
  <c r="N24" i="1"/>
  <c r="J24" i="1"/>
  <c r="H24" i="1"/>
  <c r="A24" i="1"/>
  <c r="N23" i="1"/>
  <c r="J23" i="1"/>
  <c r="H23" i="1"/>
  <c r="A23" i="1"/>
  <c r="N22" i="1"/>
  <c r="J22" i="1"/>
  <c r="H22" i="1"/>
  <c r="A22" i="1"/>
  <c r="N21" i="1"/>
  <c r="J21" i="1"/>
  <c r="H21" i="1"/>
  <c r="A21" i="1"/>
  <c r="N20" i="1"/>
  <c r="J20" i="1"/>
  <c r="H20" i="1"/>
  <c r="A20" i="1"/>
  <c r="N19" i="1"/>
  <c r="J19" i="1"/>
  <c r="H19" i="1"/>
  <c r="A19" i="1"/>
  <c r="N18" i="1"/>
  <c r="J18" i="1"/>
  <c r="H18" i="1"/>
  <c r="A18" i="1"/>
  <c r="N17" i="1"/>
  <c r="J17" i="1"/>
  <c r="H17" i="1"/>
  <c r="A17" i="1"/>
  <c r="N16" i="1"/>
  <c r="J16" i="1"/>
  <c r="H16" i="1"/>
  <c r="A16" i="1"/>
  <c r="N15" i="1"/>
  <c r="J15" i="1"/>
  <c r="N14" i="1"/>
  <c r="H14" i="1"/>
  <c r="N13" i="1"/>
  <c r="J13" i="1"/>
  <c r="N12" i="1"/>
  <c r="N75" i="1" s="1"/>
  <c r="J12" i="1"/>
  <c r="J14" i="1" s="1"/>
  <c r="H12" i="1"/>
  <c r="A12" i="1"/>
  <c r="A13" i="1" s="1"/>
  <c r="A14" i="1" s="1"/>
  <c r="A15" i="1" s="1"/>
  <c r="K76" i="1" l="1"/>
  <c r="K92" i="1" s="1"/>
  <c r="K96" i="1" s="1"/>
  <c r="N96" i="1" s="1"/>
  <c r="I86" i="1"/>
  <c r="L86" i="1"/>
  <c r="B77" i="1"/>
  <c r="L85" i="4"/>
  <c r="L87" i="4" s="1"/>
  <c r="H85" i="4"/>
  <c r="K85" i="4"/>
  <c r="K76" i="4"/>
  <c r="B75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K86" i="4"/>
  <c r="H13" i="4"/>
  <c r="H15" i="4" s="1"/>
  <c r="I86" i="4"/>
  <c r="K86" i="1"/>
  <c r="K85" i="1"/>
  <c r="L85" i="1"/>
  <c r="L87" i="1" s="1"/>
  <c r="H85" i="1"/>
  <c r="G92" i="1"/>
  <c r="B75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13" i="1"/>
  <c r="H15" i="1" s="1"/>
  <c r="F81" i="1"/>
  <c r="B76" i="1" l="1"/>
  <c r="G87" i="4"/>
  <c r="K87" i="4"/>
  <c r="G92" i="4"/>
  <c r="B76" i="4"/>
  <c r="K92" i="4"/>
  <c r="K96" i="4" s="1"/>
  <c r="N96" i="4" s="1"/>
  <c r="K87" i="1"/>
  <c r="G87" i="1"/>
</calcChain>
</file>

<file path=xl/sharedStrings.xml><?xml version="1.0" encoding="utf-8"?>
<sst xmlns="http://schemas.openxmlformats.org/spreadsheetml/2006/main" count="121" uniqueCount="68">
  <si>
    <t>Розрахунок - визначення витрати палива автомобілями та заробітної плати водія  згідно зданих подорожніх листів</t>
  </si>
  <si>
    <t>1. Автомобіль марка:</t>
  </si>
  <si>
    <t>ЗИЛ ММЗ 544 М</t>
  </si>
  <si>
    <t>Водій</t>
  </si>
  <si>
    <t>Дата</t>
  </si>
  <si>
    <t>№</t>
  </si>
  <si>
    <t>Маршрут:</t>
  </si>
  <si>
    <t>№ рейсу</t>
  </si>
  <si>
    <t xml:space="preserve">    Перевезення </t>
  </si>
  <si>
    <t xml:space="preserve">    Відстань, км.</t>
  </si>
  <si>
    <t>Переве-</t>
  </si>
  <si>
    <t>Викона-</t>
  </si>
  <si>
    <t>без ван-</t>
  </si>
  <si>
    <t xml:space="preserve">        вантажу</t>
  </si>
  <si>
    <t>Порожній</t>
  </si>
  <si>
    <t>З ванта-</t>
  </si>
  <si>
    <t>зено</t>
  </si>
  <si>
    <t>но</t>
  </si>
  <si>
    <t>тажу</t>
  </si>
  <si>
    <t>Назва</t>
  </si>
  <si>
    <t>№ рейса</t>
  </si>
  <si>
    <t>жем</t>
  </si>
  <si>
    <t>тонн</t>
  </si>
  <si>
    <t>тонно -км.</t>
  </si>
  <si>
    <t>Мусор</t>
  </si>
  <si>
    <t>Цемент</t>
  </si>
  <si>
    <t>Х</t>
  </si>
  <si>
    <r>
      <t xml:space="preserve">Заробітна плата, якщо нараховувати погодинно, гривень: </t>
    </r>
    <r>
      <rPr>
        <b/>
        <sz val="12"/>
        <color rgb="FF000099"/>
        <rFont val="Calibri"/>
        <family val="2"/>
        <charset val="204"/>
      </rPr>
      <t>↓</t>
    </r>
  </si>
  <si>
    <t>Годинна тарифна ставка, гривень</t>
  </si>
  <si>
    <t>Нараховано погодинно, гривень</t>
  </si>
  <si>
    <r>
      <t xml:space="preserve">Заробітна плата, якщо нараховувати відрядно: </t>
    </r>
    <r>
      <rPr>
        <b/>
        <sz val="12"/>
        <color rgb="FF000099"/>
        <rFont val="Calibri"/>
        <family val="2"/>
        <charset val="204"/>
      </rPr>
      <t>↓</t>
    </r>
  </si>
  <si>
    <t>Сипучі</t>
  </si>
  <si>
    <t>Асфальт</t>
  </si>
  <si>
    <t>Розцінка за виконані тонно - кілометр, гривень за 1 тонно - кілометр</t>
  </si>
  <si>
    <t>Розцінка за простій при навантаженні та розвантаженні 1 тонни</t>
  </si>
  <si>
    <t>Заробітна плата за виконані тонно - кілометри</t>
  </si>
  <si>
    <t>Доплата за простій, при навантаженні та розвантаженні 1 тонни</t>
  </si>
  <si>
    <t>Разом заробітна плата відрядно, гривень</t>
  </si>
  <si>
    <r>
      <t xml:space="preserve">Розрахунок витрати палива автомобілем: </t>
    </r>
    <r>
      <rPr>
        <b/>
        <sz val="12"/>
        <color indexed="12"/>
        <rFont val="Calibri"/>
        <family val="2"/>
        <charset val="204"/>
      </rPr>
      <t>↓</t>
    </r>
    <r>
      <rPr>
        <b/>
        <sz val="12"/>
        <color indexed="12"/>
        <rFont val="Arial Cyr"/>
        <family val="2"/>
        <charset val="204"/>
      </rPr>
      <t xml:space="preserve"> </t>
    </r>
  </si>
  <si>
    <t>Норма витрати палива літрів на 100 кілометрів</t>
  </si>
  <si>
    <t>Залишок</t>
  </si>
  <si>
    <t>Заправ-</t>
  </si>
  <si>
    <t>Коефіцієнт при розрахунку</t>
  </si>
  <si>
    <t>при</t>
  </si>
  <si>
    <t xml:space="preserve">лено </t>
  </si>
  <si>
    <t>Витрати палива при русі автомобіля, літрів</t>
  </si>
  <si>
    <t>виїзді</t>
  </si>
  <si>
    <t>повер</t>
  </si>
  <si>
    <t>Норма витрати палива на 1 підйом кузова, літрів</t>
  </si>
  <si>
    <t>ненні</t>
  </si>
  <si>
    <t>Кількість підйомів кузова</t>
  </si>
  <si>
    <t>Розрахахунок витрати палива при вивантажені, літрів</t>
  </si>
  <si>
    <t>РАЗОМ ВИТРАТИ ПАЛИВА, літрів</t>
  </si>
  <si>
    <t>Иванов Иван Иванович</t>
  </si>
  <si>
    <t xml:space="preserve">Путевой лист № </t>
  </si>
  <si>
    <t>База – село Ивановка</t>
  </si>
  <si>
    <t>Село Ивановка – база</t>
  </si>
  <si>
    <t>Госуд-нный №</t>
  </si>
  <si>
    <t>Без</t>
  </si>
  <si>
    <t>груза</t>
  </si>
  <si>
    <t xml:space="preserve"> Расстояние, км.</t>
  </si>
  <si>
    <t>зом</t>
  </si>
  <si>
    <t>С гру-</t>
  </si>
  <si>
    <t>Сделано</t>
  </si>
  <si>
    <t>тонно –</t>
  </si>
  <si>
    <t>Водитель</t>
  </si>
  <si>
    <t>1. Автомобиль марка:</t>
  </si>
  <si>
    <t>Расчет - определение расхода топлива автомобилями и заработной платы водителя согласно сданных путевых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</si>
</sst>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0"/>
    <numFmt numFmtId="166" formatCode="0.0"/>
  </numFmts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b/>
      <sz val="8"/>
      <color indexed="12"/>
      <name val="Arial Cyr"/>
      <family val="2"/>
      <charset val="204"/>
    </font>
    <font>
      <sz val="11"/>
      <color rgb="FF0033CC"/>
      <name val="Calibri"/>
      <family val="2"/>
      <charset val="204"/>
      <scheme val="minor"/>
    </font>
    <font>
      <sz val="9"/>
      <color indexed="12"/>
      <name val="Arial Cyr"/>
      <family val="2"/>
      <charset val="204"/>
    </font>
    <font>
      <b/>
      <sz val="12"/>
      <color rgb="FF0033CC"/>
      <name val="Times New Roman"/>
      <family val="1"/>
      <charset val="204"/>
    </font>
    <font>
      <b/>
      <sz val="12"/>
      <color rgb="FF0033CC"/>
      <name val="Times New Roman"/>
      <family val="1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9"/>
      <color rgb="FF0033CC"/>
      <name val="Arial Cyr"/>
      <charset val="204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0000CC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12"/>
      <name val="Calibri"/>
      <family val="2"/>
      <charset val="204"/>
    </font>
    <font>
      <sz val="12"/>
      <color rgb="FF0033CC"/>
      <name val="Arial"/>
      <family val="2"/>
      <charset val="204"/>
    </font>
    <font>
      <sz val="11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0.5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.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/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64"/>
      </bottom>
      <diagonal/>
    </border>
    <border>
      <left/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33CC"/>
      </top>
      <bottom style="thin">
        <color indexed="64"/>
      </bottom>
      <diagonal/>
    </border>
    <border>
      <left style="thin">
        <color indexed="64"/>
      </left>
      <right style="thin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30"/>
      </bottom>
      <diagonal/>
    </border>
    <border>
      <left/>
      <right style="medium">
        <color indexed="30"/>
      </right>
      <top style="thin">
        <color indexed="64"/>
      </top>
      <bottom style="thin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 style="medium">
        <color rgb="FF0033CC"/>
      </bottom>
      <diagonal/>
    </border>
    <border>
      <left/>
      <right/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rgb="FF0033CC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medium">
        <color indexed="30"/>
      </bottom>
      <diagonal/>
    </border>
    <border>
      <left/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rgb="FF0033CC"/>
      </right>
      <top style="medium">
        <color rgb="FF0033CC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9">
    <xf numFmtId="0" fontId="0" fillId="0" borderId="0" xfId="0"/>
    <xf numFmtId="0" fontId="3" fillId="0" borderId="0" xfId="1" applyFont="1" applyProtection="1"/>
    <xf numFmtId="0" fontId="0" fillId="0" borderId="0" xfId="0" applyProtection="1"/>
    <xf numFmtId="0" fontId="4" fillId="0" borderId="0" xfId="1" applyFont="1" applyProtection="1"/>
    <xf numFmtId="0" fontId="2" fillId="0" borderId="0" xfId="1" applyProtection="1"/>
    <xf numFmtId="0" fontId="5" fillId="0" borderId="0" xfId="1" applyFont="1" applyProtection="1"/>
    <xf numFmtId="0" fontId="3" fillId="0" borderId="0" xfId="2" applyFont="1" applyProtection="1"/>
    <xf numFmtId="0" fontId="3" fillId="0" borderId="0" xfId="2" applyFont="1" applyFill="1" applyProtection="1"/>
    <xf numFmtId="0" fontId="3" fillId="2" borderId="0" xfId="2" applyFont="1" applyFill="1" applyProtection="1">
      <protection locked="0"/>
    </xf>
    <xf numFmtId="0" fontId="2" fillId="0" borderId="0" xfId="2" applyBorder="1" applyProtection="1"/>
    <xf numFmtId="0" fontId="3" fillId="3" borderId="0" xfId="2" applyFont="1" applyFill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right"/>
    </xf>
    <xf numFmtId="0" fontId="11" fillId="0" borderId="2" xfId="0" applyFont="1" applyBorder="1" applyProtection="1"/>
    <xf numFmtId="0" fontId="8" fillId="0" borderId="3" xfId="0" applyFont="1" applyBorder="1" applyProtection="1"/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Protection="1"/>
    <xf numFmtId="0" fontId="12" fillId="0" borderId="5" xfId="0" applyFont="1" applyBorder="1" applyProtection="1"/>
    <xf numFmtId="0" fontId="13" fillId="0" borderId="6" xfId="0" applyFont="1" applyBorder="1" applyProtection="1"/>
    <xf numFmtId="0" fontId="13" fillId="0" borderId="4" xfId="0" applyFont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0" fontId="8" fillId="0" borderId="8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11" fillId="0" borderId="8" xfId="0" applyFont="1" applyBorder="1" applyProtection="1"/>
    <xf numFmtId="0" fontId="8" fillId="0" borderId="9" xfId="0" applyFont="1" applyBorder="1" applyProtection="1"/>
    <xf numFmtId="0" fontId="15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2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5" xfId="0" applyBorder="1" applyProtection="1"/>
    <xf numFmtId="0" fontId="8" fillId="0" borderId="15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13" fillId="0" borderId="17" xfId="0" applyFont="1" applyBorder="1" applyAlignment="1" applyProtection="1">
      <alignment horizontal="center"/>
    </xf>
    <xf numFmtId="0" fontId="13" fillId="0" borderId="18" xfId="0" applyFont="1" applyBorder="1" applyAlignment="1" applyProtection="1">
      <alignment horizontal="center"/>
    </xf>
    <xf numFmtId="0" fontId="13" fillId="0" borderId="16" xfId="0" applyFont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8" fillId="0" borderId="20" xfId="0" applyFont="1" applyBorder="1" applyProtection="1"/>
    <xf numFmtId="0" fontId="0" fillId="3" borderId="8" xfId="0" applyFill="1" applyBorder="1" applyProtection="1">
      <protection locked="0"/>
    </xf>
    <xf numFmtId="0" fontId="0" fillId="0" borderId="0" xfId="0" applyBorder="1" applyProtection="1"/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16" fillId="5" borderId="23" xfId="0" applyFont="1" applyFill="1" applyBorder="1" applyAlignment="1" applyProtection="1">
      <alignment horizontal="center"/>
      <protection locked="0"/>
    </xf>
    <xf numFmtId="0" fontId="16" fillId="5" borderId="24" xfId="0" applyFont="1" applyFill="1" applyBorder="1" applyAlignment="1" applyProtection="1">
      <alignment horizontal="center"/>
      <protection locked="0"/>
    </xf>
    <xf numFmtId="0" fontId="16" fillId="5" borderId="25" xfId="0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</xf>
    <xf numFmtId="0" fontId="0" fillId="0" borderId="13" xfId="0" applyBorder="1" applyProtection="1"/>
    <xf numFmtId="0" fontId="0" fillId="3" borderId="27" xfId="0" applyFill="1" applyBorder="1" applyProtection="1">
      <protection locked="0"/>
    </xf>
    <xf numFmtId="0" fontId="0" fillId="0" borderId="28" xfId="0" applyBorder="1" applyProtection="1"/>
    <xf numFmtId="0" fontId="8" fillId="0" borderId="29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6" fillId="5" borderId="30" xfId="0" applyFont="1" applyFill="1" applyBorder="1" applyAlignment="1" applyProtection="1">
      <alignment horizontal="center"/>
      <protection locked="0"/>
    </xf>
    <xf numFmtId="0" fontId="16" fillId="5" borderId="31" xfId="0" applyFont="1" applyFill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3" borderId="33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8" fillId="0" borderId="33" xfId="0" applyFont="1" applyBorder="1" applyProtection="1"/>
    <xf numFmtId="0" fontId="0" fillId="0" borderId="34" xfId="0" applyBorder="1" applyProtection="1"/>
    <xf numFmtId="0" fontId="0" fillId="0" borderId="35" xfId="0" applyBorder="1" applyAlignment="1" applyProtection="1">
      <alignment horizontal="center"/>
    </xf>
    <xf numFmtId="0" fontId="16" fillId="5" borderId="36" xfId="0" applyFont="1" applyFill="1" applyBorder="1" applyAlignment="1" applyProtection="1">
      <alignment horizontal="center"/>
      <protection locked="0"/>
    </xf>
    <xf numFmtId="0" fontId="13" fillId="0" borderId="37" xfId="0" applyFont="1" applyBorder="1" applyAlignment="1" applyProtection="1">
      <alignment horizontal="center"/>
    </xf>
    <xf numFmtId="0" fontId="0" fillId="0" borderId="38" xfId="0" applyBorder="1" applyProtection="1"/>
    <xf numFmtId="0" fontId="0" fillId="3" borderId="20" xfId="0" applyFill="1" applyBorder="1" applyProtection="1">
      <protection locked="0"/>
    </xf>
    <xf numFmtId="0" fontId="0" fillId="0" borderId="25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12" fillId="0" borderId="0" xfId="0" applyFont="1" applyBorder="1" applyProtection="1"/>
    <xf numFmtId="0" fontId="16" fillId="5" borderId="41" xfId="0" applyFont="1" applyFill="1" applyBorder="1" applyAlignment="1" applyProtection="1">
      <alignment horizontal="center"/>
      <protection locked="0"/>
    </xf>
    <xf numFmtId="0" fontId="16" fillId="5" borderId="42" xfId="0" applyFont="1" applyFill="1" applyBorder="1" applyAlignment="1" applyProtection="1">
      <alignment horizontal="center"/>
      <protection locked="0"/>
    </xf>
    <xf numFmtId="0" fontId="16" fillId="5" borderId="43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Protection="1"/>
    <xf numFmtId="0" fontId="16" fillId="5" borderId="44" xfId="0" applyFont="1" applyFill="1" applyBorder="1" applyAlignment="1" applyProtection="1">
      <alignment horizontal="center"/>
      <protection locked="0"/>
    </xf>
    <xf numFmtId="0" fontId="8" fillId="0" borderId="45" xfId="0" applyFont="1" applyBorder="1" applyProtection="1"/>
    <xf numFmtId="0" fontId="0" fillId="3" borderId="46" xfId="0" applyFill="1" applyBorder="1" applyProtection="1">
      <protection locked="0"/>
    </xf>
    <xf numFmtId="0" fontId="0" fillId="0" borderId="47" xfId="0" applyBorder="1" applyProtection="1"/>
    <xf numFmtId="0" fontId="8" fillId="0" borderId="48" xfId="0" applyFont="1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16" fillId="5" borderId="50" xfId="0" applyFont="1" applyFill="1" applyBorder="1" applyAlignment="1" applyProtection="1">
      <alignment horizontal="center"/>
      <protection locked="0"/>
    </xf>
    <xf numFmtId="0" fontId="16" fillId="5" borderId="51" xfId="0" applyFont="1" applyFill="1" applyBorder="1" applyAlignment="1" applyProtection="1">
      <alignment horizontal="center"/>
      <protection locked="0"/>
    </xf>
    <xf numFmtId="0" fontId="16" fillId="5" borderId="52" xfId="0" applyFont="1" applyFill="1" applyBorder="1" applyAlignment="1" applyProtection="1">
      <alignment horizontal="center"/>
      <protection locked="0"/>
    </xf>
    <xf numFmtId="0" fontId="13" fillId="0" borderId="45" xfId="0" applyFont="1" applyBorder="1" applyAlignment="1" applyProtection="1">
      <alignment horizontal="center"/>
    </xf>
    <xf numFmtId="0" fontId="18" fillId="0" borderId="26" xfId="0" applyFont="1" applyFill="1" applyBorder="1" applyAlignment="1" applyProtection="1">
      <alignment horizontal="right"/>
    </xf>
    <xf numFmtId="0" fontId="12" fillId="0" borderId="20" xfId="0" applyFont="1" applyBorder="1" applyProtection="1"/>
    <xf numFmtId="0" fontId="0" fillId="0" borderId="25" xfId="0" applyBorder="1" applyProtection="1"/>
    <xf numFmtId="0" fontId="12" fillId="0" borderId="40" xfId="0" applyFont="1" applyBorder="1" applyAlignment="1" applyProtection="1">
      <alignment horizontal="center"/>
    </xf>
    <xf numFmtId="0" fontId="12" fillId="0" borderId="53" xfId="0" applyFont="1" applyBorder="1" applyAlignment="1" applyProtection="1">
      <alignment horizontal="center"/>
    </xf>
    <xf numFmtId="0" fontId="12" fillId="0" borderId="25" xfId="0" applyFont="1" applyBorder="1" applyAlignment="1" applyProtection="1">
      <alignment horizontal="center"/>
    </xf>
    <xf numFmtId="4" fontId="12" fillId="0" borderId="26" xfId="0" applyNumberFormat="1" applyFont="1" applyBorder="1" applyAlignment="1" applyProtection="1">
      <alignment horizontal="center"/>
    </xf>
    <xf numFmtId="0" fontId="19" fillId="0" borderId="32" xfId="0" applyFont="1" applyBorder="1" applyProtection="1"/>
    <xf numFmtId="0" fontId="0" fillId="0" borderId="5" xfId="0" applyBorder="1" applyProtection="1"/>
    <xf numFmtId="0" fontId="12" fillId="0" borderId="32" xfId="0" applyFont="1" applyBorder="1" applyAlignment="1" applyProtection="1">
      <alignment horizontal="center"/>
    </xf>
    <xf numFmtId="0" fontId="20" fillId="0" borderId="32" xfId="0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12" fillId="0" borderId="27" xfId="0" applyFont="1" applyBorder="1" applyProtection="1"/>
    <xf numFmtId="0" fontId="19" fillId="0" borderId="45" xfId="0" applyFont="1" applyBorder="1" applyProtection="1"/>
    <xf numFmtId="0" fontId="12" fillId="0" borderId="46" xfId="0" applyFont="1" applyBorder="1" applyProtection="1"/>
    <xf numFmtId="0" fontId="0" fillId="0" borderId="49" xfId="0" applyBorder="1" applyProtection="1"/>
    <xf numFmtId="0" fontId="20" fillId="2" borderId="45" xfId="0" applyFont="1" applyFill="1" applyBorder="1" applyAlignment="1" applyProtection="1">
      <alignment horizontal="center"/>
      <protection locked="0"/>
    </xf>
    <xf numFmtId="0" fontId="19" fillId="0" borderId="26" xfId="0" applyFont="1" applyBorder="1" applyProtection="1"/>
    <xf numFmtId="0" fontId="20" fillId="0" borderId="26" xfId="0" applyFont="1" applyBorder="1" applyAlignment="1" applyProtection="1">
      <alignment horizontal="center"/>
    </xf>
    <xf numFmtId="0" fontId="20" fillId="0" borderId="27" xfId="0" applyFont="1" applyBorder="1" applyProtection="1"/>
    <xf numFmtId="2" fontId="20" fillId="0" borderId="32" xfId="0" applyNumberFormat="1" applyFont="1" applyFill="1" applyBorder="1" applyAlignment="1" applyProtection="1">
      <alignment horizontal="center"/>
    </xf>
    <xf numFmtId="0" fontId="10" fillId="0" borderId="45" xfId="0" applyFont="1" applyBorder="1" applyProtection="1"/>
    <xf numFmtId="0" fontId="22" fillId="0" borderId="47" xfId="0" applyFont="1" applyBorder="1" applyProtection="1"/>
    <xf numFmtId="0" fontId="23" fillId="0" borderId="47" xfId="0" applyFont="1" applyFill="1" applyBorder="1" applyAlignment="1" applyProtection="1">
      <alignment horizontal="left"/>
    </xf>
    <xf numFmtId="0" fontId="22" fillId="0" borderId="49" xfId="0" applyFont="1" applyBorder="1" applyProtection="1"/>
    <xf numFmtId="2" fontId="12" fillId="0" borderId="45" xfId="0" applyNumberFormat="1" applyFont="1" applyBorder="1" applyAlignment="1" applyProtection="1">
      <alignment horizontal="center"/>
    </xf>
    <xf numFmtId="0" fontId="12" fillId="0" borderId="54" xfId="0" applyFont="1" applyBorder="1" applyProtection="1"/>
    <xf numFmtId="0" fontId="24" fillId="0" borderId="54" xfId="0" applyFont="1" applyBorder="1" applyProtection="1"/>
    <xf numFmtId="0" fontId="20" fillId="0" borderId="20" xfId="0" applyFont="1" applyFill="1" applyBorder="1" applyProtection="1"/>
    <xf numFmtId="165" fontId="20" fillId="0" borderId="32" xfId="0" applyNumberFormat="1" applyFont="1" applyFill="1" applyBorder="1" applyAlignment="1" applyProtection="1">
      <alignment horizontal="center"/>
    </xf>
    <xf numFmtId="0" fontId="20" fillId="0" borderId="27" xfId="0" applyFont="1" applyFill="1" applyBorder="1" applyProtection="1"/>
    <xf numFmtId="0" fontId="25" fillId="0" borderId="38" xfId="0" applyFont="1" applyBorder="1" applyProtection="1"/>
    <xf numFmtId="0" fontId="26" fillId="0" borderId="38" xfId="0" applyFont="1" applyBorder="1" applyProtection="1"/>
    <xf numFmtId="0" fontId="27" fillId="0" borderId="28" xfId="0" applyFont="1" applyBorder="1" applyProtection="1"/>
    <xf numFmtId="0" fontId="6" fillId="0" borderId="38" xfId="0" applyFont="1" applyBorder="1" applyProtection="1"/>
    <xf numFmtId="0" fontId="27" fillId="0" borderId="5" xfId="0" applyFont="1" applyBorder="1" applyProtection="1"/>
    <xf numFmtId="2" fontId="12" fillId="0" borderId="32" xfId="0" applyNumberFormat="1" applyFont="1" applyBorder="1" applyAlignment="1" applyProtection="1">
      <alignment horizontal="center"/>
    </xf>
    <xf numFmtId="0" fontId="3" fillId="0" borderId="0" xfId="2" applyFont="1" applyBorder="1" applyProtection="1"/>
    <xf numFmtId="0" fontId="29" fillId="0" borderId="0" xfId="0" applyFont="1" applyProtection="1"/>
    <xf numFmtId="0" fontId="29" fillId="0" borderId="0" xfId="0" applyFont="1" applyBorder="1" applyProtection="1"/>
    <xf numFmtId="0" fontId="8" fillId="0" borderId="0" xfId="0" applyFont="1" applyProtection="1"/>
    <xf numFmtId="0" fontId="19" fillId="0" borderId="27" xfId="0" applyFont="1" applyBorder="1" applyProtection="1"/>
    <xf numFmtId="0" fontId="8" fillId="0" borderId="28" xfId="0" applyFont="1" applyBorder="1" applyProtection="1"/>
    <xf numFmtId="0" fontId="20" fillId="2" borderId="27" xfId="0" applyFont="1" applyFill="1" applyBorder="1" applyAlignment="1" applyProtection="1">
      <alignment horizontal="center"/>
      <protection locked="0"/>
    </xf>
    <xf numFmtId="0" fontId="30" fillId="0" borderId="1" xfId="0" applyFont="1" applyBorder="1" applyAlignment="1" applyProtection="1">
      <alignment horizontal="center"/>
    </xf>
    <xf numFmtId="0" fontId="20" fillId="4" borderId="27" xfId="0" applyFont="1" applyFill="1" applyBorder="1" applyAlignment="1" applyProtection="1">
      <alignment horizontal="center"/>
    </xf>
    <xf numFmtId="0" fontId="30" fillId="0" borderId="13" xfId="0" applyFont="1" applyBorder="1" applyAlignment="1" applyProtection="1">
      <alignment horizontal="center"/>
    </xf>
    <xf numFmtId="0" fontId="10" fillId="0" borderId="27" xfId="0" applyFont="1" applyBorder="1" applyProtection="1"/>
    <xf numFmtId="0" fontId="31" fillId="0" borderId="28" xfId="0" applyFont="1" applyBorder="1" applyProtection="1"/>
    <xf numFmtId="0" fontId="32" fillId="0" borderId="28" xfId="0" applyFont="1" applyBorder="1" applyProtection="1"/>
    <xf numFmtId="0" fontId="31" fillId="0" borderId="5" xfId="0" applyFont="1" applyBorder="1" applyProtection="1"/>
    <xf numFmtId="2" fontId="33" fillId="0" borderId="27" xfId="0" applyNumberFormat="1" applyFont="1" applyBorder="1" applyAlignment="1" applyProtection="1">
      <alignment horizontal="center"/>
    </xf>
    <xf numFmtId="0" fontId="34" fillId="0" borderId="0" xfId="0" applyFont="1" applyProtection="1"/>
    <xf numFmtId="0" fontId="0" fillId="0" borderId="55" xfId="0" applyBorder="1" applyProtection="1"/>
    <xf numFmtId="0" fontId="30" fillId="0" borderId="55" xfId="0" applyFont="1" applyBorder="1" applyAlignment="1" applyProtection="1">
      <alignment horizontal="center"/>
    </xf>
    <xf numFmtId="0" fontId="19" fillId="0" borderId="46" xfId="0" applyFont="1" applyBorder="1" applyProtection="1"/>
    <xf numFmtId="0" fontId="10" fillId="0" borderId="46" xfId="0" applyFont="1" applyBorder="1" applyProtection="1"/>
    <xf numFmtId="0" fontId="31" fillId="0" borderId="47" xfId="0" applyFont="1" applyBorder="1" applyProtection="1"/>
    <xf numFmtId="0" fontId="1" fillId="0" borderId="47" xfId="0" applyFont="1" applyBorder="1" applyProtection="1"/>
    <xf numFmtId="0" fontId="35" fillId="0" borderId="47" xfId="0" applyFont="1" applyFill="1" applyBorder="1" applyAlignment="1" applyProtection="1">
      <alignment horizontal="left"/>
    </xf>
    <xf numFmtId="0" fontId="1" fillId="0" borderId="49" xfId="0" applyFont="1" applyBorder="1" applyProtection="1"/>
    <xf numFmtId="0" fontId="12" fillId="0" borderId="46" xfId="0" applyFont="1" applyFill="1" applyBorder="1" applyAlignment="1" applyProtection="1">
      <alignment horizontal="center"/>
    </xf>
    <xf numFmtId="0" fontId="19" fillId="0" borderId="20" xfId="0" applyFont="1" applyBorder="1" applyProtection="1"/>
    <xf numFmtId="0" fontId="10" fillId="0" borderId="20" xfId="0" applyFont="1" applyBorder="1" applyProtection="1"/>
    <xf numFmtId="0" fontId="8" fillId="0" borderId="38" xfId="0" applyFont="1" applyBorder="1" applyProtection="1"/>
    <xf numFmtId="2" fontId="12" fillId="0" borderId="20" xfId="0" applyNumberFormat="1" applyFont="1" applyFill="1" applyBorder="1" applyAlignment="1" applyProtection="1">
      <alignment horizontal="center"/>
    </xf>
    <xf numFmtId="0" fontId="20" fillId="3" borderId="26" xfId="0" applyFont="1" applyFill="1" applyBorder="1" applyAlignment="1" applyProtection="1">
      <alignment horizontal="center"/>
      <protection locked="0"/>
    </xf>
    <xf numFmtId="1" fontId="20" fillId="0" borderId="26" xfId="0" applyNumberFormat="1" applyFont="1" applyBorder="1" applyAlignment="1" applyProtection="1">
      <alignment horizontal="center"/>
    </xf>
    <xf numFmtId="0" fontId="0" fillId="0" borderId="0" xfId="0" applyFill="1" applyBorder="1" applyProtection="1"/>
    <xf numFmtId="0" fontId="3" fillId="0" borderId="0" xfId="2" applyFont="1" applyFill="1" applyBorder="1" applyProtection="1"/>
    <xf numFmtId="0" fontId="37" fillId="0" borderId="0" xfId="2" applyFont="1" applyFill="1" applyBorder="1" applyProtection="1"/>
    <xf numFmtId="0" fontId="49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Fill="1" applyBorder="1" applyProtection="1"/>
    <xf numFmtId="0" fontId="40" fillId="0" borderId="0" xfId="0" applyFont="1" applyFill="1" applyBorder="1" applyProtection="1"/>
    <xf numFmtId="0" fontId="51" fillId="0" borderId="0" xfId="0" applyFont="1" applyFill="1" applyBorder="1" applyProtection="1"/>
    <xf numFmtId="0" fontId="42" fillId="0" borderId="0" xfId="0" applyFont="1" applyFill="1" applyBorder="1" applyProtection="1"/>
    <xf numFmtId="2" fontId="44" fillId="0" borderId="0" xfId="0" applyNumberFormat="1" applyFont="1" applyFill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center"/>
      <protection locked="0"/>
    </xf>
    <xf numFmtId="2" fontId="40" fillId="0" borderId="0" xfId="0" applyNumberFormat="1" applyFont="1" applyFill="1" applyBorder="1" applyAlignment="1" applyProtection="1">
      <alignment horizontal="center"/>
    </xf>
    <xf numFmtId="1" fontId="36" fillId="0" borderId="0" xfId="0" applyNumberFormat="1" applyFont="1" applyFill="1" applyBorder="1" applyAlignment="1" applyProtection="1">
      <alignment horizontal="center"/>
    </xf>
    <xf numFmtId="0" fontId="2" fillId="0" borderId="0" xfId="2" applyFont="1" applyFill="1" applyBorder="1" applyProtection="1"/>
    <xf numFmtId="0" fontId="36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left"/>
    </xf>
    <xf numFmtId="0" fontId="37" fillId="0" borderId="0" xfId="1" applyFont="1" applyFill="1" applyBorder="1" applyProtection="1"/>
    <xf numFmtId="0" fontId="38" fillId="0" borderId="0" xfId="1" applyFont="1" applyFill="1" applyBorder="1" applyProtection="1"/>
    <xf numFmtId="0" fontId="2" fillId="0" borderId="0" xfId="1" applyFont="1" applyFill="1" applyBorder="1" applyProtection="1"/>
    <xf numFmtId="0" fontId="39" fillId="0" borderId="0" xfId="1" applyFont="1" applyFill="1" applyBorder="1" applyProtection="1"/>
    <xf numFmtId="0" fontId="37" fillId="0" borderId="0" xfId="2" applyFont="1" applyFill="1" applyBorder="1" applyProtection="1">
      <protection locked="0"/>
    </xf>
    <xf numFmtId="0" fontId="37" fillId="0" borderId="0" xfId="2" applyFont="1" applyFill="1" applyBorder="1" applyAlignment="1" applyProtection="1">
      <alignment horizontal="left"/>
      <protection locked="0"/>
    </xf>
    <xf numFmtId="0" fontId="40" fillId="0" borderId="0" xfId="0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center"/>
    </xf>
    <xf numFmtId="4" fontId="40" fillId="0" borderId="0" xfId="0" applyNumberFormat="1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0" fontId="44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left"/>
    </xf>
    <xf numFmtId="0" fontId="45" fillId="0" borderId="0" xfId="0" applyFont="1" applyFill="1" applyBorder="1" applyProtection="1"/>
    <xf numFmtId="165" fontId="36" fillId="0" borderId="0" xfId="0" applyNumberFormat="1" applyFont="1" applyFill="1" applyBorder="1" applyAlignment="1" applyProtection="1">
      <alignment horizontal="center"/>
    </xf>
    <xf numFmtId="0" fontId="46" fillId="0" borderId="0" xfId="0" applyFont="1" applyFill="1" applyBorder="1" applyProtection="1"/>
    <xf numFmtId="0" fontId="47" fillId="0" borderId="0" xfId="0" applyFont="1" applyFill="1" applyBorder="1" applyProtection="1"/>
    <xf numFmtId="0" fontId="23" fillId="0" borderId="0" xfId="0" applyFont="1" applyFill="1" applyBorder="1" applyProtection="1"/>
    <xf numFmtId="0" fontId="48" fillId="0" borderId="0" xfId="0" applyFont="1" applyFill="1" applyBorder="1" applyProtection="1"/>
    <xf numFmtId="0" fontId="52" fillId="0" borderId="0" xfId="0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2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14" fontId="6" fillId="0" borderId="0" xfId="0" applyNumberFormat="1" applyFont="1" applyFill="1" applyBorder="1"/>
    <xf numFmtId="14" fontId="7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4" fillId="0" borderId="0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64" fontId="37" fillId="0" borderId="0" xfId="2" applyNumberFormat="1" applyFont="1" applyFill="1" applyBorder="1" applyAlignment="1" applyProtection="1">
      <alignment horizontal="left" wrapText="1"/>
      <protection locked="0"/>
    </xf>
    <xf numFmtId="164" fontId="3" fillId="3" borderId="0" xfId="2" applyNumberFormat="1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4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8"/>
  <sheetViews>
    <sheetView tabSelected="1" workbookViewId="0">
      <selection activeCell="B13" sqref="B13"/>
    </sheetView>
  </sheetViews>
  <sheetFormatPr defaultRowHeight="15" x14ac:dyDescent="0.25"/>
  <cols>
    <col min="1" max="16384" width="9.140625" style="2"/>
  </cols>
  <sheetData>
    <row r="1" spans="1:48" ht="15.75" x14ac:dyDescent="0.25">
      <c r="A1" s="1" t="s">
        <v>67</v>
      </c>
      <c r="C1" s="3"/>
      <c r="D1" s="4"/>
      <c r="O1" s="5"/>
      <c r="Q1" s="151"/>
      <c r="R1" s="198"/>
      <c r="S1" s="151"/>
      <c r="T1" s="194"/>
      <c r="U1" s="151"/>
      <c r="V1" s="194"/>
      <c r="W1" s="194"/>
      <c r="X1" s="194"/>
      <c r="Y1" s="151"/>
      <c r="Z1" s="199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</row>
    <row r="2" spans="1:48" ht="15.75" x14ac:dyDescent="0.25">
      <c r="A2" s="1"/>
      <c r="B2" s="4"/>
      <c r="C2" s="4"/>
      <c r="D2" s="4"/>
      <c r="O2" s="1"/>
      <c r="Q2" s="151"/>
      <c r="R2" s="194"/>
      <c r="S2" s="194"/>
      <c r="T2" s="194"/>
      <c r="U2" s="194"/>
      <c r="V2" s="194"/>
      <c r="W2" s="194"/>
      <c r="X2" s="194"/>
      <c r="Y2" s="194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8" ht="15.75" x14ac:dyDescent="0.25">
      <c r="B3" s="6" t="s">
        <v>66</v>
      </c>
      <c r="E3" s="7" t="s">
        <v>2</v>
      </c>
      <c r="H3" s="6" t="s">
        <v>57</v>
      </c>
      <c r="J3" s="7">
        <v>2222</v>
      </c>
      <c r="O3" s="6"/>
      <c r="Q3" s="151"/>
      <c r="R3" s="194"/>
      <c r="S3" s="200"/>
      <c r="T3" s="194"/>
      <c r="U3" s="194"/>
      <c r="V3" s="194"/>
      <c r="W3" s="194"/>
      <c r="X3" s="194"/>
      <c r="Y3" s="194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</row>
    <row r="4" spans="1:48" ht="15.75" x14ac:dyDescent="0.25">
      <c r="B4" s="6" t="s">
        <v>65</v>
      </c>
      <c r="E4" s="8" t="s">
        <v>53</v>
      </c>
      <c r="Q4" s="151"/>
      <c r="R4" s="194"/>
      <c r="S4" s="201"/>
      <c r="T4" s="200"/>
      <c r="U4" s="194"/>
      <c r="V4" s="194"/>
      <c r="W4" s="151"/>
      <c r="X4" s="202"/>
      <c r="Y4" s="19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1:48" ht="15.75" x14ac:dyDescent="0.25">
      <c r="B5" s="6" t="s">
        <v>4</v>
      </c>
      <c r="D5" s="9"/>
      <c r="E5" s="218">
        <v>43202</v>
      </c>
      <c r="F5" s="218"/>
      <c r="G5" s="218"/>
      <c r="Q5" s="151"/>
      <c r="R5" s="194"/>
      <c r="S5" s="194"/>
      <c r="T5" s="200"/>
      <c r="U5" s="151"/>
      <c r="V5" s="203"/>
      <c r="W5" s="194"/>
      <c r="X5" s="194"/>
      <c r="Y5" s="194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</row>
    <row r="6" spans="1:48" ht="15.75" x14ac:dyDescent="0.25">
      <c r="B6" s="6" t="s">
        <v>54</v>
      </c>
      <c r="E6" s="10">
        <v>1</v>
      </c>
      <c r="Q6" s="152"/>
      <c r="R6" s="194"/>
      <c r="S6" s="194"/>
      <c r="T6" s="194"/>
      <c r="U6" s="204"/>
      <c r="V6" s="205"/>
      <c r="W6" s="194"/>
      <c r="X6" s="194"/>
      <c r="Y6" s="194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</row>
    <row r="7" spans="1:48" x14ac:dyDescent="0.25"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</row>
    <row r="8" spans="1:48" x14ac:dyDescent="0.25">
      <c r="Q8" s="206"/>
      <c r="R8" s="151"/>
      <c r="S8" s="151"/>
      <c r="T8" s="151"/>
      <c r="U8" s="151"/>
      <c r="V8" s="151"/>
      <c r="W8" s="151"/>
      <c r="X8" s="151"/>
      <c r="Y8" s="193"/>
      <c r="Z8" s="151"/>
      <c r="AA8" s="193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</row>
    <row r="9" spans="1:48" ht="15.75" x14ac:dyDescent="0.25">
      <c r="A9" s="11" t="s">
        <v>5</v>
      </c>
      <c r="B9" s="12" t="s">
        <v>6</v>
      </c>
      <c r="C9" s="13"/>
      <c r="D9" s="13"/>
      <c r="E9" s="13"/>
      <c r="F9" s="13"/>
      <c r="G9" s="13"/>
      <c r="H9" s="14" t="s">
        <v>7</v>
      </c>
      <c r="I9" s="12" t="s">
        <v>8</v>
      </c>
      <c r="J9" s="15"/>
      <c r="K9" s="16" t="s">
        <v>60</v>
      </c>
      <c r="L9" s="17"/>
      <c r="M9" s="18" t="s">
        <v>10</v>
      </c>
      <c r="N9" s="19" t="s">
        <v>63</v>
      </c>
      <c r="Q9" s="206"/>
      <c r="R9" s="194"/>
      <c r="S9" s="194"/>
      <c r="T9" s="194"/>
      <c r="U9" s="194"/>
      <c r="V9" s="194"/>
      <c r="W9" s="151"/>
      <c r="X9" s="207"/>
      <c r="Y9" s="208"/>
      <c r="Z9" s="209"/>
      <c r="AA9" s="208"/>
      <c r="AB9" s="209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</row>
    <row r="10" spans="1:48" ht="15.75" x14ac:dyDescent="0.25">
      <c r="A10" s="20"/>
      <c r="B10" s="20"/>
      <c r="C10" s="21"/>
      <c r="D10" s="21"/>
      <c r="E10" s="21"/>
      <c r="F10" s="21"/>
      <c r="G10" s="21"/>
      <c r="H10" s="22" t="s">
        <v>12</v>
      </c>
      <c r="I10" s="23" t="s">
        <v>13</v>
      </c>
      <c r="J10" s="24"/>
      <c r="K10" s="25" t="s">
        <v>58</v>
      </c>
      <c r="L10" s="26" t="s">
        <v>62</v>
      </c>
      <c r="M10" s="27" t="s">
        <v>16</v>
      </c>
      <c r="N10" s="28" t="s">
        <v>64</v>
      </c>
      <c r="Q10" s="206"/>
      <c r="R10" s="210"/>
      <c r="S10" s="194"/>
      <c r="T10" s="210"/>
      <c r="U10" s="194"/>
      <c r="V10" s="210"/>
      <c r="W10" s="151"/>
      <c r="X10" s="207"/>
      <c r="Y10" s="208"/>
      <c r="Z10" s="209"/>
      <c r="AA10" s="208"/>
      <c r="AB10" s="209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</row>
    <row r="11" spans="1:48" ht="15.75" thickBot="1" x14ac:dyDescent="0.3">
      <c r="A11" s="29"/>
      <c r="B11" s="29"/>
      <c r="C11" s="30"/>
      <c r="D11" s="30"/>
      <c r="E11" s="30"/>
      <c r="F11" s="30"/>
      <c r="G11" s="30"/>
      <c r="H11" s="31" t="s">
        <v>18</v>
      </c>
      <c r="I11" s="32" t="s">
        <v>19</v>
      </c>
      <c r="J11" s="33" t="s">
        <v>20</v>
      </c>
      <c r="K11" s="34" t="s">
        <v>59</v>
      </c>
      <c r="L11" s="35" t="s">
        <v>61</v>
      </c>
      <c r="M11" s="36" t="s">
        <v>22</v>
      </c>
      <c r="N11" s="37" t="s">
        <v>23</v>
      </c>
      <c r="Q11" s="206"/>
      <c r="R11" s="194"/>
      <c r="S11" s="194"/>
      <c r="T11" s="194"/>
      <c r="U11" s="194"/>
      <c r="V11" s="194"/>
      <c r="W11" s="151"/>
      <c r="X11" s="207"/>
      <c r="Y11" s="208"/>
      <c r="Z11" s="209"/>
      <c r="AA11" s="208"/>
      <c r="AB11" s="209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</row>
    <row r="12" spans="1:48" x14ac:dyDescent="0.25">
      <c r="A12" s="38">
        <f>IF(B12&lt;&gt;"",1,"")</f>
        <v>1</v>
      </c>
      <c r="B12" s="39" t="s">
        <v>55</v>
      </c>
      <c r="C12" s="40"/>
      <c r="D12" s="40"/>
      <c r="E12" s="40"/>
      <c r="F12" s="40"/>
      <c r="G12" s="40"/>
      <c r="H12" s="41" t="str">
        <f>IF(K12&lt;&gt;"",MAX(H$11:H11)+1,"")</f>
        <v/>
      </c>
      <c r="I12" s="39" t="s">
        <v>24</v>
      </c>
      <c r="J12" s="42">
        <f>IF(I12&lt;&gt;"",MAX(J$11:J11)+1,"")</f>
        <v>1</v>
      </c>
      <c r="K12" s="43"/>
      <c r="L12" s="44">
        <v>4</v>
      </c>
      <c r="M12" s="45">
        <v>3</v>
      </c>
      <c r="N12" s="46">
        <f t="shared" ref="N12:N74" si="0">L12*M12</f>
        <v>12</v>
      </c>
      <c r="Q12" s="206"/>
      <c r="R12" s="151"/>
      <c r="S12" s="151"/>
      <c r="T12" s="151"/>
      <c r="U12" s="151"/>
      <c r="V12" s="151"/>
      <c r="W12" s="151"/>
      <c r="X12" s="151"/>
      <c r="Y12" s="151"/>
      <c r="Z12" s="211"/>
      <c r="AA12" s="151"/>
      <c r="AB12" s="21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</row>
    <row r="13" spans="1:48" x14ac:dyDescent="0.25">
      <c r="A13" s="38" t="str">
        <f>IF(B13&lt;&gt;"",A12+1,"")</f>
        <v/>
      </c>
      <c r="B13" s="48"/>
      <c r="C13" s="49"/>
      <c r="D13" s="49"/>
      <c r="E13" s="49"/>
      <c r="F13" s="49"/>
      <c r="G13" s="49"/>
      <c r="H13" s="50" t="str">
        <f>IF(K13&lt;&gt;"",MAX(H$11:H12)+1,"")</f>
        <v/>
      </c>
      <c r="I13" s="48"/>
      <c r="J13" s="51" t="str">
        <f>IF(I13&lt;&gt;"",MAX(J$11:J12)+1,"")</f>
        <v/>
      </c>
      <c r="K13" s="52"/>
      <c r="L13" s="53"/>
      <c r="M13" s="54"/>
      <c r="N13" s="55">
        <f t="shared" si="0"/>
        <v>0</v>
      </c>
      <c r="Q13" s="206"/>
      <c r="R13" s="151"/>
      <c r="S13" s="151"/>
      <c r="T13" s="151"/>
      <c r="U13" s="151"/>
      <c r="V13" s="151"/>
      <c r="W13" s="151"/>
      <c r="X13" s="151"/>
      <c r="Y13" s="151"/>
      <c r="Z13" s="211"/>
      <c r="AA13" s="151"/>
      <c r="AB13" s="21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</row>
    <row r="14" spans="1:48" x14ac:dyDescent="0.25">
      <c r="A14" s="38" t="str">
        <f t="shared" ref="A14:A74" si="1">IF(B14&lt;&gt;"",A13+1,"")</f>
        <v/>
      </c>
      <c r="B14" s="48"/>
      <c r="C14" s="49"/>
      <c r="D14" s="49"/>
      <c r="E14" s="49"/>
      <c r="F14" s="49"/>
      <c r="G14" s="49"/>
      <c r="H14" s="50" t="str">
        <f>IF(K14&lt;&gt;"",MAX(H$11:H13)+1,"")</f>
        <v/>
      </c>
      <c r="I14" s="48"/>
      <c r="J14" s="56" t="str">
        <f>IF(I14&lt;&gt;"",MAX(J$11:J13)+1,"")</f>
        <v/>
      </c>
      <c r="K14" s="52"/>
      <c r="L14" s="53"/>
      <c r="M14" s="54"/>
      <c r="N14" s="55">
        <f t="shared" si="0"/>
        <v>0</v>
      </c>
      <c r="Q14" s="151"/>
      <c r="R14" s="212"/>
      <c r="S14" s="194"/>
      <c r="T14" s="194"/>
      <c r="U14" s="194"/>
      <c r="V14" s="194"/>
      <c r="W14" s="151"/>
      <c r="X14" s="194"/>
      <c r="Y14" s="213"/>
      <c r="Z14" s="194"/>
      <c r="AA14" s="213"/>
      <c r="AB14" s="194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</row>
    <row r="15" spans="1:48" x14ac:dyDescent="0.25">
      <c r="A15" s="38" t="str">
        <f t="shared" si="1"/>
        <v/>
      </c>
      <c r="B15" s="57"/>
      <c r="C15" s="49"/>
      <c r="D15" s="49"/>
      <c r="E15" s="49"/>
      <c r="F15" s="49"/>
      <c r="G15" s="49"/>
      <c r="H15" s="50" t="str">
        <f>IF(K15&lt;&gt;"",MAX(H$11:H14)+1,"")</f>
        <v/>
      </c>
      <c r="I15" s="48"/>
      <c r="J15" s="58" t="str">
        <f>IF(I15&lt;&gt;"",MAX(J$11:J14)+1,"")</f>
        <v/>
      </c>
      <c r="K15" s="52"/>
      <c r="L15" s="53"/>
      <c r="M15" s="54"/>
      <c r="N15" s="55">
        <f t="shared" si="0"/>
        <v>0</v>
      </c>
      <c r="Q15" s="151"/>
      <c r="R15" s="194"/>
      <c r="S15" s="194"/>
      <c r="T15" s="194"/>
      <c r="U15" s="194"/>
      <c r="V15" s="194"/>
      <c r="W15" s="151"/>
      <c r="X15" s="214"/>
      <c r="Y15" s="215"/>
      <c r="Z15" s="215"/>
      <c r="AA15" s="215"/>
      <c r="AB15" s="215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</row>
    <row r="16" spans="1:48" x14ac:dyDescent="0.25">
      <c r="A16" s="38" t="str">
        <f t="shared" si="1"/>
        <v/>
      </c>
      <c r="B16" s="57"/>
      <c r="C16" s="49"/>
      <c r="D16" s="49"/>
      <c r="E16" s="49"/>
      <c r="F16" s="49"/>
      <c r="G16" s="49"/>
      <c r="H16" s="50" t="str">
        <f>IF(K16&lt;&gt;"",MAX(H$11:H15)+1,"")</f>
        <v/>
      </c>
      <c r="I16" s="48"/>
      <c r="J16" s="51" t="str">
        <f>IF(I16&lt;&gt;"",MAX(J$11:J15)+1,"")</f>
        <v/>
      </c>
      <c r="K16" s="52"/>
      <c r="L16" s="53"/>
      <c r="M16" s="54"/>
      <c r="N16" s="55">
        <f t="shared" si="0"/>
        <v>0</v>
      </c>
      <c r="Q16" s="151"/>
      <c r="R16" s="194"/>
      <c r="S16" s="194"/>
      <c r="T16" s="194"/>
      <c r="U16" s="194"/>
      <c r="V16" s="194"/>
      <c r="W16" s="151"/>
      <c r="X16" s="216"/>
      <c r="Y16" s="215"/>
      <c r="Z16" s="215"/>
      <c r="AA16" s="215"/>
      <c r="AB16" s="21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</row>
    <row r="17" spans="1:48" x14ac:dyDescent="0.25">
      <c r="A17" s="59" t="str">
        <f t="shared" si="1"/>
        <v/>
      </c>
      <c r="B17" s="57"/>
      <c r="C17" s="60"/>
      <c r="D17" s="60"/>
      <c r="E17" s="60"/>
      <c r="F17" s="60"/>
      <c r="G17" s="60"/>
      <c r="H17" s="50" t="str">
        <f>IF(K17&lt;&gt;"",MAX(H$11:H16)+1,"")</f>
        <v/>
      </c>
      <c r="I17" s="48"/>
      <c r="J17" s="61" t="str">
        <f>IF(I17&lt;&gt;"",MAX(J$11:J16)+1,"")</f>
        <v/>
      </c>
      <c r="K17" s="62"/>
      <c r="L17" s="53"/>
      <c r="M17" s="54"/>
      <c r="N17" s="63">
        <f t="shared" si="0"/>
        <v>0</v>
      </c>
      <c r="Q17" s="151"/>
      <c r="R17" s="194"/>
      <c r="S17" s="194"/>
      <c r="T17" s="194"/>
      <c r="U17" s="194"/>
      <c r="V17" s="194"/>
      <c r="W17" s="151"/>
      <c r="X17" s="195"/>
      <c r="Y17" s="215"/>
      <c r="Z17" s="196"/>
      <c r="AA17" s="215"/>
      <c r="AB17" s="196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</row>
    <row r="18" spans="1:48" x14ac:dyDescent="0.25">
      <c r="A18" s="38" t="str">
        <f t="shared" si="1"/>
        <v/>
      </c>
      <c r="B18" s="57"/>
      <c r="C18" s="64"/>
      <c r="D18" s="64"/>
      <c r="E18" s="64"/>
      <c r="F18" s="64"/>
      <c r="G18" s="64"/>
      <c r="H18" s="50" t="str">
        <f>IF(K18&lt;&gt;"",MAX(H$11:H17)+1,"")</f>
        <v/>
      </c>
      <c r="I18" s="65"/>
      <c r="J18" s="66" t="str">
        <f>IF(I18&lt;&gt;"",MAX(J$11:J17)+1,"")</f>
        <v/>
      </c>
      <c r="K18" s="52"/>
      <c r="L18" s="53"/>
      <c r="M18" s="45"/>
      <c r="N18" s="46">
        <f t="shared" si="0"/>
        <v>0</v>
      </c>
      <c r="Q18" s="151"/>
      <c r="R18" s="194"/>
      <c r="S18" s="194"/>
      <c r="T18" s="194"/>
      <c r="U18" s="194"/>
      <c r="V18" s="194"/>
      <c r="W18" s="151"/>
      <c r="X18" s="195"/>
      <c r="Y18" s="196"/>
      <c r="Z18" s="196"/>
      <c r="AA18" s="196"/>
      <c r="AB18" s="196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</row>
    <row r="19" spans="1:48" x14ac:dyDescent="0.25">
      <c r="A19" s="38" t="str">
        <f t="shared" si="1"/>
        <v/>
      </c>
      <c r="B19" s="57"/>
      <c r="C19" s="49"/>
      <c r="D19" s="49"/>
      <c r="E19" s="49"/>
      <c r="F19" s="49"/>
      <c r="G19" s="49"/>
      <c r="H19" s="50" t="str">
        <f>IF(K19&lt;&gt;"",MAX(H$11:H18)+1,"")</f>
        <v/>
      </c>
      <c r="I19" s="48"/>
      <c r="J19" s="61" t="str">
        <f>IF(I19&lt;&gt;"",MAX(J$11:J18)+1,"")</f>
        <v/>
      </c>
      <c r="K19" s="52"/>
      <c r="L19" s="53"/>
      <c r="M19" s="54"/>
      <c r="N19" s="55">
        <f t="shared" si="0"/>
        <v>0</v>
      </c>
      <c r="Q19" s="151"/>
      <c r="R19" s="194"/>
      <c r="S19" s="194"/>
      <c r="T19" s="194"/>
      <c r="U19" s="194"/>
      <c r="V19" s="194"/>
      <c r="W19" s="151"/>
      <c r="X19" s="195"/>
      <c r="Y19" s="215"/>
      <c r="Z19" s="214"/>
      <c r="AA19" s="215"/>
      <c r="AB19" s="214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</row>
    <row r="20" spans="1:48" x14ac:dyDescent="0.25">
      <c r="A20" s="38" t="str">
        <f t="shared" si="1"/>
        <v/>
      </c>
      <c r="B20" s="57"/>
      <c r="C20" s="64"/>
      <c r="D20" s="64"/>
      <c r="E20" s="64"/>
      <c r="F20" s="64"/>
      <c r="G20" s="64"/>
      <c r="H20" s="50" t="str">
        <f>IF(K20&lt;&gt;"",MAX(H$11:H19)+1,"")</f>
        <v/>
      </c>
      <c r="I20" s="65"/>
      <c r="J20" s="67" t="str">
        <f>IF(I20&lt;&gt;"",MAX(J$11:J19)+1,"")</f>
        <v/>
      </c>
      <c r="K20" s="52"/>
      <c r="L20" s="44"/>
      <c r="M20" s="45"/>
      <c r="N20" s="55">
        <f t="shared" si="0"/>
        <v>0</v>
      </c>
      <c r="Q20" s="151"/>
      <c r="R20" s="194"/>
      <c r="S20" s="194"/>
      <c r="T20" s="194"/>
      <c r="U20" s="194"/>
      <c r="V20" s="194"/>
      <c r="W20" s="151"/>
      <c r="X20" s="195"/>
      <c r="Y20" s="196"/>
      <c r="Z20" s="196"/>
      <c r="AA20" s="196"/>
      <c r="AB20" s="196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</row>
    <row r="21" spans="1:48" x14ac:dyDescent="0.25">
      <c r="A21" s="38" t="str">
        <f t="shared" si="1"/>
        <v/>
      </c>
      <c r="B21" s="57"/>
      <c r="C21" s="49"/>
      <c r="D21" s="49"/>
      <c r="E21" s="49"/>
      <c r="F21" s="49"/>
      <c r="G21" s="49"/>
      <c r="H21" s="50" t="str">
        <f>IF(K21&lt;&gt;"",MAX(H$11:H20)+1,"")</f>
        <v/>
      </c>
      <c r="I21" s="48"/>
      <c r="J21" s="51" t="str">
        <f>IF(I21&lt;&gt;"",MAX(J$11:J20)+1,"")</f>
        <v/>
      </c>
      <c r="K21" s="52"/>
      <c r="L21" s="53"/>
      <c r="M21" s="54"/>
      <c r="N21" s="55">
        <f t="shared" si="0"/>
        <v>0</v>
      </c>
      <c r="Q21" s="151"/>
      <c r="R21" s="194"/>
      <c r="S21" s="194"/>
      <c r="T21" s="194"/>
      <c r="U21" s="194"/>
      <c r="V21" s="194"/>
      <c r="W21" s="151"/>
      <c r="X21" s="195"/>
      <c r="Y21" s="196"/>
      <c r="Z21" s="197"/>
      <c r="AA21" s="196"/>
      <c r="AB21" s="197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</row>
    <row r="22" spans="1:48" ht="15.75" x14ac:dyDescent="0.25">
      <c r="A22" s="38" t="str">
        <f t="shared" si="1"/>
        <v/>
      </c>
      <c r="B22" s="57"/>
      <c r="C22" s="64"/>
      <c r="D22" s="64"/>
      <c r="E22" s="64"/>
      <c r="F22" s="64"/>
      <c r="G22" s="64"/>
      <c r="H22" s="50" t="str">
        <f>IF(K22&lt;&gt;"",MAX(H$11:H21)+1,"")</f>
        <v/>
      </c>
      <c r="I22" s="65"/>
      <c r="J22" s="56" t="str">
        <f>IF(I22&lt;&gt;"",MAX(J$11:J21)+1,"")</f>
        <v/>
      </c>
      <c r="K22" s="52"/>
      <c r="L22" s="53"/>
      <c r="M22" s="45"/>
      <c r="N22" s="63">
        <f t="shared" si="0"/>
        <v>0</v>
      </c>
      <c r="P22" s="68"/>
      <c r="Q22" s="151"/>
      <c r="R22" s="194"/>
      <c r="S22" s="194"/>
      <c r="T22" s="194"/>
      <c r="U22" s="194"/>
      <c r="V22" s="194"/>
      <c r="W22" s="151"/>
      <c r="X22" s="216"/>
      <c r="Y22" s="214"/>
      <c r="Z22" s="214"/>
      <c r="AA22" s="214"/>
      <c r="AB22" s="214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</row>
    <row r="23" spans="1:48" x14ac:dyDescent="0.25">
      <c r="A23" s="38" t="str">
        <f t="shared" si="1"/>
        <v/>
      </c>
      <c r="B23" s="57"/>
      <c r="C23" s="49"/>
      <c r="D23" s="49"/>
      <c r="E23" s="49"/>
      <c r="F23" s="49"/>
      <c r="G23" s="49"/>
      <c r="H23" s="50" t="str">
        <f>IF(K23&lt;&gt;"",MAX(H$11:H22)+1,"")</f>
        <v/>
      </c>
      <c r="I23" s="48"/>
      <c r="J23" s="58" t="str">
        <f>IF(I23&lt;&gt;"",MAX(J$11:J22)+1,"")</f>
        <v/>
      </c>
      <c r="K23" s="52"/>
      <c r="L23" s="53"/>
      <c r="M23" s="54"/>
      <c r="N23" s="46">
        <f t="shared" si="0"/>
        <v>0</v>
      </c>
      <c r="Q23" s="151"/>
      <c r="R23" s="194"/>
      <c r="S23" s="194"/>
      <c r="T23" s="194"/>
      <c r="U23" s="194"/>
      <c r="V23" s="194"/>
      <c r="W23" s="151"/>
      <c r="X23" s="216"/>
      <c r="Y23" s="214"/>
      <c r="Z23" s="157"/>
      <c r="AA23" s="214"/>
      <c r="AB23" s="157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</row>
    <row r="24" spans="1:48" x14ac:dyDescent="0.25">
      <c r="A24" s="38" t="str">
        <f t="shared" si="1"/>
        <v/>
      </c>
      <c r="B24" s="57"/>
      <c r="C24" s="64"/>
      <c r="D24" s="64"/>
      <c r="E24" s="64"/>
      <c r="F24" s="64"/>
      <c r="G24" s="64"/>
      <c r="H24" s="50" t="str">
        <f>IF(K24&lt;&gt;"",MAX(H$11:H23)+1,"")</f>
        <v/>
      </c>
      <c r="I24" s="65"/>
      <c r="J24" s="58" t="str">
        <f>IF(I24&lt;&gt;"",MAX(J$11:J23)+1,"")</f>
        <v/>
      </c>
      <c r="K24" s="52"/>
      <c r="L24" s="44"/>
      <c r="M24" s="45"/>
      <c r="N24" s="55">
        <f t="shared" si="0"/>
        <v>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</row>
    <row r="25" spans="1:48" x14ac:dyDescent="0.25">
      <c r="A25" s="38" t="str">
        <f t="shared" si="1"/>
        <v/>
      </c>
      <c r="B25" s="57"/>
      <c r="C25" s="49"/>
      <c r="D25" s="49"/>
      <c r="E25" s="49"/>
      <c r="F25" s="49"/>
      <c r="G25" s="49"/>
      <c r="H25" s="50" t="str">
        <f>IF(K25&lt;&gt;"",MAX(H$11:H24)+1,"")</f>
        <v/>
      </c>
      <c r="I25" s="48"/>
      <c r="J25" s="58" t="str">
        <f>IF(I25&lt;&gt;"",MAX(J$11:J24)+1,"")</f>
        <v/>
      </c>
      <c r="K25" s="52"/>
      <c r="L25" s="53"/>
      <c r="M25" s="54"/>
      <c r="N25" s="55">
        <f t="shared" si="0"/>
        <v>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</row>
    <row r="26" spans="1:48" x14ac:dyDescent="0.25">
      <c r="A26" s="38" t="str">
        <f t="shared" si="1"/>
        <v/>
      </c>
      <c r="B26" s="57"/>
      <c r="C26" s="64"/>
      <c r="D26" s="64"/>
      <c r="E26" s="64"/>
      <c r="F26" s="64"/>
      <c r="G26" s="64"/>
      <c r="H26" s="50" t="str">
        <f>IF(K26&lt;&gt;"",MAX(H$11:H25)+1,"")</f>
        <v/>
      </c>
      <c r="I26" s="65"/>
      <c r="J26" s="51" t="str">
        <f>IF(I26&lt;&gt;"",MAX(J$11:J25)+1,"")</f>
        <v/>
      </c>
      <c r="K26" s="52"/>
      <c r="L26" s="44"/>
      <c r="M26" s="45"/>
      <c r="N26" s="55">
        <f t="shared" si="0"/>
        <v>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</row>
    <row r="27" spans="1:48" x14ac:dyDescent="0.25">
      <c r="A27" s="38" t="str">
        <f t="shared" si="1"/>
        <v/>
      </c>
      <c r="B27" s="57"/>
      <c r="C27" s="49"/>
      <c r="D27" s="49"/>
      <c r="E27" s="49"/>
      <c r="F27" s="49"/>
      <c r="G27" s="49"/>
      <c r="H27" s="50" t="str">
        <f>IF(K27&lt;&gt;"",MAX(H$11:H26)+1,"")</f>
        <v/>
      </c>
      <c r="I27" s="48"/>
      <c r="J27" s="56" t="str">
        <f>IF(I27&lt;&gt;"",MAX(J$11:J26)+1,"")</f>
        <v/>
      </c>
      <c r="K27" s="52"/>
      <c r="L27" s="53"/>
      <c r="M27" s="54"/>
      <c r="N27" s="63">
        <f t="shared" si="0"/>
        <v>0</v>
      </c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</row>
    <row r="28" spans="1:48" x14ac:dyDescent="0.25">
      <c r="A28" s="38" t="str">
        <f t="shared" si="1"/>
        <v/>
      </c>
      <c r="B28" s="57"/>
      <c r="C28" s="64"/>
      <c r="D28" s="64"/>
      <c r="E28" s="64"/>
      <c r="F28" s="64"/>
      <c r="G28" s="64"/>
      <c r="H28" s="50" t="str">
        <f>IF(K28&lt;&gt;"",MAX(H$11:H27)+1,"")</f>
        <v/>
      </c>
      <c r="I28" s="65"/>
      <c r="J28" s="56" t="str">
        <f>IF(I28&lt;&gt;"",MAX(J$11:J27)+1,"")</f>
        <v/>
      </c>
      <c r="K28" s="52"/>
      <c r="L28" s="44"/>
      <c r="M28" s="45"/>
      <c r="N28" s="63">
        <f t="shared" si="0"/>
        <v>0</v>
      </c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</row>
    <row r="29" spans="1:48" x14ac:dyDescent="0.25">
      <c r="A29" s="38" t="str">
        <f t="shared" si="1"/>
        <v/>
      </c>
      <c r="B29" s="57"/>
      <c r="C29" s="49"/>
      <c r="D29" s="49"/>
      <c r="E29" s="49"/>
      <c r="F29" s="49"/>
      <c r="G29" s="49"/>
      <c r="H29" s="50" t="str">
        <f>IF(K29&lt;&gt;"",MAX(H$11:H28)+1,"")</f>
        <v/>
      </c>
      <c r="I29" s="48"/>
      <c r="J29" s="56" t="str">
        <f>IF(I29&lt;&gt;"",MAX(J$11:J28)+1,"")</f>
        <v/>
      </c>
      <c r="K29" s="52"/>
      <c r="L29" s="53"/>
      <c r="M29" s="54"/>
      <c r="N29" s="63">
        <f t="shared" si="0"/>
        <v>0</v>
      </c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</row>
    <row r="30" spans="1:48" x14ac:dyDescent="0.25">
      <c r="A30" s="38" t="str">
        <f t="shared" si="1"/>
        <v/>
      </c>
      <c r="B30" s="57"/>
      <c r="C30" s="64"/>
      <c r="D30" s="64"/>
      <c r="E30" s="64"/>
      <c r="F30" s="64"/>
      <c r="G30" s="64"/>
      <c r="H30" s="50" t="str">
        <f>IF(K30&lt;&gt;"",MAX(H$11:H29)+1,"")</f>
        <v/>
      </c>
      <c r="I30" s="65"/>
      <c r="J30" s="56" t="str">
        <f>IF(I30&lt;&gt;"",MAX(J$11:J29)+1,"")</f>
        <v/>
      </c>
      <c r="K30" s="52"/>
      <c r="L30" s="44"/>
      <c r="M30" s="45"/>
      <c r="N30" s="63">
        <f t="shared" si="0"/>
        <v>0</v>
      </c>
    </row>
    <row r="31" spans="1:48" x14ac:dyDescent="0.25">
      <c r="A31" s="38" t="str">
        <f t="shared" si="1"/>
        <v/>
      </c>
      <c r="B31" s="48"/>
      <c r="C31" s="49"/>
      <c r="D31" s="49"/>
      <c r="E31" s="49"/>
      <c r="F31" s="49"/>
      <c r="G31" s="49"/>
      <c r="H31" s="50" t="str">
        <f>IF(K31&lt;&gt;"",MAX(H$11:H30)+1,"")</f>
        <v/>
      </c>
      <c r="I31" s="48"/>
      <c r="J31" s="58" t="str">
        <f>IF(I31&lt;&gt;"",MAX(J$11:J30)+1,"")</f>
        <v/>
      </c>
      <c r="K31" s="52"/>
      <c r="L31" s="53"/>
      <c r="M31" s="54"/>
      <c r="N31" s="63">
        <f t="shared" si="0"/>
        <v>0</v>
      </c>
    </row>
    <row r="32" spans="1:48" x14ac:dyDescent="0.25">
      <c r="A32" s="38" t="str">
        <f t="shared" si="1"/>
        <v/>
      </c>
      <c r="B32" s="39"/>
      <c r="C32" s="64"/>
      <c r="D32" s="64"/>
      <c r="E32" s="64"/>
      <c r="F32" s="64"/>
      <c r="G32" s="64"/>
      <c r="H32" s="50" t="str">
        <f>IF(K32&lt;&gt;"",MAX(H$11:H31)+1,"")</f>
        <v/>
      </c>
      <c r="I32" s="65"/>
      <c r="J32" s="51" t="str">
        <f>IF(I32&lt;&gt;"",MAX(J$11:J31)+1,"")</f>
        <v/>
      </c>
      <c r="K32" s="43"/>
      <c r="L32" s="44"/>
      <c r="M32" s="45"/>
      <c r="N32" s="63">
        <f t="shared" si="0"/>
        <v>0</v>
      </c>
    </row>
    <row r="33" spans="1:14" x14ac:dyDescent="0.25">
      <c r="A33" s="38" t="str">
        <f t="shared" si="1"/>
        <v/>
      </c>
      <c r="B33" s="48"/>
      <c r="C33" s="49"/>
      <c r="D33" s="49"/>
      <c r="E33" s="49"/>
      <c r="F33" s="49"/>
      <c r="G33" s="49"/>
      <c r="H33" s="50" t="str">
        <f>IF(K33&lt;&gt;"",MAX(H$11:H32)+1,"")</f>
        <v/>
      </c>
      <c r="I33" s="48"/>
      <c r="J33" s="56" t="str">
        <f>IF(I33&lt;&gt;"",MAX(J$11:J32)+1,"")</f>
        <v/>
      </c>
      <c r="K33" s="52"/>
      <c r="L33" s="53"/>
      <c r="M33" s="54"/>
      <c r="N33" s="63">
        <f t="shared" si="0"/>
        <v>0</v>
      </c>
    </row>
    <row r="34" spans="1:14" x14ac:dyDescent="0.25">
      <c r="A34" s="38" t="str">
        <f t="shared" si="1"/>
        <v/>
      </c>
      <c r="B34" s="39"/>
      <c r="C34" s="64"/>
      <c r="D34" s="64"/>
      <c r="E34" s="64"/>
      <c r="F34" s="64"/>
      <c r="G34" s="64"/>
      <c r="H34" s="50" t="str">
        <f>IF(K34&lt;&gt;"",MAX(H$11:H33)+1,"")</f>
        <v/>
      </c>
      <c r="I34" s="65"/>
      <c r="J34" s="58" t="str">
        <f>IF(I34&lt;&gt;"",MAX(J$11:J33)+1,"")</f>
        <v/>
      </c>
      <c r="K34" s="43"/>
      <c r="L34" s="44"/>
      <c r="M34" s="45"/>
      <c r="N34" s="63">
        <f t="shared" si="0"/>
        <v>0</v>
      </c>
    </row>
    <row r="35" spans="1:14" x14ac:dyDescent="0.25">
      <c r="A35" s="38" t="str">
        <f t="shared" si="1"/>
        <v/>
      </c>
      <c r="B35" s="48"/>
      <c r="C35" s="49"/>
      <c r="D35" s="49"/>
      <c r="E35" s="49"/>
      <c r="F35" s="49"/>
      <c r="G35" s="49"/>
      <c r="H35" s="50" t="str">
        <f>IF(K35&lt;&gt;"",MAX(H$11:H34)+1,"")</f>
        <v/>
      </c>
      <c r="I35" s="48"/>
      <c r="J35" s="58" t="str">
        <f>IF(I35&lt;&gt;"",MAX(J$11:J34)+1,"")</f>
        <v/>
      </c>
      <c r="K35" s="52"/>
      <c r="L35" s="53"/>
      <c r="M35" s="54"/>
      <c r="N35" s="63">
        <f t="shared" si="0"/>
        <v>0</v>
      </c>
    </row>
    <row r="36" spans="1:14" x14ac:dyDescent="0.25">
      <c r="A36" s="38" t="str">
        <f t="shared" si="1"/>
        <v/>
      </c>
      <c r="B36" s="57"/>
      <c r="C36" s="60"/>
      <c r="D36" s="60"/>
      <c r="E36" s="60"/>
      <c r="F36" s="60"/>
      <c r="G36" s="60"/>
      <c r="H36" s="50" t="str">
        <f>IF(K36&lt;&gt;"",MAX(H$11:H35)+1,"")</f>
        <v/>
      </c>
      <c r="I36" s="57"/>
      <c r="J36" s="58" t="str">
        <f>IF(I36&lt;&gt;"",MAX(J$11:J35)+1,"")</f>
        <v/>
      </c>
      <c r="K36" s="69"/>
      <c r="L36" s="70"/>
      <c r="M36" s="71"/>
      <c r="N36" s="63">
        <f t="shared" si="0"/>
        <v>0</v>
      </c>
    </row>
    <row r="37" spans="1:14" x14ac:dyDescent="0.25">
      <c r="A37" s="38" t="str">
        <f t="shared" si="1"/>
        <v/>
      </c>
      <c r="B37" s="57"/>
      <c r="C37" s="60"/>
      <c r="D37" s="60"/>
      <c r="E37" s="60"/>
      <c r="F37" s="60"/>
      <c r="G37" s="60"/>
      <c r="H37" s="50" t="str">
        <f>IF(K37&lt;&gt;"",MAX(H$11:H36)+1,"")</f>
        <v/>
      </c>
      <c r="I37" s="57"/>
      <c r="J37" s="51" t="str">
        <f>IF(I37&lt;&gt;"",MAX(J$11:J36)+1,"")</f>
        <v/>
      </c>
      <c r="K37" s="69"/>
      <c r="L37" s="70"/>
      <c r="M37" s="71"/>
      <c r="N37" s="63">
        <f t="shared" si="0"/>
        <v>0</v>
      </c>
    </row>
    <row r="38" spans="1:14" x14ac:dyDescent="0.25">
      <c r="A38" s="38" t="str">
        <f t="shared" si="1"/>
        <v/>
      </c>
      <c r="B38" s="57"/>
      <c r="C38" s="60"/>
      <c r="D38" s="60"/>
      <c r="E38" s="60"/>
      <c r="F38" s="60"/>
      <c r="G38" s="60"/>
      <c r="H38" s="50" t="str">
        <f>IF(K38&lt;&gt;"",MAX(H$11:H37)+1,"")</f>
        <v/>
      </c>
      <c r="I38" s="57"/>
      <c r="J38" s="58" t="str">
        <f>IF(I38&lt;&gt;"",MAX(J$11:J37)+1,"")</f>
        <v/>
      </c>
      <c r="K38" s="69"/>
      <c r="L38" s="70"/>
      <c r="M38" s="71"/>
      <c r="N38" s="63">
        <f t="shared" si="0"/>
        <v>0</v>
      </c>
    </row>
    <row r="39" spans="1:14" x14ac:dyDescent="0.25">
      <c r="A39" s="38" t="str">
        <f t="shared" si="1"/>
        <v/>
      </c>
      <c r="B39" s="57"/>
      <c r="C39" s="60"/>
      <c r="D39" s="60"/>
      <c r="E39" s="60"/>
      <c r="F39" s="60"/>
      <c r="G39" s="60"/>
      <c r="H39" s="50" t="str">
        <f>IF(K39&lt;&gt;"",MAX(H$11:H38)+1,"")</f>
        <v/>
      </c>
      <c r="I39" s="57"/>
      <c r="J39" s="58" t="str">
        <f>IF(I39&lt;&gt;"",MAX(J$11:J38)+1,"")</f>
        <v/>
      </c>
      <c r="K39" s="69"/>
      <c r="L39" s="70"/>
      <c r="M39" s="71"/>
      <c r="N39" s="63">
        <f t="shared" si="0"/>
        <v>0</v>
      </c>
    </row>
    <row r="40" spans="1:14" x14ac:dyDescent="0.25">
      <c r="A40" s="38" t="str">
        <f t="shared" si="1"/>
        <v/>
      </c>
      <c r="B40" s="57"/>
      <c r="C40" s="60"/>
      <c r="D40" s="60"/>
      <c r="E40" s="60"/>
      <c r="F40" s="60"/>
      <c r="G40" s="60"/>
      <c r="H40" s="50" t="str">
        <f>IF(K40&lt;&gt;"",MAX(H$11:H39)+1,"")</f>
        <v/>
      </c>
      <c r="I40" s="57"/>
      <c r="J40" s="58" t="str">
        <f>IF(I40&lt;&gt;"",MAX(J$11:J39)+1,"")</f>
        <v/>
      </c>
      <c r="K40" s="69"/>
      <c r="L40" s="70"/>
      <c r="M40" s="71"/>
      <c r="N40" s="63">
        <f t="shared" si="0"/>
        <v>0</v>
      </c>
    </row>
    <row r="41" spans="1:14" x14ac:dyDescent="0.25">
      <c r="A41" s="38" t="str">
        <f t="shared" si="1"/>
        <v/>
      </c>
      <c r="B41" s="57"/>
      <c r="C41" s="60"/>
      <c r="D41" s="60"/>
      <c r="E41" s="60"/>
      <c r="F41" s="60"/>
      <c r="G41" s="60"/>
      <c r="H41" s="50" t="str">
        <f>IF(K41&lt;&gt;"",MAX(H$11:H40)+1,"")</f>
        <v/>
      </c>
      <c r="I41" s="57"/>
      <c r="J41" s="58" t="str">
        <f>IF(I41&lt;&gt;"",MAX(J$11:J40)+1,"")</f>
        <v/>
      </c>
      <c r="K41" s="69"/>
      <c r="L41" s="70"/>
      <c r="M41" s="71"/>
      <c r="N41" s="63">
        <f t="shared" si="0"/>
        <v>0</v>
      </c>
    </row>
    <row r="42" spans="1:14" x14ac:dyDescent="0.25">
      <c r="A42" s="38" t="str">
        <f t="shared" si="1"/>
        <v/>
      </c>
      <c r="B42" s="57"/>
      <c r="C42" s="60"/>
      <c r="D42" s="60"/>
      <c r="E42" s="60"/>
      <c r="F42" s="60"/>
      <c r="G42" s="60"/>
      <c r="H42" s="50" t="str">
        <f>IF(K42&lt;&gt;"",MAX(H$11:H41)+1,"")</f>
        <v/>
      </c>
      <c r="I42" s="57"/>
      <c r="J42" s="58" t="str">
        <f>IF(I42&lt;&gt;"",MAX(J$11:J41)+1,"")</f>
        <v/>
      </c>
      <c r="K42" s="69"/>
      <c r="L42" s="70"/>
      <c r="M42" s="71"/>
      <c r="N42" s="63">
        <f t="shared" si="0"/>
        <v>0</v>
      </c>
    </row>
    <row r="43" spans="1:14" x14ac:dyDescent="0.25">
      <c r="A43" s="38" t="str">
        <f t="shared" si="1"/>
        <v/>
      </c>
      <c r="B43" s="57"/>
      <c r="C43" s="60"/>
      <c r="D43" s="60"/>
      <c r="E43" s="60"/>
      <c r="F43" s="60"/>
      <c r="G43" s="60"/>
      <c r="H43" s="50" t="str">
        <f>IF(K43&lt;&gt;"",MAX(H$11:H42)+1,"")</f>
        <v/>
      </c>
      <c r="I43" s="57"/>
      <c r="J43" s="58" t="str">
        <f>IF(I43&lt;&gt;"",MAX(J$11:J42)+1,"")</f>
        <v/>
      </c>
      <c r="K43" s="69"/>
      <c r="L43" s="70"/>
      <c r="M43" s="71"/>
      <c r="N43" s="63">
        <f t="shared" si="0"/>
        <v>0</v>
      </c>
    </row>
    <row r="44" spans="1:14" x14ac:dyDescent="0.25">
      <c r="A44" s="38" t="str">
        <f t="shared" si="1"/>
        <v/>
      </c>
      <c r="B44" s="57"/>
      <c r="C44" s="60"/>
      <c r="D44" s="60"/>
      <c r="E44" s="60"/>
      <c r="F44" s="60"/>
      <c r="G44" s="60"/>
      <c r="H44" s="50" t="str">
        <f>IF(K44&lt;&gt;"",MAX(H$11:H43)+1,"")</f>
        <v/>
      </c>
      <c r="I44" s="57"/>
      <c r="J44" s="58" t="str">
        <f>IF(I44&lt;&gt;"",MAX(J$11:J43)+1,"")</f>
        <v/>
      </c>
      <c r="K44" s="69"/>
      <c r="L44" s="70"/>
      <c r="M44" s="71"/>
      <c r="N44" s="63">
        <f t="shared" si="0"/>
        <v>0</v>
      </c>
    </row>
    <row r="45" spans="1:14" x14ac:dyDescent="0.25">
      <c r="A45" s="38" t="str">
        <f t="shared" si="1"/>
        <v/>
      </c>
      <c r="B45" s="57"/>
      <c r="C45" s="60"/>
      <c r="D45" s="60"/>
      <c r="E45" s="60"/>
      <c r="F45" s="60"/>
      <c r="G45" s="60"/>
      <c r="H45" s="50" t="str">
        <f>IF(K45&lt;&gt;"",MAX(H$11:H44)+1,"")</f>
        <v/>
      </c>
      <c r="I45" s="57"/>
      <c r="J45" s="58" t="str">
        <f>IF(I45&lt;&gt;"",MAX(J$11:J44)+1,"")</f>
        <v/>
      </c>
      <c r="K45" s="69"/>
      <c r="L45" s="70"/>
      <c r="M45" s="71"/>
      <c r="N45" s="63">
        <f t="shared" si="0"/>
        <v>0</v>
      </c>
    </row>
    <row r="46" spans="1:14" x14ac:dyDescent="0.25">
      <c r="A46" s="38" t="str">
        <f t="shared" si="1"/>
        <v/>
      </c>
      <c r="B46" s="57"/>
      <c r="C46" s="60"/>
      <c r="D46" s="60"/>
      <c r="E46" s="60"/>
      <c r="F46" s="60"/>
      <c r="G46" s="60"/>
      <c r="H46" s="50" t="str">
        <f>IF(K46&lt;&gt;"",MAX(H$11:H45)+1,"")</f>
        <v/>
      </c>
      <c r="I46" s="57"/>
      <c r="J46" s="58" t="str">
        <f>IF(I46&lt;&gt;"",MAX(J$11:J45)+1,"")</f>
        <v/>
      </c>
      <c r="K46" s="69"/>
      <c r="L46" s="70"/>
      <c r="M46" s="71"/>
      <c r="N46" s="63">
        <f t="shared" si="0"/>
        <v>0</v>
      </c>
    </row>
    <row r="47" spans="1:14" x14ac:dyDescent="0.25">
      <c r="A47" s="38" t="str">
        <f t="shared" si="1"/>
        <v/>
      </c>
      <c r="B47" s="57"/>
      <c r="C47" s="60"/>
      <c r="D47" s="60"/>
      <c r="E47" s="60"/>
      <c r="F47" s="60"/>
      <c r="G47" s="60"/>
      <c r="H47" s="50" t="str">
        <f>IF(K47&lt;&gt;"",MAX(H$11:H46)+1,"")</f>
        <v/>
      </c>
      <c r="I47" s="57"/>
      <c r="J47" s="58" t="str">
        <f>IF(I47&lt;&gt;"",MAX(J$11:J46)+1,"")</f>
        <v/>
      </c>
      <c r="K47" s="69"/>
      <c r="L47" s="70"/>
      <c r="M47" s="71"/>
      <c r="N47" s="63">
        <f t="shared" si="0"/>
        <v>0</v>
      </c>
    </row>
    <row r="48" spans="1:14" x14ac:dyDescent="0.25">
      <c r="A48" s="38" t="str">
        <f t="shared" si="1"/>
        <v/>
      </c>
      <c r="B48" s="57"/>
      <c r="C48" s="60"/>
      <c r="D48" s="60"/>
      <c r="E48" s="60"/>
      <c r="F48" s="60"/>
      <c r="G48" s="60"/>
      <c r="H48" s="50" t="str">
        <f>IF(K48&lt;&gt;"",MAX(H$11:H47)+1,"")</f>
        <v/>
      </c>
      <c r="I48" s="57"/>
      <c r="J48" s="58" t="str">
        <f>IF(I48&lt;&gt;"",MAX(J$11:J47)+1,"")</f>
        <v/>
      </c>
      <c r="K48" s="69"/>
      <c r="L48" s="70"/>
      <c r="M48" s="71"/>
      <c r="N48" s="63">
        <f t="shared" si="0"/>
        <v>0</v>
      </c>
    </row>
    <row r="49" spans="1:18" x14ac:dyDescent="0.25">
      <c r="A49" s="38" t="str">
        <f t="shared" si="1"/>
        <v/>
      </c>
      <c r="B49" s="57"/>
      <c r="C49" s="60"/>
      <c r="D49" s="60"/>
      <c r="E49" s="60"/>
      <c r="F49" s="60"/>
      <c r="G49" s="60"/>
      <c r="H49" s="50" t="str">
        <f>IF(K49&lt;&gt;"",MAX(H$11:H48)+1,"")</f>
        <v/>
      </c>
      <c r="I49" s="57"/>
      <c r="J49" s="58" t="str">
        <f>IF(I49&lt;&gt;"",MAX(J$11:J48)+1,"")</f>
        <v/>
      </c>
      <c r="K49" s="69"/>
      <c r="L49" s="70"/>
      <c r="M49" s="71"/>
      <c r="N49" s="63">
        <f t="shared" si="0"/>
        <v>0</v>
      </c>
    </row>
    <row r="50" spans="1:18" x14ac:dyDescent="0.25">
      <c r="A50" s="38" t="str">
        <f t="shared" si="1"/>
        <v/>
      </c>
      <c r="B50" s="57"/>
      <c r="C50" s="60"/>
      <c r="D50" s="60"/>
      <c r="E50" s="60"/>
      <c r="F50" s="60"/>
      <c r="G50" s="60"/>
      <c r="H50" s="50" t="str">
        <f>IF(K50&lt;&gt;"",MAX(H$11:H49)+1,"")</f>
        <v/>
      </c>
      <c r="I50" s="57"/>
      <c r="J50" s="58" t="str">
        <f>IF(I50&lt;&gt;"",MAX(J$11:J49)+1,"")</f>
        <v/>
      </c>
      <c r="K50" s="69"/>
      <c r="L50" s="70"/>
      <c r="M50" s="71"/>
      <c r="N50" s="63">
        <f t="shared" si="0"/>
        <v>0</v>
      </c>
    </row>
    <row r="51" spans="1:18" x14ac:dyDescent="0.25">
      <c r="A51" s="38" t="str">
        <f t="shared" si="1"/>
        <v/>
      </c>
      <c r="B51" s="57"/>
      <c r="C51" s="60"/>
      <c r="D51" s="60"/>
      <c r="E51" s="60"/>
      <c r="F51" s="60"/>
      <c r="G51" s="60"/>
      <c r="H51" s="50" t="str">
        <f>IF(K51&lt;&gt;"",MAX(H$11:H50)+1,"")</f>
        <v/>
      </c>
      <c r="I51" s="57"/>
      <c r="J51" s="58" t="str">
        <f>IF(I51&lt;&gt;"",MAX(J$11:J50)+1,"")</f>
        <v/>
      </c>
      <c r="K51" s="69"/>
      <c r="L51" s="70"/>
      <c r="M51" s="71"/>
      <c r="N51" s="63">
        <f t="shared" si="0"/>
        <v>0</v>
      </c>
    </row>
    <row r="52" spans="1:18" x14ac:dyDescent="0.25">
      <c r="A52" s="38" t="str">
        <f t="shared" si="1"/>
        <v/>
      </c>
      <c r="B52" s="57"/>
      <c r="C52" s="60"/>
      <c r="D52" s="60"/>
      <c r="E52" s="60"/>
      <c r="F52" s="60"/>
      <c r="G52" s="60"/>
      <c r="H52" s="50" t="str">
        <f>IF(K52&lt;&gt;"",MAX(H$11:H51)+1,"")</f>
        <v/>
      </c>
      <c r="I52" s="57"/>
      <c r="J52" s="58" t="str">
        <f>IF(I52&lt;&gt;"",MAX(J$11:J51)+1,"")</f>
        <v/>
      </c>
      <c r="K52" s="69"/>
      <c r="L52" s="70"/>
      <c r="M52" s="71"/>
      <c r="N52" s="63">
        <f t="shared" si="0"/>
        <v>0</v>
      </c>
    </row>
    <row r="53" spans="1:18" x14ac:dyDescent="0.25">
      <c r="A53" s="38" t="str">
        <f t="shared" si="1"/>
        <v/>
      </c>
      <c r="B53" s="57"/>
      <c r="C53" s="60"/>
      <c r="D53" s="60"/>
      <c r="E53" s="60"/>
      <c r="F53" s="60"/>
      <c r="G53" s="60"/>
      <c r="H53" s="50" t="str">
        <f>IF(K53&lt;&gt;"",MAX(H$11:H52)+1,"")</f>
        <v/>
      </c>
      <c r="I53" s="57"/>
      <c r="J53" s="58" t="str">
        <f>IF(I53&lt;&gt;"",MAX(J$11:J52)+1,"")</f>
        <v/>
      </c>
      <c r="K53" s="69"/>
      <c r="L53" s="70"/>
      <c r="M53" s="71"/>
      <c r="N53" s="63">
        <f t="shared" si="0"/>
        <v>0</v>
      </c>
      <c r="O53" s="72"/>
      <c r="P53" s="72"/>
      <c r="Q53" s="72"/>
      <c r="R53" s="72"/>
    </row>
    <row r="54" spans="1:18" x14ac:dyDescent="0.25">
      <c r="A54" s="38" t="str">
        <f t="shared" si="1"/>
        <v/>
      </c>
      <c r="B54" s="57"/>
      <c r="C54" s="60"/>
      <c r="D54" s="60"/>
      <c r="E54" s="60"/>
      <c r="F54" s="60"/>
      <c r="G54" s="60"/>
      <c r="H54" s="50" t="str">
        <f>IF(K54&lt;&gt;"",MAX(H$11:H53)+1,"")</f>
        <v/>
      </c>
      <c r="I54" s="57"/>
      <c r="J54" s="58" t="str">
        <f>IF(I54&lt;&gt;"",MAX(J$11:J53)+1,"")</f>
        <v/>
      </c>
      <c r="K54" s="69"/>
      <c r="L54" s="70"/>
      <c r="M54" s="71"/>
      <c r="N54" s="63">
        <f t="shared" si="0"/>
        <v>0</v>
      </c>
      <c r="O54" s="72"/>
      <c r="P54" s="72"/>
      <c r="Q54" s="72"/>
      <c r="R54" s="72"/>
    </row>
    <row r="55" spans="1:18" x14ac:dyDescent="0.25">
      <c r="A55" s="38" t="str">
        <f t="shared" si="1"/>
        <v/>
      </c>
      <c r="B55" s="57"/>
      <c r="C55" s="60"/>
      <c r="D55" s="60"/>
      <c r="E55" s="60"/>
      <c r="F55" s="60"/>
      <c r="G55" s="60"/>
      <c r="H55" s="50" t="str">
        <f>IF(K55&lt;&gt;"",MAX(H$11:H54)+1,"")</f>
        <v/>
      </c>
      <c r="I55" s="57"/>
      <c r="J55" s="58" t="str">
        <f>IF(I55&lt;&gt;"",MAX(J$11:J54)+1,"")</f>
        <v/>
      </c>
      <c r="K55" s="69"/>
      <c r="L55" s="70"/>
      <c r="M55" s="71"/>
      <c r="N55" s="63">
        <f t="shared" si="0"/>
        <v>0</v>
      </c>
      <c r="O55" s="72"/>
      <c r="P55" s="72"/>
      <c r="Q55" s="72"/>
      <c r="R55" s="72"/>
    </row>
    <row r="56" spans="1:18" x14ac:dyDescent="0.25">
      <c r="A56" s="38" t="str">
        <f t="shared" si="1"/>
        <v/>
      </c>
      <c r="B56" s="57"/>
      <c r="C56" s="60"/>
      <c r="D56" s="60"/>
      <c r="E56" s="60"/>
      <c r="F56" s="60"/>
      <c r="G56" s="60"/>
      <c r="H56" s="50" t="str">
        <f>IF(K56&lt;&gt;"",MAX(H$11:H55)+1,"")</f>
        <v/>
      </c>
      <c r="I56" s="57"/>
      <c r="J56" s="58" t="str">
        <f>IF(I56&lt;&gt;"",MAX(J$11:J55)+1,"")</f>
        <v/>
      </c>
      <c r="K56" s="69"/>
      <c r="L56" s="70"/>
      <c r="M56" s="71"/>
      <c r="N56" s="63">
        <f t="shared" si="0"/>
        <v>0</v>
      </c>
      <c r="O56" s="72"/>
      <c r="P56" s="72"/>
      <c r="Q56" s="72"/>
      <c r="R56" s="72"/>
    </row>
    <row r="57" spans="1:18" x14ac:dyDescent="0.25">
      <c r="A57" s="38" t="str">
        <f t="shared" si="1"/>
        <v/>
      </c>
      <c r="B57" s="57"/>
      <c r="C57" s="60"/>
      <c r="D57" s="60"/>
      <c r="E57" s="60"/>
      <c r="F57" s="60"/>
      <c r="G57" s="60"/>
      <c r="H57" s="50" t="str">
        <f>IF(K57&lt;&gt;"",MAX(H$11:H56)+1,"")</f>
        <v/>
      </c>
      <c r="I57" s="57"/>
      <c r="J57" s="58" t="str">
        <f>IF(I57&lt;&gt;"",MAX(J$11:J56)+1,"")</f>
        <v/>
      </c>
      <c r="K57" s="69"/>
      <c r="L57" s="70"/>
      <c r="M57" s="71"/>
      <c r="N57" s="63">
        <f t="shared" si="0"/>
        <v>0</v>
      </c>
      <c r="O57" s="72"/>
      <c r="P57" s="72"/>
      <c r="Q57" s="72"/>
      <c r="R57" s="72"/>
    </row>
    <row r="58" spans="1:18" x14ac:dyDescent="0.25">
      <c r="A58" s="38" t="str">
        <f t="shared" si="1"/>
        <v/>
      </c>
      <c r="B58" s="57"/>
      <c r="C58" s="60"/>
      <c r="D58" s="60"/>
      <c r="E58" s="60"/>
      <c r="F58" s="60"/>
      <c r="G58" s="60"/>
      <c r="H58" s="50" t="str">
        <f>IF(K58&lt;&gt;"",MAX(H$11:H57)+1,"")</f>
        <v/>
      </c>
      <c r="I58" s="57"/>
      <c r="J58" s="58" t="str">
        <f>IF(I58&lt;&gt;"",MAX(J$11:J57)+1,"")</f>
        <v/>
      </c>
      <c r="K58" s="69"/>
      <c r="L58" s="70"/>
      <c r="M58" s="71"/>
      <c r="N58" s="63">
        <f t="shared" si="0"/>
        <v>0</v>
      </c>
      <c r="O58" s="72"/>
      <c r="P58" s="72"/>
      <c r="Q58" s="72"/>
      <c r="R58" s="72"/>
    </row>
    <row r="59" spans="1:18" x14ac:dyDescent="0.25">
      <c r="A59" s="38" t="str">
        <f t="shared" si="1"/>
        <v/>
      </c>
      <c r="B59" s="57"/>
      <c r="C59" s="60"/>
      <c r="D59" s="60"/>
      <c r="E59" s="60"/>
      <c r="F59" s="60"/>
      <c r="G59" s="60"/>
      <c r="H59" s="50" t="str">
        <f>IF(K59&lt;&gt;"",MAX(H$11:H58)+1,"")</f>
        <v/>
      </c>
      <c r="I59" s="57"/>
      <c r="J59" s="58" t="str">
        <f>IF(I59&lt;&gt;"",MAX(J$11:J58)+1,"")</f>
        <v/>
      </c>
      <c r="K59" s="69"/>
      <c r="L59" s="70"/>
      <c r="M59" s="71"/>
      <c r="N59" s="63">
        <f t="shared" si="0"/>
        <v>0</v>
      </c>
      <c r="O59" s="72"/>
      <c r="P59" s="72"/>
      <c r="Q59" s="72"/>
      <c r="R59" s="72"/>
    </row>
    <row r="60" spans="1:18" x14ac:dyDescent="0.25">
      <c r="A60" s="38" t="str">
        <f t="shared" si="1"/>
        <v/>
      </c>
      <c r="B60" s="57"/>
      <c r="C60" s="60"/>
      <c r="D60" s="60"/>
      <c r="E60" s="60"/>
      <c r="F60" s="60"/>
      <c r="G60" s="60"/>
      <c r="H60" s="50" t="str">
        <f>IF(K60&lt;&gt;"",MAX(H$11:H59)+1,"")</f>
        <v/>
      </c>
      <c r="I60" s="57"/>
      <c r="J60" s="58" t="str">
        <f>IF(I60&lt;&gt;"",MAX(J$11:J59)+1,"")</f>
        <v/>
      </c>
      <c r="K60" s="69"/>
      <c r="L60" s="70"/>
      <c r="M60" s="71"/>
      <c r="N60" s="63">
        <f t="shared" si="0"/>
        <v>0</v>
      </c>
      <c r="O60" s="72"/>
      <c r="P60" s="72"/>
      <c r="Q60" s="72"/>
      <c r="R60" s="72"/>
    </row>
    <row r="61" spans="1:18" x14ac:dyDescent="0.25">
      <c r="A61" s="38" t="str">
        <f t="shared" si="1"/>
        <v/>
      </c>
      <c r="B61" s="57"/>
      <c r="C61" s="60"/>
      <c r="D61" s="60"/>
      <c r="E61" s="60"/>
      <c r="F61" s="60"/>
      <c r="G61" s="60"/>
      <c r="H61" s="50" t="str">
        <f>IF(K61&lt;&gt;"",MAX(H$11:H60)+1,"")</f>
        <v/>
      </c>
      <c r="I61" s="57"/>
      <c r="J61" s="58" t="str">
        <f>IF(I61&lt;&gt;"",MAX(J$11:J60)+1,"")</f>
        <v/>
      </c>
      <c r="K61" s="69"/>
      <c r="L61" s="70"/>
      <c r="M61" s="71"/>
      <c r="N61" s="63">
        <f t="shared" si="0"/>
        <v>0</v>
      </c>
      <c r="O61" s="72"/>
      <c r="P61" s="72"/>
      <c r="Q61" s="72"/>
      <c r="R61" s="72"/>
    </row>
    <row r="62" spans="1:18" x14ac:dyDescent="0.25">
      <c r="A62" s="38" t="str">
        <f t="shared" si="1"/>
        <v/>
      </c>
      <c r="B62" s="57"/>
      <c r="C62" s="60"/>
      <c r="D62" s="60"/>
      <c r="E62" s="60"/>
      <c r="F62" s="60"/>
      <c r="G62" s="60"/>
      <c r="H62" s="50" t="str">
        <f>IF(K62&lt;&gt;"",MAX(H$11:H61)+1,"")</f>
        <v/>
      </c>
      <c r="I62" s="57"/>
      <c r="J62" s="58" t="str">
        <f>IF(I62&lt;&gt;"",MAX(J$11:J61)+1,"")</f>
        <v/>
      </c>
      <c r="K62" s="69"/>
      <c r="L62" s="70"/>
      <c r="M62" s="71"/>
      <c r="N62" s="63">
        <f t="shared" si="0"/>
        <v>0</v>
      </c>
      <c r="O62" s="72"/>
      <c r="P62" s="72"/>
      <c r="Q62" s="72"/>
      <c r="R62" s="72"/>
    </row>
    <row r="63" spans="1:18" x14ac:dyDescent="0.25">
      <c r="A63" s="38" t="str">
        <f t="shared" si="1"/>
        <v/>
      </c>
      <c r="B63" s="57"/>
      <c r="C63" s="60"/>
      <c r="D63" s="60"/>
      <c r="E63" s="60"/>
      <c r="F63" s="60"/>
      <c r="G63" s="60"/>
      <c r="H63" s="50" t="str">
        <f>IF(K63&lt;&gt;"",MAX(H$11:H62)+1,"")</f>
        <v/>
      </c>
      <c r="I63" s="57"/>
      <c r="J63" s="58" t="str">
        <f>IF(I63&lt;&gt;"",MAX(J$11:J62)+1,"")</f>
        <v/>
      </c>
      <c r="K63" s="69"/>
      <c r="L63" s="70"/>
      <c r="M63" s="71"/>
      <c r="N63" s="63">
        <f t="shared" si="0"/>
        <v>0</v>
      </c>
      <c r="O63" s="72"/>
      <c r="P63" s="72"/>
      <c r="Q63" s="72"/>
      <c r="R63" s="72"/>
    </row>
    <row r="64" spans="1:18" x14ac:dyDescent="0.25">
      <c r="A64" s="38" t="str">
        <f t="shared" si="1"/>
        <v/>
      </c>
      <c r="B64" s="57"/>
      <c r="C64" s="60"/>
      <c r="D64" s="60"/>
      <c r="E64" s="60"/>
      <c r="F64" s="60"/>
      <c r="G64" s="60"/>
      <c r="H64" s="50" t="str">
        <f>IF(K64&lt;&gt;"",MAX(H$11:H63)+1,"")</f>
        <v/>
      </c>
      <c r="I64" s="57"/>
      <c r="J64" s="58" t="str">
        <f>IF(I64&lt;&gt;"",MAX(J$11:J63)+1,"")</f>
        <v/>
      </c>
      <c r="K64" s="69"/>
      <c r="L64" s="70"/>
      <c r="M64" s="71"/>
      <c r="N64" s="63">
        <f t="shared" si="0"/>
        <v>0</v>
      </c>
      <c r="O64" s="72"/>
      <c r="P64" s="72"/>
      <c r="Q64" s="72"/>
      <c r="R64" s="72"/>
    </row>
    <row r="65" spans="1:18" x14ac:dyDescent="0.25">
      <c r="A65" s="38" t="str">
        <f t="shared" si="1"/>
        <v/>
      </c>
      <c r="B65" s="57"/>
      <c r="C65" s="60"/>
      <c r="D65" s="60"/>
      <c r="E65" s="60"/>
      <c r="F65" s="60"/>
      <c r="G65" s="60"/>
      <c r="H65" s="50" t="str">
        <f>IF(K65&lt;&gt;"",MAX(H$11:H64)+1,"")</f>
        <v/>
      </c>
      <c r="I65" s="57"/>
      <c r="J65" s="58" t="str">
        <f>IF(I65&lt;&gt;"",MAX(J$11:J64)+1,"")</f>
        <v/>
      </c>
      <c r="K65" s="69"/>
      <c r="L65" s="70"/>
      <c r="M65" s="71"/>
      <c r="N65" s="63">
        <f t="shared" si="0"/>
        <v>0</v>
      </c>
      <c r="P65" s="72"/>
      <c r="Q65" s="72"/>
      <c r="R65" s="72"/>
    </row>
    <row r="66" spans="1:18" x14ac:dyDescent="0.25">
      <c r="A66" s="38" t="str">
        <f t="shared" si="1"/>
        <v/>
      </c>
      <c r="B66" s="57"/>
      <c r="C66" s="60"/>
      <c r="D66" s="60"/>
      <c r="E66" s="60"/>
      <c r="F66" s="60"/>
      <c r="G66" s="60"/>
      <c r="H66" s="50" t="str">
        <f>IF(K66&lt;&gt;"",MAX(H$11:H65)+1,"")</f>
        <v/>
      </c>
      <c r="I66" s="57"/>
      <c r="J66" s="58" t="str">
        <f>IF(I66&lt;&gt;"",MAX(J$11:J65)+1,"")</f>
        <v/>
      </c>
      <c r="K66" s="69"/>
      <c r="L66" s="70"/>
      <c r="M66" s="71"/>
      <c r="N66" s="63">
        <f t="shared" si="0"/>
        <v>0</v>
      </c>
      <c r="P66" s="72"/>
      <c r="Q66" s="72"/>
      <c r="R66" s="72"/>
    </row>
    <row r="67" spans="1:18" x14ac:dyDescent="0.25">
      <c r="A67" s="38" t="str">
        <f t="shared" si="1"/>
        <v/>
      </c>
      <c r="B67" s="57"/>
      <c r="C67" s="60"/>
      <c r="D67" s="60"/>
      <c r="E67" s="60"/>
      <c r="F67" s="60"/>
      <c r="G67" s="60"/>
      <c r="H67" s="50" t="str">
        <f>IF(K67&lt;&gt;"",MAX(H$11:H66)+1,"")</f>
        <v/>
      </c>
      <c r="I67" s="57"/>
      <c r="J67" s="58" t="str">
        <f>IF(I67&lt;&gt;"",MAX(J$11:J66)+1,"")</f>
        <v/>
      </c>
      <c r="K67" s="69"/>
      <c r="L67" s="70"/>
      <c r="M67" s="71"/>
      <c r="N67" s="63">
        <f t="shared" si="0"/>
        <v>0</v>
      </c>
      <c r="P67" s="72"/>
      <c r="Q67" s="72"/>
      <c r="R67" s="72"/>
    </row>
    <row r="68" spans="1:18" x14ac:dyDescent="0.25">
      <c r="A68" s="38" t="str">
        <f t="shared" si="1"/>
        <v/>
      </c>
      <c r="B68" s="57"/>
      <c r="C68" s="60"/>
      <c r="D68" s="60"/>
      <c r="E68" s="60"/>
      <c r="F68" s="60"/>
      <c r="G68" s="60"/>
      <c r="H68" s="50" t="str">
        <f>IF(K68&lt;&gt;"",MAX(H$11:H67)+1,"")</f>
        <v/>
      </c>
      <c r="I68" s="57"/>
      <c r="J68" s="58" t="str">
        <f>IF(I68&lt;&gt;"",MAX(J$11:J67)+1,"")</f>
        <v/>
      </c>
      <c r="K68" s="69"/>
      <c r="L68" s="70"/>
      <c r="M68" s="71"/>
      <c r="N68" s="63">
        <f t="shared" si="0"/>
        <v>0</v>
      </c>
      <c r="P68" s="72"/>
      <c r="Q68" s="72"/>
      <c r="R68" s="72"/>
    </row>
    <row r="69" spans="1:18" x14ac:dyDescent="0.25">
      <c r="A69" s="38" t="str">
        <f t="shared" si="1"/>
        <v/>
      </c>
      <c r="B69" s="57"/>
      <c r="C69" s="60"/>
      <c r="D69" s="60"/>
      <c r="E69" s="60"/>
      <c r="F69" s="60"/>
      <c r="G69" s="60"/>
      <c r="H69" s="50" t="str">
        <f>IF(K69&lt;&gt;"",MAX(H$11:H68)+1,"")</f>
        <v/>
      </c>
      <c r="I69" s="57"/>
      <c r="J69" s="58" t="str">
        <f>IF(I69&lt;&gt;"",MAX(J$11:J68)+1,"")</f>
        <v/>
      </c>
      <c r="K69" s="69"/>
      <c r="L69" s="70"/>
      <c r="M69" s="71"/>
      <c r="N69" s="63">
        <f t="shared" si="0"/>
        <v>0</v>
      </c>
      <c r="P69" s="72"/>
      <c r="Q69" s="72"/>
      <c r="R69" s="72"/>
    </row>
    <row r="70" spans="1:18" x14ac:dyDescent="0.25">
      <c r="A70" s="38" t="str">
        <f t="shared" si="1"/>
        <v/>
      </c>
      <c r="B70" s="57"/>
      <c r="C70" s="60"/>
      <c r="D70" s="60"/>
      <c r="E70" s="60"/>
      <c r="F70" s="60"/>
      <c r="G70" s="60"/>
      <c r="H70" s="50" t="str">
        <f>IF(K70&lt;&gt;"",MAX(H$11:H69)+1,"")</f>
        <v/>
      </c>
      <c r="I70" s="57"/>
      <c r="J70" s="58" t="str">
        <f>IF(I70&lt;&gt;"",MAX(J$11:J69)+1,"")</f>
        <v/>
      </c>
      <c r="K70" s="69"/>
      <c r="L70" s="70"/>
      <c r="M70" s="71"/>
      <c r="N70" s="63">
        <f t="shared" si="0"/>
        <v>0</v>
      </c>
      <c r="P70" s="72"/>
      <c r="Q70" s="72"/>
      <c r="R70" s="72"/>
    </row>
    <row r="71" spans="1:18" x14ac:dyDescent="0.25">
      <c r="A71" s="38" t="str">
        <f t="shared" si="1"/>
        <v/>
      </c>
      <c r="B71" s="57"/>
      <c r="C71" s="60"/>
      <c r="D71" s="60"/>
      <c r="E71" s="60"/>
      <c r="F71" s="60"/>
      <c r="G71" s="60"/>
      <c r="H71" s="50" t="str">
        <f>IF(K71&lt;&gt;"",MAX(H$11:H70)+1,"")</f>
        <v/>
      </c>
      <c r="I71" s="57"/>
      <c r="J71" s="58" t="str">
        <f>IF(I71&lt;&gt;"",MAX(J$11:J70)+1,"")</f>
        <v/>
      </c>
      <c r="K71" s="69"/>
      <c r="L71" s="70"/>
      <c r="M71" s="71"/>
      <c r="N71" s="63">
        <f t="shared" si="0"/>
        <v>0</v>
      </c>
      <c r="P71" s="72"/>
      <c r="Q71" s="72"/>
      <c r="R71" s="72"/>
    </row>
    <row r="72" spans="1:18" x14ac:dyDescent="0.25">
      <c r="A72" s="38" t="str">
        <f t="shared" si="1"/>
        <v/>
      </c>
      <c r="B72" s="57"/>
      <c r="C72" s="60"/>
      <c r="D72" s="60"/>
      <c r="E72" s="60"/>
      <c r="F72" s="60"/>
      <c r="G72" s="60"/>
      <c r="H72" s="50" t="str">
        <f>IF(K72&lt;&gt;"",MAX(H$11:H71)+1,"")</f>
        <v/>
      </c>
      <c r="I72" s="57"/>
      <c r="J72" s="58" t="str">
        <f>IF(I72&lt;&gt;"",MAX(J$11:J71)+1,"")</f>
        <v/>
      </c>
      <c r="K72" s="69"/>
      <c r="L72" s="70"/>
      <c r="M72" s="71"/>
      <c r="N72" s="63">
        <f t="shared" si="0"/>
        <v>0</v>
      </c>
      <c r="P72" s="72"/>
      <c r="Q72" s="72"/>
      <c r="R72" s="72"/>
    </row>
    <row r="73" spans="1:18" x14ac:dyDescent="0.25">
      <c r="A73" s="38" t="str">
        <f t="shared" si="1"/>
        <v/>
      </c>
      <c r="B73" s="57"/>
      <c r="C73" s="60"/>
      <c r="D73" s="60"/>
      <c r="E73" s="60"/>
      <c r="F73" s="60"/>
      <c r="G73" s="60"/>
      <c r="H73" s="50" t="str">
        <f>IF(K73&lt;&gt;"",MAX(H$11:H72)+1,"")</f>
        <v/>
      </c>
      <c r="I73" s="57"/>
      <c r="J73" s="58" t="str">
        <f>IF(I73&lt;&gt;"",MAX(J$11:J72)+1,"")</f>
        <v/>
      </c>
      <c r="K73" s="69"/>
      <c r="L73" s="73"/>
      <c r="M73" s="71"/>
      <c r="N73" s="63">
        <f t="shared" si="0"/>
        <v>0</v>
      </c>
      <c r="P73" s="72"/>
      <c r="Q73" s="72"/>
      <c r="R73" s="72"/>
    </row>
    <row r="74" spans="1:18" ht="15.75" thickBot="1" x14ac:dyDescent="0.3">
      <c r="A74" s="74" t="str">
        <f t="shared" si="1"/>
        <v/>
      </c>
      <c r="B74" s="75"/>
      <c r="C74" s="76"/>
      <c r="D74" s="76"/>
      <c r="E74" s="76"/>
      <c r="F74" s="76"/>
      <c r="G74" s="76"/>
      <c r="H74" s="77" t="str">
        <f>IF(K74&lt;&gt;"",MAX(H$11:H73)+1,"")</f>
        <v/>
      </c>
      <c r="I74" s="75"/>
      <c r="J74" s="78" t="str">
        <f>IF(I74&lt;&gt;"",MAX(J$11:J73)+1,"")</f>
        <v/>
      </c>
      <c r="K74" s="79"/>
      <c r="L74" s="80"/>
      <c r="M74" s="81"/>
      <c r="N74" s="82">
        <f t="shared" si="0"/>
        <v>0</v>
      </c>
      <c r="R74" s="72"/>
    </row>
    <row r="75" spans="1:18" ht="15.75" x14ac:dyDescent="0.25">
      <c r="A75" s="83">
        <f>IF(B75&lt;&gt;"",COUNT(A12:A74)+1,"")</f>
        <v>2</v>
      </c>
      <c r="B75" s="84" t="str">
        <f>"Пробіг: Порожній  "&amp;K75&amp;" км. + З вантажем "&amp;L75&amp;" км. = всього "&amp;K76&amp;" км."</f>
        <v>Пробіг: Порожній  0 км. + З вантажем 4 км. = всього 4 км.</v>
      </c>
      <c r="C75" s="64"/>
      <c r="D75" s="64"/>
      <c r="E75" s="64"/>
      <c r="F75" s="64"/>
      <c r="G75" s="64"/>
      <c r="H75" s="64"/>
      <c r="I75" s="64"/>
      <c r="J75" s="85"/>
      <c r="K75" s="86">
        <f>SUM(K12:K74)</f>
        <v>0</v>
      </c>
      <c r="L75" s="87">
        <f>SUM(L12:L74)</f>
        <v>4</v>
      </c>
      <c r="M75" s="88">
        <f>SUM(M12:M74)</f>
        <v>3</v>
      </c>
      <c r="N75" s="89">
        <f>SUM(N12:N74)</f>
        <v>12</v>
      </c>
      <c r="R75" s="72"/>
    </row>
    <row r="76" spans="1:18" ht="15.75" x14ac:dyDescent="0.25">
      <c r="A76" s="90">
        <f t="shared" ref="A76:A87" si="2">A75+1</f>
        <v>3</v>
      </c>
      <c r="B76" s="84" t="str">
        <f>"Пробіг загальний:  "&amp;K76&amp;" кілометрів. "</f>
        <v xml:space="preserve">Пробіг загальний:  4 кілометрів. </v>
      </c>
      <c r="C76" s="49"/>
      <c r="D76" s="49"/>
      <c r="E76" s="49"/>
      <c r="F76" s="49"/>
      <c r="G76" s="49"/>
      <c r="H76" s="49"/>
      <c r="I76" s="49"/>
      <c r="J76" s="91"/>
      <c r="K76" s="92">
        <f>SUM(K75:L75)</f>
        <v>4</v>
      </c>
      <c r="L76" s="93" t="s">
        <v>26</v>
      </c>
      <c r="M76" s="94"/>
      <c r="N76" s="94"/>
      <c r="R76" s="72"/>
    </row>
    <row r="77" spans="1:18" ht="15.75" x14ac:dyDescent="0.25">
      <c r="A77" s="90">
        <f t="shared" si="2"/>
        <v>4</v>
      </c>
      <c r="B77" s="95" t="str">
        <f>"Кількість їздок: Порожній  "&amp;K77&amp;"  + З вантажем "&amp;L77&amp;"  = всього "&amp;SUM(K77:L77)&amp;" їздок"</f>
        <v>Кількість їздок: Порожній  0  + З вантажем 1  = всього 1 їздок</v>
      </c>
      <c r="C77" s="49"/>
      <c r="D77" s="49"/>
      <c r="E77" s="49"/>
      <c r="F77" s="49"/>
      <c r="G77" s="49"/>
      <c r="H77" s="49"/>
      <c r="I77" s="49"/>
      <c r="J77" s="91"/>
      <c r="K77" s="93">
        <f>COUNT(K12:K74)</f>
        <v>0</v>
      </c>
      <c r="L77" s="93">
        <f>COUNT(L12:L74)</f>
        <v>1</v>
      </c>
      <c r="M77" s="94"/>
      <c r="N77" s="94"/>
      <c r="R77" s="72"/>
    </row>
    <row r="78" spans="1:18" ht="16.5" thickBot="1" x14ac:dyDescent="0.3">
      <c r="A78" s="96">
        <f t="shared" si="2"/>
        <v>5</v>
      </c>
      <c r="B78" s="97" t="str">
        <f>"Час в наряді, годин: "&amp;K78&amp;" годин "</f>
        <v xml:space="preserve">Час в наряді, годин: 8 годин </v>
      </c>
      <c r="C78" s="76"/>
      <c r="D78" s="76"/>
      <c r="E78" s="76"/>
      <c r="F78" s="76"/>
      <c r="G78" s="76"/>
      <c r="H78" s="76"/>
      <c r="I78" s="76"/>
      <c r="J78" s="98"/>
      <c r="K78" s="99">
        <v>8</v>
      </c>
      <c r="L78" s="94"/>
      <c r="M78" s="94"/>
      <c r="N78" s="94"/>
      <c r="R78" s="72"/>
    </row>
    <row r="79" spans="1:18" ht="15.75" x14ac:dyDescent="0.25">
      <c r="A79" s="100">
        <f t="shared" si="2"/>
        <v>6</v>
      </c>
      <c r="B79" s="84" t="s">
        <v>27</v>
      </c>
      <c r="C79" s="64"/>
      <c r="D79" s="64"/>
      <c r="E79" s="64"/>
      <c r="F79" s="64"/>
      <c r="G79" s="64"/>
      <c r="H79" s="64"/>
      <c r="I79" s="64"/>
      <c r="J79" s="85"/>
      <c r="K79" s="101"/>
      <c r="L79" s="94"/>
      <c r="M79" s="94"/>
      <c r="N79" s="94"/>
      <c r="R79" s="72"/>
    </row>
    <row r="80" spans="1:18" ht="15.75" x14ac:dyDescent="0.25">
      <c r="A80" s="90">
        <f t="shared" si="2"/>
        <v>7</v>
      </c>
      <c r="B80" s="102" t="s">
        <v>28</v>
      </c>
      <c r="C80" s="49"/>
      <c r="D80" s="49"/>
      <c r="E80" s="49"/>
      <c r="F80" s="49"/>
      <c r="G80" s="49"/>
      <c r="H80" s="49"/>
      <c r="I80" s="49"/>
      <c r="J80" s="91"/>
      <c r="K80" s="103">
        <f>X15</f>
        <v>0</v>
      </c>
      <c r="L80" s="94"/>
      <c r="M80" s="94"/>
      <c r="N80" s="94"/>
      <c r="R80" s="72"/>
    </row>
    <row r="81" spans="1:18" ht="16.5" thickBot="1" x14ac:dyDescent="0.3">
      <c r="A81" s="104">
        <f t="shared" si="2"/>
        <v>8</v>
      </c>
      <c r="B81" s="97" t="s">
        <v>29</v>
      </c>
      <c r="C81" s="105"/>
      <c r="D81" s="105"/>
      <c r="E81" s="105"/>
      <c r="F81" s="106" t="str">
        <f>K78&amp;" годин х "&amp;K80&amp;" годинну тарифну ставку =    "</f>
        <v xml:space="preserve">8 годин х 0 годинну тарифну ставку =    </v>
      </c>
      <c r="G81" s="105"/>
      <c r="H81" s="105"/>
      <c r="I81" s="105"/>
      <c r="J81" s="107"/>
      <c r="K81" s="108">
        <f>K78*K80</f>
        <v>0</v>
      </c>
      <c r="L81" s="94"/>
      <c r="M81" s="94"/>
      <c r="N81" s="94"/>
      <c r="R81" s="72"/>
    </row>
    <row r="82" spans="1:18" ht="15.75" x14ac:dyDescent="0.25">
      <c r="A82" s="100">
        <f t="shared" si="2"/>
        <v>9</v>
      </c>
      <c r="B82" s="84" t="s">
        <v>30</v>
      </c>
      <c r="C82" s="64"/>
      <c r="D82" s="64"/>
      <c r="E82" s="64"/>
      <c r="F82" s="64"/>
      <c r="G82" s="64"/>
      <c r="H82" s="64"/>
      <c r="I82" s="64"/>
      <c r="J82" s="85"/>
      <c r="K82" s="109" t="s">
        <v>31</v>
      </c>
      <c r="L82" s="110" t="s">
        <v>32</v>
      </c>
      <c r="M82" s="94"/>
      <c r="N82" s="94"/>
      <c r="R82" s="72"/>
    </row>
    <row r="83" spans="1:18" ht="15.75" x14ac:dyDescent="0.25">
      <c r="A83" s="90">
        <f t="shared" si="2"/>
        <v>10</v>
      </c>
      <c r="B83" s="111" t="s">
        <v>33</v>
      </c>
      <c r="C83" s="64"/>
      <c r="D83" s="64"/>
      <c r="E83" s="64"/>
      <c r="F83" s="64"/>
      <c r="G83" s="64"/>
      <c r="H83" s="64"/>
      <c r="I83" s="64"/>
      <c r="J83" s="85"/>
      <c r="K83" s="112">
        <f>Y15</f>
        <v>0</v>
      </c>
      <c r="L83" s="112">
        <f>AA15</f>
        <v>0</v>
      </c>
      <c r="M83" s="94"/>
      <c r="N83" s="94"/>
      <c r="R83" s="72"/>
    </row>
    <row r="84" spans="1:18" ht="15.75" x14ac:dyDescent="0.25">
      <c r="A84" s="90">
        <f t="shared" si="2"/>
        <v>11</v>
      </c>
      <c r="B84" s="113" t="s">
        <v>34</v>
      </c>
      <c r="C84" s="49"/>
      <c r="D84" s="49"/>
      <c r="E84" s="49"/>
      <c r="F84" s="49"/>
      <c r="G84" s="49"/>
      <c r="H84" s="49"/>
      <c r="I84" s="49"/>
      <c r="J84" s="91"/>
      <c r="K84" s="112">
        <f>Z15</f>
        <v>0</v>
      </c>
      <c r="L84" s="112">
        <f>AB15</f>
        <v>0</v>
      </c>
      <c r="M84" s="94"/>
      <c r="N84" s="94"/>
      <c r="R84" s="72"/>
    </row>
    <row r="85" spans="1:18" ht="15.75" x14ac:dyDescent="0.25">
      <c r="A85" s="90">
        <f t="shared" si="2"/>
        <v>12</v>
      </c>
      <c r="B85" s="84" t="s">
        <v>35</v>
      </c>
      <c r="C85" s="64"/>
      <c r="D85" s="64"/>
      <c r="E85" s="64"/>
      <c r="F85" s="64"/>
      <c r="G85" s="64"/>
      <c r="H85" s="114" t="str">
        <f>N75&amp;" тонно ∙ км. х "&amp;K83&amp;" розцінку =    "</f>
        <v xml:space="preserve">12 тонно ∙ км. х 0 розцінку =    </v>
      </c>
      <c r="I85" s="64"/>
      <c r="J85" s="85"/>
      <c r="K85" s="93">
        <f>N75*K83</f>
        <v>0</v>
      </c>
      <c r="L85" s="93">
        <f>N75*L83</f>
        <v>0</v>
      </c>
      <c r="M85" s="94"/>
      <c r="N85" s="94"/>
      <c r="R85" s="72"/>
    </row>
    <row r="86" spans="1:18" ht="15.75" x14ac:dyDescent="0.25">
      <c r="A86" s="90">
        <f t="shared" si="2"/>
        <v>13</v>
      </c>
      <c r="B86" s="95" t="s">
        <v>36</v>
      </c>
      <c r="C86" s="49"/>
      <c r="D86" s="49"/>
      <c r="E86" s="49"/>
      <c r="F86" s="49"/>
      <c r="G86" s="49"/>
      <c r="H86" s="49"/>
      <c r="I86" s="115" t="str">
        <f>M75&amp;" тонн. х "&amp;K84&amp;" розцінку =    "</f>
        <v xml:space="preserve">3 тонн. х 0 розцінку =    </v>
      </c>
      <c r="K86" s="93">
        <f>M75*K84</f>
        <v>0</v>
      </c>
      <c r="L86" s="93">
        <f>M75*L84</f>
        <v>0</v>
      </c>
      <c r="M86" s="94"/>
      <c r="N86" s="94"/>
      <c r="R86" s="72"/>
    </row>
    <row r="87" spans="1:18" ht="15.75" x14ac:dyDescent="0.25">
      <c r="A87" s="90">
        <f t="shared" si="2"/>
        <v>14</v>
      </c>
      <c r="B87" s="95" t="s">
        <v>37</v>
      </c>
      <c r="C87" s="116"/>
      <c r="D87" s="116"/>
      <c r="E87" s="116"/>
      <c r="F87" s="116"/>
      <c r="G87" s="117" t="str">
        <f>K85&amp;" грн. за т ∙ км.+ "&amp;K86&amp;" грн. за простій =    "</f>
        <v xml:space="preserve">0 грн. за т ∙ км.+ 0 грн. за простій =    </v>
      </c>
      <c r="H87" s="116"/>
      <c r="I87" s="116"/>
      <c r="J87" s="118"/>
      <c r="K87" s="119">
        <f>SUM(K85:K86)</f>
        <v>0</v>
      </c>
      <c r="L87" s="119">
        <f>SUM(L85:L86)</f>
        <v>0</v>
      </c>
      <c r="M87" s="94"/>
      <c r="N87" s="94"/>
      <c r="R87" s="72"/>
    </row>
    <row r="88" spans="1:18" x14ac:dyDescent="0.25">
      <c r="R88" s="72"/>
    </row>
    <row r="89" spans="1:18" ht="15.75" x14ac:dyDescent="0.25">
      <c r="A89" s="40"/>
      <c r="B89" s="120" t="s">
        <v>38</v>
      </c>
      <c r="C89" s="40"/>
      <c r="D89" s="40"/>
      <c r="E89" s="40"/>
      <c r="F89" s="40"/>
      <c r="G89" s="40"/>
      <c r="H89" s="121" t="str">
        <f>IF(E3&lt;&gt;"",E3,"")</f>
        <v>ЗИЛ ММЗ 544 М</v>
      </c>
      <c r="I89" s="122"/>
      <c r="J89" s="122" t="str">
        <f>H3</f>
        <v>Госуд-нный №</v>
      </c>
      <c r="K89" s="122"/>
      <c r="L89" s="121">
        <f>IF(J3&lt;&gt;"",J3,"")</f>
        <v>2222</v>
      </c>
      <c r="M89" s="123"/>
      <c r="R89" s="72"/>
    </row>
    <row r="90" spans="1:18" ht="15.75" x14ac:dyDescent="0.25">
      <c r="A90" s="90">
        <v>1</v>
      </c>
      <c r="B90" s="124" t="s">
        <v>39</v>
      </c>
      <c r="C90" s="125"/>
      <c r="D90" s="125"/>
      <c r="E90" s="125"/>
      <c r="F90" s="49"/>
      <c r="G90" s="49"/>
      <c r="H90" s="49"/>
      <c r="I90" s="49"/>
      <c r="J90" s="91"/>
      <c r="K90" s="126">
        <v>22.7</v>
      </c>
      <c r="L90" s="127" t="s">
        <v>40</v>
      </c>
      <c r="M90" s="127" t="s">
        <v>41</v>
      </c>
      <c r="N90" s="127" t="s">
        <v>40</v>
      </c>
      <c r="R90" s="72"/>
    </row>
    <row r="91" spans="1:18" ht="15.75" x14ac:dyDescent="0.25">
      <c r="A91" s="124">
        <v>2</v>
      </c>
      <c r="B91" s="124" t="s">
        <v>42</v>
      </c>
      <c r="C91" s="125"/>
      <c r="D91" s="125"/>
      <c r="E91" s="125"/>
      <c r="F91" s="49"/>
      <c r="G91" s="49"/>
      <c r="H91" s="49"/>
      <c r="I91" s="49"/>
      <c r="J91" s="91"/>
      <c r="K91" s="128">
        <v>1.3</v>
      </c>
      <c r="L91" s="129" t="s">
        <v>43</v>
      </c>
      <c r="M91" s="129" t="s">
        <v>44</v>
      </c>
      <c r="N91" s="129" t="s">
        <v>43</v>
      </c>
      <c r="R91" s="72"/>
    </row>
    <row r="92" spans="1:18" ht="15.75" x14ac:dyDescent="0.25">
      <c r="A92" s="124">
        <v>3</v>
      </c>
      <c r="B92" s="130" t="s">
        <v>45</v>
      </c>
      <c r="C92" s="131"/>
      <c r="D92" s="131"/>
      <c r="E92" s="131"/>
      <c r="F92" s="131"/>
      <c r="G92" s="132" t="str">
        <f>"("&amp;K76&amp;" км. х "&amp;K90&amp;" літрів) + ("&amp;K91&amp;" х "&amp;N75&amp;" т ∙ км."&amp;") / 100 =  "</f>
        <v xml:space="preserve">(4 км. х 22,7 літрів) + (1,3 х 12 т ∙ км.) / 100 =  </v>
      </c>
      <c r="H92" s="131"/>
      <c r="I92" s="131"/>
      <c r="J92" s="133"/>
      <c r="K92" s="134">
        <f>(K90*K76/100)+(1.3*N75/100)</f>
        <v>1.0640000000000001</v>
      </c>
      <c r="L92" s="129" t="s">
        <v>46</v>
      </c>
      <c r="M92" s="47"/>
      <c r="N92" s="129" t="s">
        <v>47</v>
      </c>
      <c r="R92" s="72"/>
    </row>
    <row r="93" spans="1:18" ht="16.5" thickBot="1" x14ac:dyDescent="0.3">
      <c r="A93" s="124">
        <v>4</v>
      </c>
      <c r="B93" s="124" t="s">
        <v>48</v>
      </c>
      <c r="C93" s="125"/>
      <c r="D93" s="125"/>
      <c r="E93" s="125"/>
      <c r="F93" s="49"/>
      <c r="G93" s="49"/>
      <c r="H93" s="135"/>
      <c r="I93" s="49"/>
      <c r="J93" s="91"/>
      <c r="K93" s="128">
        <v>0.25</v>
      </c>
      <c r="L93" s="136"/>
      <c r="M93" s="136"/>
      <c r="N93" s="137" t="s">
        <v>49</v>
      </c>
      <c r="P93" s="72"/>
      <c r="Q93" s="72"/>
      <c r="R93" s="72"/>
    </row>
    <row r="94" spans="1:18" ht="15.75" x14ac:dyDescent="0.25">
      <c r="A94" s="124">
        <v>5</v>
      </c>
      <c r="B94" s="124" t="s">
        <v>50</v>
      </c>
      <c r="C94" s="125"/>
      <c r="D94" s="125"/>
      <c r="E94" s="125"/>
      <c r="F94" s="49"/>
      <c r="G94" s="49"/>
      <c r="H94" s="49"/>
      <c r="I94" s="49"/>
      <c r="J94" s="91"/>
      <c r="K94" s="126">
        <v>10</v>
      </c>
      <c r="L94" s="47"/>
      <c r="M94" s="47"/>
      <c r="N94" s="47"/>
      <c r="P94" s="72"/>
      <c r="Q94" s="72"/>
      <c r="R94" s="72"/>
    </row>
    <row r="95" spans="1:18" ht="16.5" thickBot="1" x14ac:dyDescent="0.3">
      <c r="A95" s="138">
        <v>6</v>
      </c>
      <c r="B95" s="139" t="s">
        <v>51</v>
      </c>
      <c r="C95" s="140"/>
      <c r="D95" s="140"/>
      <c r="E95" s="140"/>
      <c r="F95" s="141"/>
      <c r="G95" s="141"/>
      <c r="H95" s="141"/>
      <c r="I95" s="142" t="str">
        <f>K94&amp;" підйомів х "&amp;K93&amp;" л. =    "</f>
        <v xml:space="preserve">10 підйомів х 0,25 л. =    </v>
      </c>
      <c r="J95" s="143"/>
      <c r="K95" s="144">
        <f>K93*K94</f>
        <v>2.5</v>
      </c>
      <c r="L95" s="136"/>
      <c r="M95" s="136"/>
      <c r="N95" s="136"/>
      <c r="P95" s="72"/>
      <c r="Q95" s="72"/>
      <c r="R95" s="72"/>
    </row>
    <row r="96" spans="1:18" ht="15.75" x14ac:dyDescent="0.25">
      <c r="A96" s="145">
        <v>7</v>
      </c>
      <c r="B96" s="146" t="s">
        <v>52</v>
      </c>
      <c r="C96" s="147"/>
      <c r="D96" s="147"/>
      <c r="E96" s="147"/>
      <c r="F96" s="64"/>
      <c r="G96" s="64"/>
      <c r="H96" s="64"/>
      <c r="I96" s="64"/>
      <c r="J96" s="85"/>
      <c r="K96" s="148">
        <f>SUM(K92,K95)</f>
        <v>3.5640000000000001</v>
      </c>
      <c r="L96" s="149">
        <v>32</v>
      </c>
      <c r="M96" s="149">
        <v>30</v>
      </c>
      <c r="N96" s="150">
        <f>ROUND(SUM(L96:M96)-K96,0)</f>
        <v>58</v>
      </c>
      <c r="P96" s="72"/>
      <c r="Q96" s="72"/>
      <c r="R96" s="72"/>
    </row>
    <row r="97" spans="1:18" x14ac:dyDescent="0.25">
      <c r="P97" s="72"/>
      <c r="Q97" s="72"/>
      <c r="R97" s="72"/>
    </row>
    <row r="98" spans="1:18" s="72" customFormat="1" ht="15.75" x14ac:dyDescent="0.25">
      <c r="B98" s="158"/>
    </row>
    <row r="99" spans="1:18" s="72" customFormat="1" ht="15.75" x14ac:dyDescent="0.25">
      <c r="A99" s="170"/>
      <c r="C99" s="171"/>
      <c r="D99" s="172"/>
      <c r="O99" s="173"/>
    </row>
    <row r="100" spans="1:18" s="72" customFormat="1" ht="15.75" x14ac:dyDescent="0.25">
      <c r="A100" s="170"/>
      <c r="B100" s="172"/>
      <c r="C100" s="172"/>
      <c r="D100" s="172"/>
    </row>
    <row r="101" spans="1:18" s="72" customFormat="1" ht="15.75" x14ac:dyDescent="0.25">
      <c r="B101" s="153"/>
      <c r="E101" s="153"/>
      <c r="H101" s="153"/>
      <c r="J101" s="153"/>
    </row>
    <row r="102" spans="1:18" s="72" customFormat="1" ht="15.75" x14ac:dyDescent="0.25">
      <c r="B102" s="153"/>
      <c r="E102" s="174"/>
    </row>
    <row r="103" spans="1:18" s="72" customFormat="1" ht="15.75" x14ac:dyDescent="0.25">
      <c r="B103" s="153"/>
      <c r="D103" s="167"/>
      <c r="E103" s="217"/>
      <c r="F103" s="217"/>
      <c r="G103" s="217"/>
    </row>
    <row r="104" spans="1:18" s="72" customFormat="1" ht="15.75" x14ac:dyDescent="0.25">
      <c r="B104" s="153"/>
      <c r="E104" s="175"/>
    </row>
    <row r="105" spans="1:18" s="72" customFormat="1" x14ac:dyDescent="0.25"/>
    <row r="106" spans="1:18" s="72" customFormat="1" x14ac:dyDescent="0.25"/>
    <row r="107" spans="1:18" s="72" customFormat="1" ht="15.75" x14ac:dyDescent="0.25">
      <c r="A107" s="176"/>
      <c r="B107" s="177"/>
      <c r="H107" s="155"/>
      <c r="I107" s="177"/>
      <c r="K107" s="159"/>
      <c r="M107" s="155"/>
      <c r="N107" s="155"/>
    </row>
    <row r="108" spans="1:18" s="72" customFormat="1" ht="15.75" x14ac:dyDescent="0.25">
      <c r="H108" s="155"/>
      <c r="I108" s="177"/>
      <c r="K108" s="178"/>
      <c r="L108" s="155"/>
      <c r="M108" s="155"/>
      <c r="N108" s="155"/>
    </row>
    <row r="109" spans="1:18" s="72" customFormat="1" x14ac:dyDescent="0.25">
      <c r="H109" s="155"/>
      <c r="I109" s="155"/>
      <c r="J109" s="155"/>
      <c r="K109" s="155"/>
      <c r="L109" s="155"/>
      <c r="M109" s="155"/>
      <c r="N109" s="155"/>
    </row>
    <row r="110" spans="1:18" s="72" customFormat="1" x14ac:dyDescent="0.25">
      <c r="B110" s="156"/>
      <c r="H110" s="155"/>
      <c r="I110" s="156"/>
      <c r="J110" s="155"/>
      <c r="K110" s="179"/>
      <c r="L110" s="179"/>
      <c r="M110" s="179"/>
      <c r="N110" s="155"/>
    </row>
    <row r="111" spans="1:18" s="72" customFormat="1" x14ac:dyDescent="0.25">
      <c r="B111" s="156"/>
      <c r="H111" s="155"/>
      <c r="I111" s="156"/>
      <c r="J111" s="155"/>
      <c r="K111" s="179"/>
      <c r="L111" s="179"/>
      <c r="M111" s="179"/>
      <c r="N111" s="155"/>
    </row>
    <row r="112" spans="1:18" s="72" customFormat="1" x14ac:dyDescent="0.25">
      <c r="B112" s="156"/>
      <c r="H112" s="155"/>
      <c r="I112" s="156"/>
      <c r="J112" s="155"/>
      <c r="K112" s="179"/>
      <c r="L112" s="179"/>
      <c r="M112" s="179"/>
      <c r="N112" s="155"/>
    </row>
    <row r="113" spans="2:14" s="72" customFormat="1" x14ac:dyDescent="0.25">
      <c r="B113" s="156"/>
      <c r="H113" s="155"/>
      <c r="I113" s="156"/>
      <c r="J113" s="155"/>
      <c r="K113" s="179"/>
      <c r="L113" s="179"/>
      <c r="M113" s="179"/>
      <c r="N113" s="155"/>
    </row>
    <row r="114" spans="2:14" s="72" customFormat="1" x14ac:dyDescent="0.25">
      <c r="B114" s="156"/>
      <c r="H114" s="155"/>
      <c r="I114" s="156"/>
      <c r="J114" s="155"/>
      <c r="K114" s="179"/>
      <c r="L114" s="179"/>
      <c r="M114" s="179"/>
      <c r="N114" s="155"/>
    </row>
    <row r="115" spans="2:14" s="72" customFormat="1" x14ac:dyDescent="0.25">
      <c r="B115" s="156"/>
      <c r="H115" s="155"/>
      <c r="I115" s="156"/>
      <c r="J115" s="155"/>
      <c r="K115" s="179"/>
      <c r="L115" s="179"/>
      <c r="M115" s="179"/>
      <c r="N115" s="155"/>
    </row>
    <row r="116" spans="2:14" s="72" customFormat="1" x14ac:dyDescent="0.25">
      <c r="B116" s="156"/>
      <c r="H116" s="155"/>
      <c r="I116" s="156"/>
      <c r="J116" s="155"/>
      <c r="K116" s="179"/>
      <c r="L116" s="179"/>
      <c r="M116" s="179"/>
      <c r="N116" s="155"/>
    </row>
    <row r="117" spans="2:14" s="72" customFormat="1" x14ac:dyDescent="0.25">
      <c r="B117" s="156"/>
      <c r="H117" s="155"/>
      <c r="I117" s="156"/>
      <c r="J117" s="155"/>
      <c r="K117" s="179"/>
      <c r="L117" s="179"/>
      <c r="M117" s="179"/>
      <c r="N117" s="155"/>
    </row>
    <row r="118" spans="2:14" s="72" customFormat="1" x14ac:dyDescent="0.25">
      <c r="B118" s="156"/>
      <c r="H118" s="155"/>
      <c r="I118" s="156"/>
      <c r="J118" s="155"/>
      <c r="K118" s="179"/>
      <c r="L118" s="179"/>
      <c r="M118" s="179"/>
      <c r="N118" s="155"/>
    </row>
    <row r="119" spans="2:14" s="72" customFormat="1" x14ac:dyDescent="0.25">
      <c r="B119" s="156"/>
      <c r="H119" s="155"/>
      <c r="I119" s="156"/>
      <c r="J119" s="155"/>
      <c r="K119" s="179"/>
      <c r="L119" s="179"/>
      <c r="M119" s="179"/>
      <c r="N119" s="155"/>
    </row>
    <row r="120" spans="2:14" s="72" customFormat="1" x14ac:dyDescent="0.25">
      <c r="B120" s="156"/>
      <c r="H120" s="155"/>
      <c r="I120" s="156"/>
      <c r="J120" s="155"/>
      <c r="K120" s="179"/>
      <c r="L120" s="179"/>
      <c r="M120" s="179"/>
      <c r="N120" s="155"/>
    </row>
    <row r="121" spans="2:14" s="72" customFormat="1" x14ac:dyDescent="0.25">
      <c r="B121" s="156"/>
      <c r="H121" s="155"/>
      <c r="I121" s="156"/>
      <c r="J121" s="155"/>
      <c r="K121" s="179"/>
      <c r="L121" s="179"/>
      <c r="M121" s="179"/>
      <c r="N121" s="155"/>
    </row>
    <row r="122" spans="2:14" s="72" customFormat="1" x14ac:dyDescent="0.25">
      <c r="B122" s="156"/>
      <c r="H122" s="155"/>
      <c r="I122" s="156"/>
      <c r="J122" s="155"/>
      <c r="K122" s="179"/>
      <c r="L122" s="179"/>
      <c r="M122" s="179"/>
      <c r="N122" s="155"/>
    </row>
    <row r="123" spans="2:14" s="72" customFormat="1" x14ac:dyDescent="0.25">
      <c r="B123" s="156"/>
      <c r="H123" s="155"/>
      <c r="I123" s="156"/>
      <c r="J123" s="155"/>
      <c r="K123" s="179"/>
      <c r="L123" s="179"/>
      <c r="M123" s="179"/>
      <c r="N123" s="155"/>
    </row>
    <row r="124" spans="2:14" s="72" customFormat="1" x14ac:dyDescent="0.25">
      <c r="B124" s="156"/>
      <c r="H124" s="155"/>
      <c r="I124" s="156"/>
      <c r="J124" s="155"/>
      <c r="K124" s="179"/>
      <c r="L124" s="179"/>
      <c r="M124" s="179"/>
      <c r="N124" s="155"/>
    </row>
    <row r="125" spans="2:14" s="72" customFormat="1" x14ac:dyDescent="0.25">
      <c r="B125" s="156"/>
      <c r="H125" s="155"/>
      <c r="I125" s="156"/>
      <c r="J125" s="155"/>
      <c r="K125" s="179"/>
      <c r="L125" s="179"/>
      <c r="M125" s="179"/>
      <c r="N125" s="155"/>
    </row>
    <row r="126" spans="2:14" s="72" customFormat="1" x14ac:dyDescent="0.25">
      <c r="B126" s="156"/>
      <c r="H126" s="155"/>
      <c r="I126" s="156"/>
      <c r="J126" s="155"/>
      <c r="K126" s="179"/>
      <c r="L126" s="179"/>
      <c r="M126" s="179"/>
      <c r="N126" s="155"/>
    </row>
    <row r="127" spans="2:14" s="72" customFormat="1" x14ac:dyDescent="0.25">
      <c r="B127" s="156"/>
      <c r="H127" s="155"/>
      <c r="I127" s="156"/>
      <c r="J127" s="155"/>
      <c r="K127" s="179"/>
      <c r="L127" s="179"/>
      <c r="M127" s="179"/>
      <c r="N127" s="155"/>
    </row>
    <row r="128" spans="2:14" s="72" customFormat="1" x14ac:dyDescent="0.25">
      <c r="B128" s="156"/>
      <c r="H128" s="155"/>
      <c r="I128" s="156"/>
      <c r="J128" s="155"/>
      <c r="K128" s="179"/>
      <c r="L128" s="179"/>
      <c r="M128" s="179"/>
      <c r="N128" s="155"/>
    </row>
    <row r="129" spans="2:14" s="72" customFormat="1" x14ac:dyDescent="0.25">
      <c r="B129" s="156"/>
      <c r="H129" s="155"/>
      <c r="I129" s="156"/>
      <c r="J129" s="155"/>
      <c r="K129" s="179"/>
      <c r="L129" s="179"/>
      <c r="M129" s="179"/>
      <c r="N129" s="155"/>
    </row>
    <row r="130" spans="2:14" s="72" customFormat="1" x14ac:dyDescent="0.25">
      <c r="B130" s="156"/>
      <c r="H130" s="155"/>
      <c r="I130" s="156"/>
      <c r="J130" s="155"/>
      <c r="K130" s="179"/>
      <c r="L130" s="179"/>
      <c r="M130" s="179"/>
      <c r="N130" s="155"/>
    </row>
    <row r="131" spans="2:14" s="72" customFormat="1" x14ac:dyDescent="0.25">
      <c r="B131" s="156"/>
      <c r="H131" s="155"/>
      <c r="I131" s="156"/>
      <c r="J131" s="155"/>
      <c r="K131" s="179"/>
      <c r="L131" s="179"/>
      <c r="M131" s="179"/>
      <c r="N131" s="155"/>
    </row>
    <row r="132" spans="2:14" s="72" customFormat="1" x14ac:dyDescent="0.25">
      <c r="B132" s="156"/>
      <c r="H132" s="155"/>
      <c r="I132" s="156"/>
      <c r="J132" s="155"/>
      <c r="K132" s="179"/>
      <c r="L132" s="179"/>
      <c r="M132" s="179"/>
      <c r="N132" s="155"/>
    </row>
    <row r="133" spans="2:14" s="72" customFormat="1" x14ac:dyDescent="0.25">
      <c r="B133" s="156"/>
      <c r="H133" s="155"/>
      <c r="I133" s="156"/>
      <c r="J133" s="155"/>
      <c r="K133" s="179"/>
      <c r="L133" s="179"/>
      <c r="M133" s="179"/>
      <c r="N133" s="155"/>
    </row>
    <row r="134" spans="2:14" s="72" customFormat="1" x14ac:dyDescent="0.25">
      <c r="B134" s="156"/>
      <c r="H134" s="155"/>
      <c r="I134" s="156"/>
      <c r="J134" s="155"/>
      <c r="K134" s="179"/>
      <c r="L134" s="179"/>
      <c r="M134" s="179"/>
      <c r="N134" s="155"/>
    </row>
    <row r="135" spans="2:14" s="72" customFormat="1" x14ac:dyDescent="0.25">
      <c r="B135" s="156"/>
      <c r="H135" s="155"/>
      <c r="I135" s="156"/>
      <c r="J135" s="155"/>
      <c r="K135" s="179"/>
      <c r="L135" s="179"/>
      <c r="M135" s="179"/>
      <c r="N135" s="155"/>
    </row>
    <row r="136" spans="2:14" s="72" customFormat="1" x14ac:dyDescent="0.25">
      <c r="B136" s="156"/>
      <c r="H136" s="155"/>
      <c r="I136" s="156"/>
      <c r="J136" s="155"/>
      <c r="K136" s="179"/>
      <c r="L136" s="179"/>
      <c r="M136" s="179"/>
      <c r="N136" s="155"/>
    </row>
    <row r="137" spans="2:14" s="72" customFormat="1" x14ac:dyDescent="0.25">
      <c r="B137" s="156"/>
      <c r="H137" s="155"/>
      <c r="I137" s="156"/>
      <c r="J137" s="155"/>
      <c r="K137" s="179"/>
      <c r="L137" s="179"/>
      <c r="M137" s="179"/>
      <c r="N137" s="155"/>
    </row>
    <row r="138" spans="2:14" s="72" customFormat="1" x14ac:dyDescent="0.25">
      <c r="B138" s="156"/>
      <c r="H138" s="155"/>
      <c r="I138" s="156"/>
      <c r="J138" s="155"/>
      <c r="K138" s="179"/>
      <c r="L138" s="179"/>
      <c r="M138" s="179"/>
      <c r="N138" s="155"/>
    </row>
    <row r="139" spans="2:14" s="72" customFormat="1" x14ac:dyDescent="0.25">
      <c r="B139" s="156"/>
      <c r="H139" s="155"/>
      <c r="I139" s="156"/>
      <c r="J139" s="155"/>
      <c r="K139" s="179"/>
      <c r="L139" s="179"/>
      <c r="M139" s="179"/>
      <c r="N139" s="155"/>
    </row>
    <row r="140" spans="2:14" s="72" customFormat="1" x14ac:dyDescent="0.25">
      <c r="B140" s="156"/>
      <c r="H140" s="155"/>
      <c r="I140" s="156"/>
      <c r="J140" s="155"/>
      <c r="K140" s="179"/>
      <c r="L140" s="179"/>
      <c r="M140" s="179"/>
      <c r="N140" s="155"/>
    </row>
    <row r="141" spans="2:14" s="72" customFormat="1" x14ac:dyDescent="0.25">
      <c r="B141" s="156"/>
      <c r="H141" s="155"/>
      <c r="I141" s="156"/>
      <c r="J141" s="155"/>
      <c r="K141" s="179"/>
      <c r="L141" s="179"/>
      <c r="M141" s="179"/>
      <c r="N141" s="155"/>
    </row>
    <row r="142" spans="2:14" s="72" customFormat="1" x14ac:dyDescent="0.25">
      <c r="B142" s="156"/>
      <c r="H142" s="155"/>
      <c r="I142" s="156"/>
      <c r="J142" s="155"/>
      <c r="K142" s="179"/>
      <c r="L142" s="179"/>
      <c r="M142" s="179"/>
      <c r="N142" s="155"/>
    </row>
    <row r="143" spans="2:14" s="72" customFormat="1" x14ac:dyDescent="0.25">
      <c r="B143" s="156"/>
      <c r="H143" s="155"/>
      <c r="I143" s="156"/>
      <c r="J143" s="155"/>
      <c r="K143" s="179"/>
      <c r="L143" s="179"/>
      <c r="M143" s="179"/>
      <c r="N143" s="155"/>
    </row>
    <row r="144" spans="2:14" s="72" customFormat="1" x14ac:dyDescent="0.25">
      <c r="B144" s="156"/>
      <c r="H144" s="155"/>
      <c r="I144" s="156"/>
      <c r="J144" s="155"/>
      <c r="K144" s="179"/>
      <c r="L144" s="179"/>
      <c r="M144" s="179"/>
      <c r="N144" s="155"/>
    </row>
    <row r="145" spans="2:14" s="72" customFormat="1" x14ac:dyDescent="0.25">
      <c r="B145" s="156"/>
      <c r="H145" s="155"/>
      <c r="I145" s="156"/>
      <c r="J145" s="155"/>
      <c r="K145" s="179"/>
      <c r="L145" s="179"/>
      <c r="M145" s="179"/>
      <c r="N145" s="155"/>
    </row>
    <row r="146" spans="2:14" s="72" customFormat="1" x14ac:dyDescent="0.25">
      <c r="B146" s="156"/>
      <c r="H146" s="155"/>
      <c r="I146" s="156"/>
      <c r="J146" s="155"/>
      <c r="K146" s="179"/>
      <c r="L146" s="179"/>
      <c r="M146" s="179"/>
      <c r="N146" s="155"/>
    </row>
    <row r="147" spans="2:14" s="72" customFormat="1" x14ac:dyDescent="0.25">
      <c r="B147" s="156"/>
      <c r="H147" s="155"/>
      <c r="I147" s="156"/>
      <c r="J147" s="155"/>
      <c r="K147" s="179"/>
      <c r="L147" s="179"/>
      <c r="M147" s="179"/>
      <c r="N147" s="155"/>
    </row>
    <row r="148" spans="2:14" s="72" customFormat="1" x14ac:dyDescent="0.25">
      <c r="B148" s="156"/>
      <c r="H148" s="155"/>
      <c r="I148" s="156"/>
      <c r="J148" s="155"/>
      <c r="K148" s="179"/>
      <c r="L148" s="179"/>
      <c r="M148" s="179"/>
      <c r="N148" s="155"/>
    </row>
    <row r="149" spans="2:14" s="72" customFormat="1" x14ac:dyDescent="0.25">
      <c r="B149" s="156"/>
      <c r="H149" s="155"/>
      <c r="I149" s="156"/>
      <c r="J149" s="155"/>
      <c r="K149" s="179"/>
      <c r="L149" s="179"/>
      <c r="M149" s="179"/>
      <c r="N149" s="155"/>
    </row>
    <row r="150" spans="2:14" s="72" customFormat="1" x14ac:dyDescent="0.25">
      <c r="B150" s="156"/>
      <c r="H150" s="155"/>
      <c r="I150" s="156"/>
      <c r="J150" s="155"/>
      <c r="K150" s="179"/>
      <c r="L150" s="179"/>
      <c r="M150" s="179"/>
      <c r="N150" s="155"/>
    </row>
    <row r="151" spans="2:14" s="72" customFormat="1" x14ac:dyDescent="0.25">
      <c r="B151" s="156"/>
      <c r="H151" s="155"/>
      <c r="I151" s="156"/>
      <c r="J151" s="155"/>
      <c r="K151" s="179"/>
      <c r="L151" s="179"/>
      <c r="M151" s="179"/>
      <c r="N151" s="155"/>
    </row>
    <row r="152" spans="2:14" s="72" customFormat="1" x14ac:dyDescent="0.25">
      <c r="B152" s="156"/>
      <c r="H152" s="155"/>
      <c r="I152" s="156"/>
      <c r="J152" s="155"/>
      <c r="K152" s="179"/>
      <c r="L152" s="179"/>
      <c r="M152" s="179"/>
      <c r="N152" s="155"/>
    </row>
    <row r="153" spans="2:14" s="72" customFormat="1" x14ac:dyDescent="0.25">
      <c r="B153" s="156"/>
      <c r="H153" s="155"/>
      <c r="I153" s="156"/>
      <c r="J153" s="155"/>
      <c r="K153" s="179"/>
      <c r="L153" s="179"/>
      <c r="M153" s="179"/>
      <c r="N153" s="155"/>
    </row>
    <row r="154" spans="2:14" s="72" customFormat="1" x14ac:dyDescent="0.25">
      <c r="B154" s="156"/>
      <c r="H154" s="155"/>
      <c r="I154" s="156"/>
      <c r="J154" s="155"/>
      <c r="K154" s="179"/>
      <c r="L154" s="179"/>
      <c r="M154" s="179"/>
      <c r="N154" s="155"/>
    </row>
    <row r="155" spans="2:14" s="72" customFormat="1" x14ac:dyDescent="0.25">
      <c r="B155" s="156"/>
      <c r="H155" s="155"/>
      <c r="I155" s="156"/>
      <c r="J155" s="155"/>
      <c r="K155" s="179"/>
      <c r="L155" s="179"/>
      <c r="M155" s="179"/>
      <c r="N155" s="155"/>
    </row>
    <row r="156" spans="2:14" s="72" customFormat="1" x14ac:dyDescent="0.25">
      <c r="B156" s="156"/>
      <c r="H156" s="155"/>
      <c r="I156" s="156"/>
      <c r="J156" s="155"/>
      <c r="K156" s="179"/>
      <c r="L156" s="179"/>
      <c r="M156" s="179"/>
      <c r="N156" s="155"/>
    </row>
    <row r="157" spans="2:14" s="72" customFormat="1" x14ac:dyDescent="0.25">
      <c r="B157" s="156"/>
      <c r="H157" s="155"/>
      <c r="I157" s="156"/>
      <c r="J157" s="155"/>
      <c r="K157" s="179"/>
      <c r="L157" s="179"/>
      <c r="M157" s="179"/>
      <c r="N157" s="155"/>
    </row>
    <row r="158" spans="2:14" s="72" customFormat="1" x14ac:dyDescent="0.25">
      <c r="B158" s="156"/>
      <c r="H158" s="155"/>
      <c r="I158" s="156"/>
      <c r="J158" s="155"/>
      <c r="K158" s="179"/>
      <c r="L158" s="179"/>
      <c r="M158" s="179"/>
      <c r="N158" s="155"/>
    </row>
    <row r="159" spans="2:14" s="72" customFormat="1" x14ac:dyDescent="0.25">
      <c r="B159" s="156"/>
      <c r="H159" s="155"/>
      <c r="I159" s="156"/>
      <c r="J159" s="155"/>
      <c r="K159" s="179"/>
      <c r="L159" s="179"/>
      <c r="M159" s="179"/>
      <c r="N159" s="155"/>
    </row>
    <row r="160" spans="2:14" s="72" customFormat="1" x14ac:dyDescent="0.25">
      <c r="B160" s="156"/>
      <c r="H160" s="155"/>
      <c r="I160" s="156"/>
      <c r="J160" s="155"/>
      <c r="K160" s="179"/>
      <c r="L160" s="179"/>
      <c r="M160" s="179"/>
      <c r="N160" s="155"/>
    </row>
    <row r="161" spans="1:14" s="72" customFormat="1" x14ac:dyDescent="0.25">
      <c r="B161" s="156"/>
      <c r="H161" s="155"/>
      <c r="I161" s="156"/>
      <c r="J161" s="155"/>
      <c r="K161" s="179"/>
      <c r="L161" s="179"/>
      <c r="M161" s="179"/>
      <c r="N161" s="155"/>
    </row>
    <row r="162" spans="1:14" s="72" customFormat="1" x14ac:dyDescent="0.25">
      <c r="B162" s="156"/>
      <c r="H162" s="155"/>
      <c r="I162" s="156"/>
      <c r="J162" s="155"/>
      <c r="K162" s="179"/>
      <c r="L162" s="179"/>
      <c r="M162" s="179"/>
      <c r="N162" s="155"/>
    </row>
    <row r="163" spans="1:14" s="72" customFormat="1" x14ac:dyDescent="0.25">
      <c r="B163" s="156"/>
      <c r="H163" s="155"/>
      <c r="I163" s="156"/>
      <c r="J163" s="155"/>
      <c r="K163" s="179"/>
      <c r="L163" s="179"/>
      <c r="M163" s="179"/>
      <c r="N163" s="155"/>
    </row>
    <row r="164" spans="1:14" s="72" customFormat="1" x14ac:dyDescent="0.25">
      <c r="B164" s="156"/>
      <c r="H164" s="155"/>
      <c r="I164" s="156"/>
      <c r="J164" s="155"/>
      <c r="K164" s="179"/>
      <c r="L164" s="179"/>
      <c r="M164" s="179"/>
      <c r="N164" s="155"/>
    </row>
    <row r="165" spans="1:14" s="72" customFormat="1" x14ac:dyDescent="0.25">
      <c r="B165" s="156"/>
      <c r="H165" s="155"/>
      <c r="I165" s="156"/>
      <c r="J165" s="155"/>
      <c r="K165" s="179"/>
      <c r="L165" s="179"/>
      <c r="M165" s="179"/>
      <c r="N165" s="155"/>
    </row>
    <row r="166" spans="1:14" s="72" customFormat="1" x14ac:dyDescent="0.25">
      <c r="B166" s="156"/>
      <c r="H166" s="155"/>
      <c r="I166" s="156"/>
      <c r="J166" s="155"/>
      <c r="K166" s="179"/>
      <c r="L166" s="179"/>
      <c r="M166" s="179"/>
      <c r="N166" s="155"/>
    </row>
    <row r="167" spans="1:14" s="72" customFormat="1" x14ac:dyDescent="0.25">
      <c r="B167" s="156"/>
      <c r="H167" s="155"/>
      <c r="I167" s="156"/>
      <c r="J167" s="155"/>
      <c r="K167" s="179"/>
      <c r="L167" s="179"/>
      <c r="M167" s="179"/>
      <c r="N167" s="155"/>
    </row>
    <row r="168" spans="1:14" s="72" customFormat="1" x14ac:dyDescent="0.25">
      <c r="B168" s="156"/>
      <c r="H168" s="155"/>
      <c r="I168" s="156"/>
      <c r="J168" s="155"/>
      <c r="K168" s="179"/>
      <c r="L168" s="179"/>
      <c r="M168" s="179"/>
      <c r="N168" s="155"/>
    </row>
    <row r="169" spans="1:14" s="72" customFormat="1" x14ac:dyDescent="0.25">
      <c r="B169" s="156"/>
      <c r="H169" s="155"/>
      <c r="I169" s="156"/>
      <c r="J169" s="155"/>
      <c r="K169" s="179"/>
      <c r="L169" s="179"/>
      <c r="M169" s="179"/>
      <c r="N169" s="155"/>
    </row>
    <row r="170" spans="1:14" s="72" customFormat="1" x14ac:dyDescent="0.25">
      <c r="B170" s="156"/>
      <c r="H170" s="155"/>
      <c r="I170" s="156"/>
      <c r="J170" s="155"/>
      <c r="K170" s="179"/>
      <c r="L170" s="179"/>
      <c r="M170" s="179"/>
      <c r="N170" s="155"/>
    </row>
    <row r="171" spans="1:14" s="72" customFormat="1" x14ac:dyDescent="0.25">
      <c r="B171" s="156"/>
      <c r="H171" s="155"/>
      <c r="I171" s="156"/>
      <c r="J171" s="155"/>
      <c r="K171" s="179"/>
      <c r="L171" s="179"/>
      <c r="M171" s="179"/>
      <c r="N171" s="155"/>
    </row>
    <row r="172" spans="1:14" s="72" customFormat="1" x14ac:dyDescent="0.25">
      <c r="B172" s="156"/>
      <c r="H172" s="155"/>
      <c r="I172" s="156"/>
      <c r="J172" s="155"/>
      <c r="K172" s="179"/>
      <c r="L172" s="179"/>
      <c r="M172" s="179"/>
      <c r="N172" s="155"/>
    </row>
    <row r="173" spans="1:14" s="72" customFormat="1" ht="15.75" x14ac:dyDescent="0.25">
      <c r="A173" s="176"/>
      <c r="B173" s="159"/>
      <c r="K173" s="180"/>
      <c r="L173" s="180"/>
      <c r="M173" s="180"/>
      <c r="N173" s="181"/>
    </row>
    <row r="174" spans="1:14" s="72" customFormat="1" ht="15.75" x14ac:dyDescent="0.25">
      <c r="A174" s="158"/>
      <c r="B174" s="159"/>
      <c r="K174" s="180"/>
      <c r="L174" s="168"/>
      <c r="M174" s="168"/>
      <c r="N174" s="168"/>
    </row>
    <row r="175" spans="1:14" s="72" customFormat="1" ht="15.75" x14ac:dyDescent="0.25">
      <c r="A175" s="158"/>
      <c r="B175" s="159"/>
      <c r="K175" s="168"/>
      <c r="L175" s="168"/>
      <c r="M175" s="168"/>
      <c r="N175" s="168"/>
    </row>
    <row r="176" spans="1:14" s="72" customFormat="1" ht="15.75" x14ac:dyDescent="0.25">
      <c r="A176" s="158"/>
      <c r="B176" s="159"/>
      <c r="K176" s="164"/>
      <c r="L176" s="168"/>
      <c r="M176" s="168"/>
      <c r="N176" s="168"/>
    </row>
    <row r="177" spans="1:14" s="72" customFormat="1" ht="15.75" x14ac:dyDescent="0.25">
      <c r="A177" s="158"/>
      <c r="B177" s="159"/>
      <c r="K177" s="168"/>
      <c r="L177" s="168"/>
      <c r="M177" s="168"/>
      <c r="N177" s="168"/>
    </row>
    <row r="178" spans="1:14" s="72" customFormat="1" ht="15.75" x14ac:dyDescent="0.25">
      <c r="A178" s="158"/>
      <c r="B178" s="158"/>
      <c r="K178" s="182"/>
      <c r="L178" s="168"/>
      <c r="M178" s="168"/>
      <c r="N178" s="168"/>
    </row>
    <row r="179" spans="1:14" s="72" customFormat="1" ht="15.75" x14ac:dyDescent="0.25">
      <c r="A179" s="159"/>
      <c r="B179" s="159"/>
      <c r="C179" s="183"/>
      <c r="D179" s="183"/>
      <c r="E179" s="183"/>
      <c r="F179" s="184"/>
      <c r="G179" s="183"/>
      <c r="H179" s="183"/>
      <c r="I179" s="183"/>
      <c r="J179" s="183"/>
      <c r="K179" s="165"/>
      <c r="L179" s="168"/>
      <c r="M179" s="168"/>
      <c r="N179" s="168"/>
    </row>
    <row r="180" spans="1:14" s="72" customFormat="1" ht="15.75" x14ac:dyDescent="0.25">
      <c r="A180" s="158"/>
      <c r="B180" s="159"/>
      <c r="K180" s="159"/>
      <c r="L180" s="185"/>
      <c r="M180" s="168"/>
      <c r="N180" s="168"/>
    </row>
    <row r="181" spans="1:14" s="72" customFormat="1" ht="15.75" x14ac:dyDescent="0.25">
      <c r="A181" s="158"/>
      <c r="B181" s="158"/>
      <c r="K181" s="186"/>
      <c r="L181" s="186"/>
      <c r="M181" s="168"/>
      <c r="N181" s="168"/>
    </row>
    <row r="182" spans="1:14" s="72" customFormat="1" ht="15.75" x14ac:dyDescent="0.25">
      <c r="A182" s="158"/>
      <c r="B182" s="158"/>
      <c r="K182" s="186"/>
      <c r="L182" s="186"/>
      <c r="M182" s="168"/>
      <c r="N182" s="168"/>
    </row>
    <row r="183" spans="1:14" s="72" customFormat="1" ht="15.75" x14ac:dyDescent="0.25">
      <c r="A183" s="158"/>
      <c r="B183" s="159"/>
      <c r="H183" s="187"/>
      <c r="K183" s="168"/>
      <c r="L183" s="168"/>
      <c r="M183" s="168"/>
      <c r="N183" s="168"/>
    </row>
    <row r="184" spans="1:14" s="72" customFormat="1" ht="15.75" x14ac:dyDescent="0.25">
      <c r="A184" s="158"/>
      <c r="B184" s="159"/>
      <c r="I184" s="188"/>
      <c r="K184" s="168"/>
      <c r="L184" s="168"/>
      <c r="M184" s="168"/>
      <c r="N184" s="168"/>
    </row>
    <row r="185" spans="1:14" s="72" customFormat="1" ht="15.75" x14ac:dyDescent="0.25">
      <c r="A185" s="158"/>
      <c r="B185" s="159"/>
      <c r="C185" s="189"/>
      <c r="D185" s="189"/>
      <c r="E185" s="189"/>
      <c r="F185" s="189"/>
      <c r="G185" s="190"/>
      <c r="H185" s="189"/>
      <c r="I185" s="189"/>
      <c r="J185" s="189"/>
      <c r="K185" s="165"/>
      <c r="L185" s="165"/>
      <c r="M185" s="168"/>
      <c r="N185" s="168"/>
    </row>
    <row r="186" spans="1:14" s="72" customFormat="1" x14ac:dyDescent="0.25"/>
    <row r="187" spans="1:14" s="72" customFormat="1" ht="15.75" x14ac:dyDescent="0.25">
      <c r="B187" s="153"/>
      <c r="H187" s="154"/>
      <c r="I187" s="154"/>
      <c r="J187" s="154"/>
      <c r="K187" s="154"/>
      <c r="L187" s="154"/>
    </row>
    <row r="188" spans="1:14" s="72" customFormat="1" ht="15.75" x14ac:dyDescent="0.25">
      <c r="A188" s="158"/>
      <c r="B188" s="158"/>
      <c r="K188" s="164"/>
      <c r="L188" s="163"/>
      <c r="M188" s="163"/>
      <c r="N188" s="163"/>
    </row>
    <row r="189" spans="1:14" s="72" customFormat="1" ht="15.75" x14ac:dyDescent="0.25">
      <c r="A189" s="158"/>
      <c r="B189" s="158"/>
      <c r="K189" s="168"/>
      <c r="L189" s="163"/>
      <c r="M189" s="163"/>
      <c r="N189" s="163"/>
    </row>
    <row r="190" spans="1:14" s="72" customFormat="1" ht="15.75" x14ac:dyDescent="0.25">
      <c r="A190" s="158"/>
      <c r="B190" s="159"/>
      <c r="C190" s="160"/>
      <c r="D190" s="160"/>
      <c r="E190" s="160"/>
      <c r="F190" s="160"/>
      <c r="G190" s="161"/>
      <c r="H190" s="160"/>
      <c r="I190" s="160"/>
      <c r="J190" s="160"/>
      <c r="K190" s="162"/>
      <c r="L190" s="163"/>
      <c r="N190" s="163"/>
    </row>
    <row r="191" spans="1:14" s="72" customFormat="1" ht="15.75" x14ac:dyDescent="0.25">
      <c r="A191" s="158"/>
      <c r="B191" s="158"/>
      <c r="H191" s="154"/>
      <c r="K191" s="168"/>
      <c r="N191" s="163"/>
    </row>
    <row r="192" spans="1:14" s="72" customFormat="1" ht="15.75" x14ac:dyDescent="0.25">
      <c r="A192" s="158"/>
      <c r="B192" s="158"/>
      <c r="K192" s="164"/>
    </row>
    <row r="193" spans="1:15" s="72" customFormat="1" ht="15.75" x14ac:dyDescent="0.25">
      <c r="A193" s="158"/>
      <c r="B193" s="159"/>
      <c r="C193" s="160"/>
      <c r="D193" s="160"/>
      <c r="E193" s="160"/>
      <c r="F193" s="160"/>
      <c r="G193" s="160"/>
      <c r="H193" s="160"/>
      <c r="I193" s="191"/>
      <c r="J193" s="160"/>
      <c r="K193" s="180"/>
    </row>
    <row r="194" spans="1:15" s="72" customFormat="1" ht="15.75" x14ac:dyDescent="0.25">
      <c r="A194" s="158"/>
      <c r="B194" s="159"/>
      <c r="K194" s="165"/>
      <c r="L194" s="164"/>
      <c r="M194" s="164"/>
      <c r="N194" s="166"/>
    </row>
    <row r="195" spans="1:15" s="72" customFormat="1" x14ac:dyDescent="0.25"/>
    <row r="196" spans="1:15" s="72" customFormat="1" ht="15.75" x14ac:dyDescent="0.25">
      <c r="B196" s="158"/>
    </row>
    <row r="197" spans="1:15" s="72" customFormat="1" ht="15.75" x14ac:dyDescent="0.25">
      <c r="A197" s="170"/>
      <c r="C197" s="171"/>
      <c r="D197" s="172"/>
      <c r="O197" s="173"/>
    </row>
    <row r="198" spans="1:15" s="72" customFormat="1" ht="15.75" x14ac:dyDescent="0.25">
      <c r="A198" s="170"/>
      <c r="B198" s="172"/>
      <c r="C198" s="172"/>
      <c r="D198" s="172"/>
    </row>
    <row r="199" spans="1:15" s="72" customFormat="1" ht="15.75" x14ac:dyDescent="0.25">
      <c r="B199" s="153"/>
      <c r="E199" s="153"/>
      <c r="H199" s="153"/>
      <c r="J199" s="153"/>
    </row>
    <row r="200" spans="1:15" s="72" customFormat="1" ht="15.75" x14ac:dyDescent="0.25">
      <c r="B200" s="153"/>
      <c r="E200" s="174"/>
    </row>
    <row r="201" spans="1:15" s="72" customFormat="1" ht="15.75" x14ac:dyDescent="0.25">
      <c r="B201" s="153"/>
      <c r="D201" s="167"/>
      <c r="E201" s="217"/>
      <c r="F201" s="217"/>
      <c r="G201" s="217"/>
    </row>
    <row r="202" spans="1:15" s="72" customFormat="1" ht="15.75" x14ac:dyDescent="0.25">
      <c r="B202" s="153"/>
      <c r="E202" s="175"/>
    </row>
    <row r="203" spans="1:15" s="72" customFormat="1" x14ac:dyDescent="0.25"/>
    <row r="204" spans="1:15" s="72" customFormat="1" ht="15.75" x14ac:dyDescent="0.25">
      <c r="B204" s="153"/>
      <c r="H204" s="154"/>
      <c r="I204" s="154"/>
      <c r="J204" s="154"/>
      <c r="K204" s="154"/>
      <c r="L204" s="154"/>
    </row>
    <row r="205" spans="1:15" s="72" customFormat="1" ht="15.75" x14ac:dyDescent="0.25">
      <c r="A205" s="176"/>
      <c r="B205" s="177"/>
      <c r="H205" s="155"/>
      <c r="I205" s="177"/>
      <c r="K205" s="159"/>
      <c r="M205" s="155"/>
      <c r="N205" s="155"/>
    </row>
    <row r="206" spans="1:15" s="72" customFormat="1" ht="15.75" x14ac:dyDescent="0.25">
      <c r="H206" s="155"/>
      <c r="I206" s="177"/>
      <c r="K206" s="178"/>
      <c r="L206" s="155"/>
      <c r="M206" s="155"/>
      <c r="N206" s="155"/>
    </row>
    <row r="207" spans="1:15" s="72" customFormat="1" x14ac:dyDescent="0.25">
      <c r="H207" s="155"/>
      <c r="I207" s="155"/>
      <c r="J207" s="155"/>
      <c r="K207" s="155"/>
      <c r="L207" s="155"/>
      <c r="M207" s="155"/>
      <c r="N207" s="155"/>
    </row>
    <row r="208" spans="1:15" s="72" customFormat="1" x14ac:dyDescent="0.25">
      <c r="B208" s="156"/>
      <c r="H208" s="155"/>
      <c r="I208" s="156"/>
      <c r="J208" s="155"/>
      <c r="K208" s="179"/>
      <c r="L208" s="179"/>
      <c r="M208" s="179"/>
      <c r="N208" s="155"/>
    </row>
    <row r="209" spans="2:14" s="72" customFormat="1" x14ac:dyDescent="0.25">
      <c r="B209" s="156"/>
      <c r="H209" s="155"/>
      <c r="I209" s="156"/>
      <c r="J209" s="155"/>
      <c r="K209" s="179"/>
      <c r="L209" s="179"/>
      <c r="M209" s="179"/>
      <c r="N209" s="155"/>
    </row>
    <row r="210" spans="2:14" s="72" customFormat="1" x14ac:dyDescent="0.25">
      <c r="B210" s="156"/>
      <c r="H210" s="155"/>
      <c r="I210" s="156"/>
      <c r="J210" s="155"/>
      <c r="K210" s="179"/>
      <c r="L210" s="179"/>
      <c r="M210" s="179"/>
      <c r="N210" s="155"/>
    </row>
    <row r="211" spans="2:14" s="72" customFormat="1" x14ac:dyDescent="0.25">
      <c r="B211" s="156"/>
      <c r="H211" s="155"/>
      <c r="I211" s="156"/>
      <c r="J211" s="155"/>
      <c r="K211" s="179"/>
      <c r="L211" s="179"/>
      <c r="M211" s="179"/>
      <c r="N211" s="155"/>
    </row>
    <row r="212" spans="2:14" s="72" customFormat="1" x14ac:dyDescent="0.25">
      <c r="B212" s="156"/>
      <c r="H212" s="155"/>
      <c r="I212" s="156"/>
      <c r="J212" s="155"/>
      <c r="K212" s="179"/>
      <c r="L212" s="179"/>
      <c r="M212" s="179"/>
      <c r="N212" s="155"/>
    </row>
    <row r="213" spans="2:14" s="72" customFormat="1" x14ac:dyDescent="0.25">
      <c r="B213" s="156"/>
      <c r="H213" s="155"/>
      <c r="I213" s="156"/>
      <c r="J213" s="155"/>
      <c r="K213" s="179"/>
      <c r="L213" s="179"/>
      <c r="M213" s="179"/>
      <c r="N213" s="155"/>
    </row>
    <row r="214" spans="2:14" s="72" customFormat="1" x14ac:dyDescent="0.25">
      <c r="B214" s="156"/>
      <c r="H214" s="155"/>
      <c r="I214" s="156"/>
      <c r="J214" s="155"/>
      <c r="K214" s="179"/>
      <c r="L214" s="179"/>
      <c r="M214" s="179"/>
      <c r="N214" s="155"/>
    </row>
    <row r="215" spans="2:14" s="72" customFormat="1" x14ac:dyDescent="0.25">
      <c r="B215" s="156"/>
      <c r="H215" s="155"/>
      <c r="I215" s="156"/>
      <c r="J215" s="155"/>
      <c r="K215" s="179"/>
      <c r="L215" s="179"/>
      <c r="M215" s="179"/>
      <c r="N215" s="155"/>
    </row>
    <row r="216" spans="2:14" s="72" customFormat="1" x14ac:dyDescent="0.25">
      <c r="B216" s="156"/>
      <c r="H216" s="155"/>
      <c r="I216" s="156"/>
      <c r="J216" s="155"/>
      <c r="K216" s="179"/>
      <c r="L216" s="179"/>
      <c r="M216" s="179"/>
      <c r="N216" s="155"/>
    </row>
    <row r="217" spans="2:14" s="72" customFormat="1" x14ac:dyDescent="0.25">
      <c r="B217" s="156"/>
      <c r="H217" s="155"/>
      <c r="I217" s="156"/>
      <c r="J217" s="155"/>
      <c r="K217" s="179"/>
      <c r="L217" s="179"/>
      <c r="M217" s="179"/>
      <c r="N217" s="155"/>
    </row>
    <row r="218" spans="2:14" s="72" customFormat="1" x14ac:dyDescent="0.25">
      <c r="B218" s="156"/>
      <c r="H218" s="155"/>
      <c r="I218" s="156"/>
      <c r="J218" s="155"/>
      <c r="K218" s="179"/>
      <c r="L218" s="179"/>
      <c r="M218" s="179"/>
      <c r="N218" s="155"/>
    </row>
    <row r="219" spans="2:14" s="72" customFormat="1" x14ac:dyDescent="0.25">
      <c r="B219" s="156"/>
      <c r="H219" s="155"/>
      <c r="I219" s="156"/>
      <c r="J219" s="155"/>
      <c r="K219" s="179"/>
      <c r="L219" s="179"/>
      <c r="M219" s="179"/>
      <c r="N219" s="155"/>
    </row>
    <row r="220" spans="2:14" s="72" customFormat="1" x14ac:dyDescent="0.25">
      <c r="B220" s="156"/>
      <c r="H220" s="155"/>
      <c r="I220" s="156"/>
      <c r="J220" s="155"/>
      <c r="K220" s="179"/>
      <c r="L220" s="179"/>
      <c r="M220" s="179"/>
      <c r="N220" s="155"/>
    </row>
    <row r="221" spans="2:14" s="72" customFormat="1" x14ac:dyDescent="0.25">
      <c r="B221" s="156"/>
      <c r="H221" s="155"/>
      <c r="I221" s="156"/>
      <c r="J221" s="155"/>
      <c r="K221" s="179"/>
      <c r="L221" s="179"/>
      <c r="M221" s="179"/>
      <c r="N221" s="155"/>
    </row>
    <row r="222" spans="2:14" s="72" customFormat="1" x14ac:dyDescent="0.25">
      <c r="B222" s="156"/>
      <c r="H222" s="155"/>
      <c r="I222" s="156"/>
      <c r="J222" s="155"/>
      <c r="K222" s="179"/>
      <c r="L222" s="179"/>
      <c r="M222" s="179"/>
      <c r="N222" s="155"/>
    </row>
    <row r="223" spans="2:14" s="72" customFormat="1" x14ac:dyDescent="0.25">
      <c r="B223" s="156"/>
      <c r="H223" s="155"/>
      <c r="I223" s="156"/>
      <c r="J223" s="155"/>
      <c r="K223" s="179"/>
      <c r="L223" s="179"/>
      <c r="M223" s="179"/>
      <c r="N223" s="155"/>
    </row>
    <row r="224" spans="2:14" s="72" customFormat="1" x14ac:dyDescent="0.25">
      <c r="B224" s="156"/>
      <c r="H224" s="155"/>
      <c r="I224" s="156"/>
      <c r="J224" s="155"/>
      <c r="K224" s="179"/>
      <c r="L224" s="179"/>
      <c r="M224" s="179"/>
      <c r="N224" s="155"/>
    </row>
    <row r="225" spans="2:14" s="72" customFormat="1" x14ac:dyDescent="0.25">
      <c r="B225" s="156"/>
      <c r="H225" s="155"/>
      <c r="I225" s="156"/>
      <c r="J225" s="155"/>
      <c r="K225" s="179"/>
      <c r="L225" s="179"/>
      <c r="M225" s="179"/>
      <c r="N225" s="155"/>
    </row>
    <row r="226" spans="2:14" s="72" customFormat="1" x14ac:dyDescent="0.25">
      <c r="B226" s="156"/>
      <c r="H226" s="155"/>
      <c r="I226" s="156"/>
      <c r="J226" s="155"/>
      <c r="K226" s="179"/>
      <c r="L226" s="179"/>
      <c r="M226" s="179"/>
      <c r="N226" s="155"/>
    </row>
    <row r="227" spans="2:14" s="72" customFormat="1" x14ac:dyDescent="0.25">
      <c r="B227" s="156"/>
      <c r="H227" s="155"/>
      <c r="I227" s="156"/>
      <c r="J227" s="155"/>
      <c r="K227" s="179"/>
      <c r="L227" s="179"/>
      <c r="M227" s="179"/>
      <c r="N227" s="155"/>
    </row>
    <row r="228" spans="2:14" s="72" customFormat="1" x14ac:dyDescent="0.25">
      <c r="B228" s="156"/>
      <c r="H228" s="155"/>
      <c r="I228" s="156"/>
      <c r="J228" s="155"/>
      <c r="K228" s="179"/>
      <c r="L228" s="179"/>
      <c r="M228" s="179"/>
      <c r="N228" s="155"/>
    </row>
    <row r="229" spans="2:14" s="72" customFormat="1" x14ac:dyDescent="0.25">
      <c r="B229" s="156"/>
      <c r="H229" s="155"/>
      <c r="I229" s="156"/>
      <c r="J229" s="155"/>
      <c r="K229" s="179"/>
      <c r="L229" s="179"/>
      <c r="M229" s="179"/>
      <c r="N229" s="155"/>
    </row>
    <row r="230" spans="2:14" s="72" customFormat="1" x14ac:dyDescent="0.25">
      <c r="B230" s="156"/>
      <c r="H230" s="155"/>
      <c r="I230" s="156"/>
      <c r="J230" s="155"/>
      <c r="K230" s="179"/>
      <c r="L230" s="179"/>
      <c r="M230" s="179"/>
      <c r="N230" s="155"/>
    </row>
    <row r="231" spans="2:14" s="72" customFormat="1" x14ac:dyDescent="0.25">
      <c r="B231" s="156"/>
      <c r="H231" s="155"/>
      <c r="I231" s="156"/>
      <c r="J231" s="155"/>
      <c r="K231" s="179"/>
      <c r="L231" s="179"/>
      <c r="M231" s="179"/>
      <c r="N231" s="155"/>
    </row>
    <row r="232" spans="2:14" s="72" customFormat="1" x14ac:dyDescent="0.25">
      <c r="B232" s="156"/>
      <c r="H232" s="155"/>
      <c r="I232" s="156"/>
      <c r="J232" s="155"/>
      <c r="K232" s="179"/>
      <c r="L232" s="179"/>
      <c r="M232" s="179"/>
      <c r="N232" s="155"/>
    </row>
    <row r="233" spans="2:14" s="72" customFormat="1" x14ac:dyDescent="0.25">
      <c r="B233" s="156"/>
      <c r="H233" s="155"/>
      <c r="I233" s="156"/>
      <c r="J233" s="155"/>
      <c r="K233" s="179"/>
      <c r="L233" s="179"/>
      <c r="M233" s="179"/>
      <c r="N233" s="155"/>
    </row>
    <row r="234" spans="2:14" s="72" customFormat="1" x14ac:dyDescent="0.25">
      <c r="B234" s="156"/>
      <c r="H234" s="155"/>
      <c r="I234" s="156"/>
      <c r="J234" s="155"/>
      <c r="K234" s="179"/>
      <c r="L234" s="179"/>
      <c r="M234" s="179"/>
      <c r="N234" s="155"/>
    </row>
    <row r="235" spans="2:14" s="72" customFormat="1" x14ac:dyDescent="0.25">
      <c r="B235" s="156"/>
      <c r="H235" s="155"/>
      <c r="I235" s="156"/>
      <c r="J235" s="155"/>
      <c r="K235" s="179"/>
      <c r="L235" s="179"/>
      <c r="M235" s="179"/>
      <c r="N235" s="155"/>
    </row>
    <row r="236" spans="2:14" s="72" customFormat="1" x14ac:dyDescent="0.25">
      <c r="B236" s="156"/>
      <c r="H236" s="155"/>
      <c r="I236" s="156"/>
      <c r="J236" s="155"/>
      <c r="K236" s="179"/>
      <c r="L236" s="179"/>
      <c r="M236" s="179"/>
      <c r="N236" s="155"/>
    </row>
    <row r="237" spans="2:14" s="72" customFormat="1" x14ac:dyDescent="0.25">
      <c r="B237" s="156"/>
      <c r="H237" s="155"/>
      <c r="I237" s="156"/>
      <c r="J237" s="155"/>
      <c r="K237" s="179"/>
      <c r="L237" s="179"/>
      <c r="M237" s="179"/>
      <c r="N237" s="155"/>
    </row>
    <row r="238" spans="2:14" s="72" customFormat="1" x14ac:dyDescent="0.25">
      <c r="B238" s="156"/>
      <c r="H238" s="155"/>
      <c r="I238" s="156"/>
      <c r="J238" s="155"/>
      <c r="K238" s="179"/>
      <c r="L238" s="179"/>
      <c r="M238" s="179"/>
      <c r="N238" s="155"/>
    </row>
    <row r="239" spans="2:14" s="72" customFormat="1" x14ac:dyDescent="0.25">
      <c r="B239" s="156"/>
      <c r="H239" s="155"/>
      <c r="I239" s="156"/>
      <c r="J239" s="155"/>
      <c r="K239" s="179"/>
      <c r="L239" s="179"/>
      <c r="M239" s="179"/>
      <c r="N239" s="155"/>
    </row>
    <row r="240" spans="2:14" s="72" customFormat="1" x14ac:dyDescent="0.25">
      <c r="B240" s="156"/>
      <c r="H240" s="155"/>
      <c r="I240" s="156"/>
      <c r="J240" s="155"/>
      <c r="K240" s="179"/>
      <c r="L240" s="179"/>
      <c r="M240" s="179"/>
      <c r="N240" s="155"/>
    </row>
    <row r="241" spans="2:14" s="72" customFormat="1" x14ac:dyDescent="0.25">
      <c r="B241" s="156"/>
      <c r="H241" s="155"/>
      <c r="I241" s="156"/>
      <c r="J241" s="155"/>
      <c r="K241" s="179"/>
      <c r="L241" s="179"/>
      <c r="M241" s="179"/>
      <c r="N241" s="155"/>
    </row>
    <row r="242" spans="2:14" s="72" customFormat="1" x14ac:dyDescent="0.25">
      <c r="B242" s="156"/>
      <c r="H242" s="155"/>
      <c r="I242" s="156"/>
      <c r="J242" s="155"/>
      <c r="K242" s="179"/>
      <c r="L242" s="179"/>
      <c r="M242" s="179"/>
      <c r="N242" s="155"/>
    </row>
    <row r="243" spans="2:14" s="72" customFormat="1" x14ac:dyDescent="0.25">
      <c r="B243" s="156"/>
      <c r="H243" s="155"/>
      <c r="I243" s="156"/>
      <c r="J243" s="155"/>
      <c r="K243" s="179"/>
      <c r="L243" s="179"/>
      <c r="M243" s="179"/>
      <c r="N243" s="155"/>
    </row>
    <row r="244" spans="2:14" s="72" customFormat="1" x14ac:dyDescent="0.25">
      <c r="B244" s="156"/>
      <c r="H244" s="155"/>
      <c r="I244" s="156"/>
      <c r="J244" s="155"/>
      <c r="K244" s="179"/>
      <c r="L244" s="179"/>
      <c r="M244" s="179"/>
      <c r="N244" s="155"/>
    </row>
    <row r="245" spans="2:14" s="72" customFormat="1" x14ac:dyDescent="0.25">
      <c r="B245" s="156"/>
      <c r="H245" s="155"/>
      <c r="I245" s="156"/>
      <c r="J245" s="155"/>
      <c r="K245" s="179"/>
      <c r="L245" s="179"/>
      <c r="M245" s="179"/>
      <c r="N245" s="155"/>
    </row>
    <row r="246" spans="2:14" s="72" customFormat="1" x14ac:dyDescent="0.25">
      <c r="B246" s="156"/>
      <c r="H246" s="155"/>
      <c r="I246" s="156"/>
      <c r="J246" s="155"/>
      <c r="K246" s="179"/>
      <c r="L246" s="179"/>
      <c r="M246" s="179"/>
      <c r="N246" s="155"/>
    </row>
    <row r="247" spans="2:14" s="72" customFormat="1" x14ac:dyDescent="0.25">
      <c r="B247" s="156"/>
      <c r="H247" s="155"/>
      <c r="I247" s="156"/>
      <c r="J247" s="155"/>
      <c r="K247" s="179"/>
      <c r="L247" s="179"/>
      <c r="M247" s="179"/>
      <c r="N247" s="155"/>
    </row>
    <row r="248" spans="2:14" s="72" customFormat="1" x14ac:dyDescent="0.25">
      <c r="B248" s="156"/>
      <c r="H248" s="155"/>
      <c r="I248" s="156"/>
      <c r="J248" s="155"/>
      <c r="K248" s="179"/>
      <c r="L248" s="179"/>
      <c r="M248" s="179"/>
      <c r="N248" s="155"/>
    </row>
    <row r="249" spans="2:14" s="72" customFormat="1" x14ac:dyDescent="0.25">
      <c r="B249" s="156"/>
      <c r="H249" s="155"/>
      <c r="I249" s="156"/>
      <c r="J249" s="155"/>
      <c r="K249" s="179"/>
      <c r="L249" s="179"/>
      <c r="M249" s="179"/>
      <c r="N249" s="155"/>
    </row>
    <row r="250" spans="2:14" s="72" customFormat="1" x14ac:dyDescent="0.25">
      <c r="B250" s="156"/>
      <c r="H250" s="155"/>
      <c r="I250" s="156"/>
      <c r="J250" s="155"/>
      <c r="K250" s="179"/>
      <c r="L250" s="179"/>
      <c r="M250" s="179"/>
      <c r="N250" s="155"/>
    </row>
    <row r="251" spans="2:14" s="72" customFormat="1" x14ac:dyDescent="0.25">
      <c r="B251" s="156"/>
      <c r="H251" s="155"/>
      <c r="I251" s="156"/>
      <c r="J251" s="155"/>
      <c r="K251" s="179"/>
      <c r="L251" s="179"/>
      <c r="M251" s="179"/>
      <c r="N251" s="155"/>
    </row>
    <row r="252" spans="2:14" s="72" customFormat="1" x14ac:dyDescent="0.25">
      <c r="B252" s="156"/>
      <c r="H252" s="155"/>
      <c r="I252" s="156"/>
      <c r="J252" s="155"/>
      <c r="K252" s="179"/>
      <c r="L252" s="179"/>
      <c r="M252" s="179"/>
      <c r="N252" s="155"/>
    </row>
    <row r="253" spans="2:14" s="72" customFormat="1" x14ac:dyDescent="0.25">
      <c r="B253" s="156"/>
      <c r="H253" s="155"/>
      <c r="I253" s="156"/>
      <c r="J253" s="155"/>
      <c r="K253" s="179"/>
      <c r="L253" s="179"/>
      <c r="M253" s="179"/>
      <c r="N253" s="155"/>
    </row>
    <row r="254" spans="2:14" s="72" customFormat="1" x14ac:dyDescent="0.25">
      <c r="B254" s="156"/>
      <c r="H254" s="155"/>
      <c r="I254" s="156"/>
      <c r="J254" s="155"/>
      <c r="K254" s="179"/>
      <c r="L254" s="179"/>
      <c r="M254" s="179"/>
      <c r="N254" s="155"/>
    </row>
    <row r="255" spans="2:14" s="72" customFormat="1" x14ac:dyDescent="0.25">
      <c r="B255" s="156"/>
      <c r="H255" s="155"/>
      <c r="I255" s="156"/>
      <c r="J255" s="155"/>
      <c r="K255" s="179"/>
      <c r="L255" s="179"/>
      <c r="M255" s="179"/>
      <c r="N255" s="155"/>
    </row>
    <row r="256" spans="2:14" s="72" customFormat="1" x14ac:dyDescent="0.25">
      <c r="B256" s="156"/>
      <c r="H256" s="155"/>
      <c r="I256" s="156"/>
      <c r="J256" s="155"/>
      <c r="K256" s="179"/>
      <c r="L256" s="179"/>
      <c r="M256" s="179"/>
      <c r="N256" s="155"/>
    </row>
    <row r="257" spans="1:14" s="72" customFormat="1" x14ac:dyDescent="0.25">
      <c r="B257" s="156"/>
      <c r="H257" s="155"/>
      <c r="I257" s="156"/>
      <c r="J257" s="155"/>
      <c r="K257" s="179"/>
      <c r="L257" s="179"/>
      <c r="M257" s="179"/>
      <c r="N257" s="155"/>
    </row>
    <row r="258" spans="1:14" s="72" customFormat="1" x14ac:dyDescent="0.25">
      <c r="B258" s="156"/>
      <c r="H258" s="155"/>
      <c r="I258" s="156"/>
      <c r="J258" s="155"/>
      <c r="K258" s="179"/>
      <c r="L258" s="179"/>
      <c r="M258" s="179"/>
      <c r="N258" s="155"/>
    </row>
    <row r="259" spans="1:14" s="72" customFormat="1" x14ac:dyDescent="0.25">
      <c r="B259" s="156"/>
      <c r="H259" s="155"/>
      <c r="I259" s="156"/>
      <c r="J259" s="155"/>
      <c r="K259" s="179"/>
      <c r="L259" s="179"/>
      <c r="M259" s="179"/>
      <c r="N259" s="155"/>
    </row>
    <row r="260" spans="1:14" s="72" customFormat="1" x14ac:dyDescent="0.25">
      <c r="B260" s="156"/>
      <c r="H260" s="155"/>
      <c r="I260" s="156"/>
      <c r="J260" s="155"/>
      <c r="K260" s="179"/>
      <c r="L260" s="179"/>
      <c r="M260" s="179"/>
      <c r="N260" s="155"/>
    </row>
    <row r="261" spans="1:14" s="72" customFormat="1" x14ac:dyDescent="0.25">
      <c r="B261" s="156"/>
      <c r="H261" s="155"/>
      <c r="I261" s="156"/>
      <c r="J261" s="155"/>
      <c r="K261" s="179"/>
      <c r="L261" s="179"/>
      <c r="M261" s="179"/>
      <c r="N261" s="155"/>
    </row>
    <row r="262" spans="1:14" s="72" customFormat="1" x14ac:dyDescent="0.25">
      <c r="B262" s="156"/>
      <c r="H262" s="155"/>
      <c r="I262" s="156"/>
      <c r="J262" s="155"/>
      <c r="K262" s="179"/>
      <c r="L262" s="179"/>
      <c r="M262" s="179"/>
      <c r="N262" s="155"/>
    </row>
    <row r="263" spans="1:14" s="72" customFormat="1" x14ac:dyDescent="0.25">
      <c r="B263" s="156"/>
      <c r="H263" s="155"/>
      <c r="I263" s="156"/>
      <c r="J263" s="155"/>
      <c r="K263" s="179"/>
      <c r="L263" s="179"/>
      <c r="M263" s="179"/>
      <c r="N263" s="155"/>
    </row>
    <row r="264" spans="1:14" s="72" customFormat="1" x14ac:dyDescent="0.25">
      <c r="B264" s="156"/>
      <c r="H264" s="155"/>
      <c r="I264" s="156"/>
      <c r="J264" s="155"/>
      <c r="K264" s="179"/>
      <c r="L264" s="179"/>
      <c r="M264" s="179"/>
      <c r="N264" s="155"/>
    </row>
    <row r="265" spans="1:14" s="72" customFormat="1" x14ac:dyDescent="0.25">
      <c r="B265" s="156"/>
      <c r="H265" s="155"/>
      <c r="I265" s="156"/>
      <c r="J265" s="155"/>
      <c r="K265" s="179"/>
      <c r="L265" s="179"/>
      <c r="M265" s="179"/>
      <c r="N265" s="155"/>
    </row>
    <row r="266" spans="1:14" s="72" customFormat="1" x14ac:dyDescent="0.25">
      <c r="B266" s="156"/>
      <c r="H266" s="155"/>
      <c r="I266" s="156"/>
      <c r="J266" s="155"/>
      <c r="K266" s="179"/>
      <c r="L266" s="179"/>
      <c r="M266" s="179"/>
      <c r="N266" s="155"/>
    </row>
    <row r="267" spans="1:14" s="72" customFormat="1" x14ac:dyDescent="0.25">
      <c r="B267" s="156"/>
      <c r="H267" s="155"/>
      <c r="I267" s="156"/>
      <c r="J267" s="155"/>
      <c r="K267" s="179"/>
      <c r="L267" s="179"/>
      <c r="M267" s="179"/>
      <c r="N267" s="155"/>
    </row>
    <row r="268" spans="1:14" s="72" customFormat="1" x14ac:dyDescent="0.25">
      <c r="B268" s="156"/>
      <c r="H268" s="155"/>
      <c r="I268" s="156"/>
      <c r="J268" s="155"/>
      <c r="K268" s="179"/>
      <c r="L268" s="179"/>
      <c r="M268" s="179"/>
      <c r="N268" s="155"/>
    </row>
    <row r="269" spans="1:14" s="72" customFormat="1" x14ac:dyDescent="0.25">
      <c r="B269" s="156"/>
      <c r="H269" s="155"/>
      <c r="I269" s="156"/>
      <c r="J269" s="155"/>
      <c r="K269" s="179"/>
      <c r="L269" s="179"/>
      <c r="M269" s="179"/>
      <c r="N269" s="155"/>
    </row>
    <row r="270" spans="1:14" s="72" customFormat="1" x14ac:dyDescent="0.25">
      <c r="B270" s="156"/>
      <c r="H270" s="155"/>
      <c r="I270" s="156"/>
      <c r="J270" s="155"/>
      <c r="K270" s="179"/>
      <c r="L270" s="179"/>
      <c r="M270" s="179"/>
      <c r="N270" s="155"/>
    </row>
    <row r="271" spans="1:14" s="72" customFormat="1" ht="15.75" x14ac:dyDescent="0.25">
      <c r="A271" s="176"/>
      <c r="B271" s="159"/>
      <c r="K271" s="180"/>
      <c r="L271" s="180"/>
      <c r="M271" s="180"/>
      <c r="N271" s="181"/>
    </row>
    <row r="272" spans="1:14" s="72" customFormat="1" ht="15.75" x14ac:dyDescent="0.25">
      <c r="A272" s="158"/>
      <c r="B272" s="159"/>
      <c r="K272" s="180"/>
      <c r="L272" s="168"/>
      <c r="M272" s="168"/>
      <c r="N272" s="168"/>
    </row>
    <row r="273" spans="1:14" s="72" customFormat="1" ht="15.75" x14ac:dyDescent="0.25">
      <c r="A273" s="158"/>
      <c r="B273" s="159"/>
      <c r="K273" s="168"/>
      <c r="L273" s="168"/>
      <c r="M273" s="168"/>
      <c r="N273" s="168"/>
    </row>
    <row r="274" spans="1:14" s="72" customFormat="1" ht="15.75" x14ac:dyDescent="0.25">
      <c r="A274" s="158"/>
      <c r="B274" s="159"/>
      <c r="K274" s="164"/>
      <c r="L274" s="168"/>
      <c r="M274" s="168"/>
      <c r="N274" s="168"/>
    </row>
    <row r="275" spans="1:14" s="72" customFormat="1" ht="15.75" x14ac:dyDescent="0.25">
      <c r="A275" s="158"/>
      <c r="B275" s="159"/>
      <c r="K275" s="168"/>
      <c r="L275" s="168"/>
      <c r="M275" s="168"/>
      <c r="N275" s="168"/>
    </row>
    <row r="276" spans="1:14" s="72" customFormat="1" ht="15.75" x14ac:dyDescent="0.25">
      <c r="A276" s="158"/>
      <c r="B276" s="158"/>
      <c r="K276" s="182"/>
      <c r="L276" s="168"/>
      <c r="M276" s="168"/>
      <c r="N276" s="168"/>
    </row>
    <row r="277" spans="1:14" s="72" customFormat="1" ht="15.75" x14ac:dyDescent="0.25">
      <c r="A277" s="159"/>
      <c r="B277" s="159"/>
      <c r="C277" s="183"/>
      <c r="D277" s="183"/>
      <c r="E277" s="183"/>
      <c r="F277" s="184"/>
      <c r="G277" s="183"/>
      <c r="H277" s="183"/>
      <c r="I277" s="183"/>
      <c r="J277" s="183"/>
      <c r="K277" s="165"/>
      <c r="L277" s="168"/>
      <c r="M277" s="168"/>
      <c r="N277" s="168"/>
    </row>
    <row r="278" spans="1:14" s="72" customFormat="1" ht="15.75" x14ac:dyDescent="0.25">
      <c r="A278" s="158"/>
      <c r="B278" s="159"/>
      <c r="K278" s="159"/>
      <c r="L278" s="185"/>
      <c r="M278" s="168"/>
      <c r="N278" s="168"/>
    </row>
    <row r="279" spans="1:14" s="72" customFormat="1" ht="15.75" x14ac:dyDescent="0.25">
      <c r="A279" s="158"/>
      <c r="B279" s="158"/>
      <c r="K279" s="186"/>
      <c r="L279" s="186"/>
      <c r="M279" s="168"/>
      <c r="N279" s="168"/>
    </row>
    <row r="280" spans="1:14" s="72" customFormat="1" ht="15.75" x14ac:dyDescent="0.25">
      <c r="A280" s="158"/>
      <c r="B280" s="158"/>
      <c r="K280" s="186"/>
      <c r="L280" s="186"/>
      <c r="M280" s="168"/>
      <c r="N280" s="168"/>
    </row>
    <row r="281" spans="1:14" s="72" customFormat="1" ht="15.75" x14ac:dyDescent="0.25">
      <c r="A281" s="158"/>
      <c r="B281" s="159"/>
      <c r="H281" s="187"/>
      <c r="K281" s="168"/>
      <c r="L281" s="168"/>
      <c r="M281" s="168"/>
      <c r="N281" s="168"/>
    </row>
    <row r="282" spans="1:14" s="72" customFormat="1" ht="15.75" x14ac:dyDescent="0.25">
      <c r="A282" s="158"/>
      <c r="B282" s="159"/>
      <c r="I282" s="188"/>
      <c r="K282" s="168"/>
      <c r="L282" s="168"/>
      <c r="M282" s="168"/>
      <c r="N282" s="168"/>
    </row>
    <row r="283" spans="1:14" s="72" customFormat="1" ht="15.75" x14ac:dyDescent="0.25">
      <c r="A283" s="158"/>
      <c r="B283" s="159"/>
      <c r="C283" s="189"/>
      <c r="D283" s="189"/>
      <c r="E283" s="189"/>
      <c r="F283" s="189"/>
      <c r="G283" s="190"/>
      <c r="H283" s="189"/>
      <c r="I283" s="189"/>
      <c r="J283" s="189"/>
      <c r="K283" s="165"/>
      <c r="L283" s="165"/>
      <c r="M283" s="168"/>
      <c r="N283" s="168"/>
    </row>
    <row r="284" spans="1:14" s="72" customFormat="1" x14ac:dyDescent="0.25"/>
    <row r="285" spans="1:14" s="72" customFormat="1" ht="15.75" x14ac:dyDescent="0.25">
      <c r="B285" s="153"/>
      <c r="H285" s="154"/>
      <c r="I285" s="154"/>
      <c r="J285" s="154"/>
      <c r="K285" s="154"/>
      <c r="L285" s="154"/>
    </row>
    <row r="286" spans="1:14" s="72" customFormat="1" ht="15.75" x14ac:dyDescent="0.25">
      <c r="A286" s="158"/>
      <c r="B286" s="158"/>
      <c r="K286" s="164"/>
      <c r="L286" s="163"/>
      <c r="M286" s="163"/>
      <c r="N286" s="163"/>
    </row>
    <row r="287" spans="1:14" s="72" customFormat="1" ht="15.75" x14ac:dyDescent="0.25">
      <c r="A287" s="158"/>
      <c r="B287" s="158"/>
      <c r="K287" s="168"/>
      <c r="L287" s="163"/>
      <c r="M287" s="163"/>
      <c r="N287" s="163"/>
    </row>
    <row r="288" spans="1:14" s="72" customFormat="1" ht="15.75" x14ac:dyDescent="0.25">
      <c r="A288" s="158"/>
      <c r="B288" s="159"/>
      <c r="C288" s="160"/>
      <c r="D288" s="160"/>
      <c r="E288" s="160"/>
      <c r="F288" s="160"/>
      <c r="G288" s="161"/>
      <c r="H288" s="160"/>
      <c r="I288" s="160"/>
      <c r="J288" s="160"/>
      <c r="K288" s="162"/>
      <c r="L288" s="163"/>
      <c r="N288" s="163"/>
    </row>
    <row r="289" spans="1:15" s="72" customFormat="1" ht="15.75" x14ac:dyDescent="0.25">
      <c r="A289" s="158"/>
      <c r="B289" s="158"/>
      <c r="H289" s="154"/>
      <c r="K289" s="168"/>
      <c r="N289" s="163"/>
    </row>
    <row r="290" spans="1:15" s="72" customFormat="1" ht="15.75" x14ac:dyDescent="0.25">
      <c r="A290" s="158"/>
      <c r="B290" s="158"/>
      <c r="K290" s="164"/>
    </row>
    <row r="291" spans="1:15" s="72" customFormat="1" ht="15.75" x14ac:dyDescent="0.25">
      <c r="A291" s="158"/>
      <c r="B291" s="159"/>
      <c r="C291" s="160"/>
      <c r="D291" s="160"/>
      <c r="E291" s="160"/>
      <c r="F291" s="160"/>
      <c r="G291" s="160"/>
      <c r="H291" s="160"/>
      <c r="I291" s="191"/>
      <c r="J291" s="160"/>
      <c r="K291" s="180"/>
    </row>
    <row r="292" spans="1:15" s="72" customFormat="1" ht="15.75" x14ac:dyDescent="0.25">
      <c r="A292" s="158"/>
      <c r="B292" s="159"/>
      <c r="K292" s="165"/>
      <c r="L292" s="164"/>
      <c r="M292" s="164"/>
      <c r="N292" s="166"/>
    </row>
    <row r="293" spans="1:15" s="72" customFormat="1" x14ac:dyDescent="0.25"/>
    <row r="294" spans="1:15" s="72" customFormat="1" ht="15.75" x14ac:dyDescent="0.25">
      <c r="B294" s="158"/>
    </row>
    <row r="295" spans="1:15" s="72" customFormat="1" ht="15.75" x14ac:dyDescent="0.25">
      <c r="A295" s="170"/>
      <c r="C295" s="171"/>
      <c r="D295" s="172"/>
      <c r="O295" s="173"/>
    </row>
    <row r="296" spans="1:15" s="72" customFormat="1" ht="15.75" x14ac:dyDescent="0.25">
      <c r="A296" s="170"/>
      <c r="B296" s="172"/>
      <c r="C296" s="172"/>
      <c r="D296" s="172"/>
    </row>
    <row r="297" spans="1:15" s="72" customFormat="1" ht="15.75" x14ac:dyDescent="0.25">
      <c r="B297" s="153"/>
      <c r="E297" s="153"/>
      <c r="H297" s="153"/>
      <c r="J297" s="153"/>
    </row>
    <row r="298" spans="1:15" s="72" customFormat="1" ht="15.75" x14ac:dyDescent="0.25">
      <c r="B298" s="153"/>
      <c r="E298" s="174"/>
    </row>
    <row r="299" spans="1:15" s="72" customFormat="1" ht="15.75" x14ac:dyDescent="0.25">
      <c r="B299" s="153"/>
      <c r="D299" s="167"/>
      <c r="E299" s="217"/>
      <c r="F299" s="217"/>
      <c r="G299" s="217"/>
    </row>
    <row r="300" spans="1:15" s="72" customFormat="1" ht="15.75" x14ac:dyDescent="0.25">
      <c r="B300" s="153"/>
      <c r="E300" s="175"/>
    </row>
    <row r="301" spans="1:15" s="72" customFormat="1" x14ac:dyDescent="0.25">
      <c r="K301" s="155"/>
      <c r="L301" s="155"/>
      <c r="M301" s="155"/>
      <c r="N301" s="155"/>
    </row>
    <row r="302" spans="1:15" s="72" customFormat="1" x14ac:dyDescent="0.25">
      <c r="B302" s="156"/>
      <c r="I302" s="156"/>
      <c r="K302" s="157"/>
      <c r="L302" s="157"/>
      <c r="M302" s="157"/>
      <c r="N302" s="155"/>
    </row>
    <row r="303" spans="1:15" s="72" customFormat="1" ht="15.75" x14ac:dyDescent="0.25">
      <c r="A303" s="176"/>
      <c r="B303" s="177"/>
      <c r="H303" s="155"/>
      <c r="I303" s="177"/>
      <c r="K303" s="159"/>
      <c r="M303" s="155"/>
      <c r="N303" s="155"/>
    </row>
    <row r="304" spans="1:15" s="72" customFormat="1" ht="15.75" x14ac:dyDescent="0.25">
      <c r="H304" s="155"/>
      <c r="I304" s="177"/>
      <c r="K304" s="178"/>
      <c r="L304" s="155"/>
      <c r="M304" s="155"/>
      <c r="N304" s="155"/>
    </row>
    <row r="305" spans="2:14" s="72" customFormat="1" x14ac:dyDescent="0.25">
      <c r="H305" s="155"/>
      <c r="I305" s="155"/>
      <c r="J305" s="155"/>
      <c r="K305" s="155"/>
      <c r="L305" s="155"/>
      <c r="M305" s="155"/>
      <c r="N305" s="155"/>
    </row>
    <row r="306" spans="2:14" s="72" customFormat="1" x14ac:dyDescent="0.25">
      <c r="B306" s="156"/>
      <c r="H306" s="155"/>
      <c r="I306" s="156"/>
      <c r="J306" s="155"/>
      <c r="K306" s="179"/>
      <c r="L306" s="179"/>
      <c r="M306" s="179"/>
      <c r="N306" s="155"/>
    </row>
    <row r="307" spans="2:14" s="72" customFormat="1" x14ac:dyDescent="0.25">
      <c r="B307" s="156"/>
      <c r="H307" s="155"/>
      <c r="I307" s="156"/>
      <c r="J307" s="155"/>
      <c r="K307" s="179"/>
      <c r="L307" s="179"/>
      <c r="M307" s="179"/>
      <c r="N307" s="155"/>
    </row>
    <row r="308" spans="2:14" s="72" customFormat="1" x14ac:dyDescent="0.25">
      <c r="B308" s="156"/>
      <c r="H308" s="155"/>
      <c r="I308" s="156"/>
      <c r="J308" s="155"/>
      <c r="K308" s="179"/>
      <c r="L308" s="179"/>
      <c r="M308" s="179"/>
      <c r="N308" s="155"/>
    </row>
    <row r="309" spans="2:14" s="72" customFormat="1" x14ac:dyDescent="0.25">
      <c r="B309" s="156"/>
      <c r="H309" s="155"/>
      <c r="I309" s="156"/>
      <c r="J309" s="155"/>
      <c r="K309" s="179"/>
      <c r="L309" s="179"/>
      <c r="M309" s="179"/>
      <c r="N309" s="155"/>
    </row>
    <row r="310" spans="2:14" s="72" customFormat="1" x14ac:dyDescent="0.25">
      <c r="B310" s="156"/>
      <c r="H310" s="155"/>
      <c r="I310" s="156"/>
      <c r="J310" s="155"/>
      <c r="K310" s="179"/>
      <c r="L310" s="179"/>
      <c r="M310" s="179"/>
      <c r="N310" s="155"/>
    </row>
    <row r="311" spans="2:14" s="72" customFormat="1" x14ac:dyDescent="0.25">
      <c r="B311" s="156"/>
      <c r="H311" s="155"/>
      <c r="I311" s="156"/>
      <c r="J311" s="155"/>
      <c r="K311" s="179"/>
      <c r="L311" s="179"/>
      <c r="M311" s="179"/>
      <c r="N311" s="155"/>
    </row>
    <row r="312" spans="2:14" s="72" customFormat="1" x14ac:dyDescent="0.25">
      <c r="B312" s="156"/>
      <c r="H312" s="155"/>
      <c r="I312" s="156"/>
      <c r="J312" s="155"/>
      <c r="K312" s="179"/>
      <c r="L312" s="179"/>
      <c r="M312" s="179"/>
      <c r="N312" s="155"/>
    </row>
    <row r="313" spans="2:14" s="72" customFormat="1" x14ac:dyDescent="0.25">
      <c r="B313" s="156"/>
      <c r="H313" s="155"/>
      <c r="I313" s="156"/>
      <c r="J313" s="155"/>
      <c r="K313" s="179"/>
      <c r="L313" s="179"/>
      <c r="M313" s="179"/>
      <c r="N313" s="155"/>
    </row>
    <row r="314" spans="2:14" s="72" customFormat="1" x14ac:dyDescent="0.25">
      <c r="B314" s="156"/>
      <c r="H314" s="155"/>
      <c r="I314" s="156"/>
      <c r="J314" s="155"/>
      <c r="K314" s="179"/>
      <c r="L314" s="179"/>
      <c r="M314" s="179"/>
      <c r="N314" s="155"/>
    </row>
    <row r="315" spans="2:14" s="72" customFormat="1" x14ac:dyDescent="0.25">
      <c r="B315" s="156"/>
      <c r="H315" s="155"/>
      <c r="I315" s="156"/>
      <c r="J315" s="155"/>
      <c r="K315" s="179"/>
      <c r="L315" s="179"/>
      <c r="M315" s="179"/>
      <c r="N315" s="155"/>
    </row>
    <row r="316" spans="2:14" s="72" customFormat="1" x14ac:dyDescent="0.25">
      <c r="B316" s="156"/>
      <c r="H316" s="155"/>
      <c r="I316" s="156"/>
      <c r="J316" s="155"/>
      <c r="K316" s="179"/>
      <c r="L316" s="179"/>
      <c r="M316" s="179"/>
      <c r="N316" s="155"/>
    </row>
    <row r="317" spans="2:14" s="72" customFormat="1" x14ac:dyDescent="0.25">
      <c r="B317" s="156"/>
      <c r="H317" s="155"/>
      <c r="I317" s="156"/>
      <c r="J317" s="155"/>
      <c r="K317" s="179"/>
      <c r="L317" s="179"/>
      <c r="M317" s="179"/>
      <c r="N317" s="155"/>
    </row>
    <row r="318" spans="2:14" s="72" customFormat="1" x14ac:dyDescent="0.25">
      <c r="B318" s="156"/>
      <c r="H318" s="155"/>
      <c r="I318" s="156"/>
      <c r="J318" s="155"/>
      <c r="K318" s="179"/>
      <c r="L318" s="179"/>
      <c r="M318" s="179"/>
      <c r="N318" s="155"/>
    </row>
    <row r="319" spans="2:14" s="72" customFormat="1" x14ac:dyDescent="0.25">
      <c r="B319" s="156"/>
      <c r="H319" s="155"/>
      <c r="I319" s="156"/>
      <c r="J319" s="155"/>
      <c r="K319" s="179"/>
      <c r="L319" s="179"/>
      <c r="M319" s="179"/>
      <c r="N319" s="155"/>
    </row>
    <row r="320" spans="2:14" s="72" customFormat="1" x14ac:dyDescent="0.25">
      <c r="B320" s="156"/>
      <c r="H320" s="155"/>
      <c r="I320" s="156"/>
      <c r="J320" s="155"/>
      <c r="K320" s="179"/>
      <c r="L320" s="179"/>
      <c r="M320" s="179"/>
      <c r="N320" s="155"/>
    </row>
    <row r="321" spans="2:14" s="72" customFormat="1" x14ac:dyDescent="0.25">
      <c r="B321" s="156"/>
      <c r="H321" s="155"/>
      <c r="I321" s="156"/>
      <c r="J321" s="155"/>
      <c r="K321" s="179"/>
      <c r="L321" s="179"/>
      <c r="M321" s="179"/>
      <c r="N321" s="155"/>
    </row>
    <row r="322" spans="2:14" s="72" customFormat="1" x14ac:dyDescent="0.25">
      <c r="B322" s="156"/>
      <c r="H322" s="155"/>
      <c r="I322" s="156"/>
      <c r="J322" s="155"/>
      <c r="K322" s="179"/>
      <c r="L322" s="179"/>
      <c r="M322" s="179"/>
      <c r="N322" s="155"/>
    </row>
    <row r="323" spans="2:14" s="72" customFormat="1" x14ac:dyDescent="0.25">
      <c r="B323" s="156"/>
      <c r="H323" s="155"/>
      <c r="I323" s="156"/>
      <c r="J323" s="155"/>
      <c r="K323" s="179"/>
      <c r="L323" s="179"/>
      <c r="M323" s="179"/>
      <c r="N323" s="155"/>
    </row>
    <row r="324" spans="2:14" s="72" customFormat="1" x14ac:dyDescent="0.25">
      <c r="B324" s="156"/>
      <c r="H324" s="155"/>
      <c r="I324" s="156"/>
      <c r="J324" s="155"/>
      <c r="K324" s="179"/>
      <c r="L324" s="179"/>
      <c r="M324" s="179"/>
      <c r="N324" s="155"/>
    </row>
    <row r="325" spans="2:14" s="72" customFormat="1" x14ac:dyDescent="0.25">
      <c r="B325" s="156"/>
      <c r="H325" s="155"/>
      <c r="I325" s="156"/>
      <c r="J325" s="155"/>
      <c r="K325" s="179"/>
      <c r="L325" s="179"/>
      <c r="M325" s="179"/>
      <c r="N325" s="155"/>
    </row>
    <row r="326" spans="2:14" s="72" customFormat="1" x14ac:dyDescent="0.25">
      <c r="B326" s="156"/>
      <c r="H326" s="155"/>
      <c r="I326" s="156"/>
      <c r="J326" s="155"/>
      <c r="K326" s="179"/>
      <c r="L326" s="179"/>
      <c r="M326" s="179"/>
      <c r="N326" s="155"/>
    </row>
    <row r="327" spans="2:14" s="72" customFormat="1" x14ac:dyDescent="0.25">
      <c r="B327" s="156"/>
      <c r="H327" s="155"/>
      <c r="I327" s="156"/>
      <c r="J327" s="155"/>
      <c r="K327" s="179"/>
      <c r="L327" s="179"/>
      <c r="M327" s="179"/>
      <c r="N327" s="155"/>
    </row>
    <row r="328" spans="2:14" s="72" customFormat="1" x14ac:dyDescent="0.25">
      <c r="B328" s="156"/>
      <c r="H328" s="155"/>
      <c r="I328" s="156"/>
      <c r="J328" s="155"/>
      <c r="K328" s="179"/>
      <c r="L328" s="179"/>
      <c r="M328" s="179"/>
      <c r="N328" s="155"/>
    </row>
    <row r="329" spans="2:14" s="72" customFormat="1" x14ac:dyDescent="0.25">
      <c r="B329" s="156"/>
      <c r="H329" s="155"/>
      <c r="I329" s="156"/>
      <c r="J329" s="155"/>
      <c r="K329" s="179"/>
      <c r="L329" s="179"/>
      <c r="M329" s="179"/>
      <c r="N329" s="155"/>
    </row>
    <row r="330" spans="2:14" s="72" customFormat="1" x14ac:dyDescent="0.25">
      <c r="B330" s="156"/>
      <c r="H330" s="155"/>
      <c r="I330" s="156"/>
      <c r="J330" s="155"/>
      <c r="K330" s="179"/>
      <c r="L330" s="179"/>
      <c r="M330" s="179"/>
      <c r="N330" s="155"/>
    </row>
    <row r="331" spans="2:14" s="72" customFormat="1" x14ac:dyDescent="0.25">
      <c r="B331" s="156"/>
      <c r="H331" s="155"/>
      <c r="I331" s="156"/>
      <c r="J331" s="155"/>
      <c r="K331" s="179"/>
      <c r="L331" s="179"/>
      <c r="M331" s="179"/>
      <c r="N331" s="155"/>
    </row>
    <row r="332" spans="2:14" s="72" customFormat="1" x14ac:dyDescent="0.25">
      <c r="B332" s="156"/>
      <c r="H332" s="155"/>
      <c r="I332" s="156"/>
      <c r="J332" s="155"/>
      <c r="K332" s="179"/>
      <c r="L332" s="179"/>
      <c r="M332" s="179"/>
      <c r="N332" s="155"/>
    </row>
    <row r="333" spans="2:14" s="72" customFormat="1" x14ac:dyDescent="0.25">
      <c r="B333" s="156"/>
      <c r="H333" s="155"/>
      <c r="I333" s="156"/>
      <c r="J333" s="155"/>
      <c r="K333" s="179"/>
      <c r="L333" s="179"/>
      <c r="M333" s="179"/>
      <c r="N333" s="155"/>
    </row>
    <row r="334" spans="2:14" s="72" customFormat="1" x14ac:dyDescent="0.25">
      <c r="B334" s="156"/>
      <c r="H334" s="155"/>
      <c r="I334" s="156"/>
      <c r="J334" s="155"/>
      <c r="K334" s="179"/>
      <c r="L334" s="179"/>
      <c r="M334" s="179"/>
      <c r="N334" s="155"/>
    </row>
    <row r="335" spans="2:14" s="72" customFormat="1" x14ac:dyDescent="0.25">
      <c r="B335" s="156"/>
      <c r="H335" s="155"/>
      <c r="I335" s="156"/>
      <c r="J335" s="155"/>
      <c r="K335" s="179"/>
      <c r="L335" s="179"/>
      <c r="M335" s="179"/>
      <c r="N335" s="155"/>
    </row>
    <row r="336" spans="2:14" s="72" customFormat="1" x14ac:dyDescent="0.25">
      <c r="B336" s="156"/>
      <c r="H336" s="155"/>
      <c r="I336" s="156"/>
      <c r="J336" s="155"/>
      <c r="K336" s="179"/>
      <c r="L336" s="179"/>
      <c r="M336" s="179"/>
      <c r="N336" s="155"/>
    </row>
    <row r="337" spans="2:14" s="72" customFormat="1" x14ac:dyDescent="0.25">
      <c r="B337" s="156"/>
      <c r="H337" s="155"/>
      <c r="I337" s="156"/>
      <c r="J337" s="155"/>
      <c r="K337" s="179"/>
      <c r="L337" s="179"/>
      <c r="M337" s="179"/>
      <c r="N337" s="155"/>
    </row>
    <row r="338" spans="2:14" s="72" customFormat="1" x14ac:dyDescent="0.25">
      <c r="B338" s="156"/>
      <c r="H338" s="155"/>
      <c r="I338" s="156"/>
      <c r="J338" s="155"/>
      <c r="K338" s="179"/>
      <c r="L338" s="179"/>
      <c r="M338" s="179"/>
      <c r="N338" s="155"/>
    </row>
    <row r="339" spans="2:14" s="72" customFormat="1" x14ac:dyDescent="0.25">
      <c r="B339" s="156"/>
      <c r="H339" s="155"/>
      <c r="I339" s="156"/>
      <c r="J339" s="155"/>
      <c r="K339" s="179"/>
      <c r="L339" s="179"/>
      <c r="M339" s="179"/>
      <c r="N339" s="155"/>
    </row>
    <row r="340" spans="2:14" s="72" customFormat="1" x14ac:dyDescent="0.25">
      <c r="B340" s="156"/>
      <c r="H340" s="155"/>
      <c r="I340" s="156"/>
      <c r="J340" s="155"/>
      <c r="K340" s="179"/>
      <c r="L340" s="179"/>
      <c r="M340" s="179"/>
      <c r="N340" s="155"/>
    </row>
    <row r="341" spans="2:14" s="72" customFormat="1" x14ac:dyDescent="0.25">
      <c r="B341" s="156"/>
      <c r="H341" s="155"/>
      <c r="I341" s="156"/>
      <c r="J341" s="155"/>
      <c r="K341" s="179"/>
      <c r="L341" s="179"/>
      <c r="M341" s="179"/>
      <c r="N341" s="155"/>
    </row>
    <row r="342" spans="2:14" s="72" customFormat="1" x14ac:dyDescent="0.25">
      <c r="B342" s="156"/>
      <c r="H342" s="155"/>
      <c r="I342" s="156"/>
      <c r="J342" s="155"/>
      <c r="K342" s="179"/>
      <c r="L342" s="179"/>
      <c r="M342" s="179"/>
      <c r="N342" s="155"/>
    </row>
    <row r="343" spans="2:14" s="72" customFormat="1" x14ac:dyDescent="0.25">
      <c r="B343" s="156"/>
      <c r="H343" s="155"/>
      <c r="I343" s="156"/>
      <c r="J343" s="155"/>
      <c r="K343" s="179"/>
      <c r="L343" s="179"/>
      <c r="M343" s="179"/>
      <c r="N343" s="155"/>
    </row>
    <row r="344" spans="2:14" s="72" customFormat="1" x14ac:dyDescent="0.25">
      <c r="B344" s="156"/>
      <c r="H344" s="155"/>
      <c r="I344" s="156"/>
      <c r="J344" s="155"/>
      <c r="K344" s="179"/>
      <c r="L344" s="179"/>
      <c r="M344" s="179"/>
      <c r="N344" s="155"/>
    </row>
    <row r="345" spans="2:14" s="72" customFormat="1" x14ac:dyDescent="0.25">
      <c r="B345" s="156"/>
      <c r="H345" s="155"/>
      <c r="I345" s="156"/>
      <c r="J345" s="155"/>
      <c r="K345" s="179"/>
      <c r="L345" s="179"/>
      <c r="M345" s="179"/>
      <c r="N345" s="155"/>
    </row>
    <row r="346" spans="2:14" s="72" customFormat="1" x14ac:dyDescent="0.25">
      <c r="B346" s="156"/>
      <c r="H346" s="155"/>
      <c r="I346" s="156"/>
      <c r="J346" s="155"/>
      <c r="K346" s="179"/>
      <c r="L346" s="179"/>
      <c r="M346" s="179"/>
      <c r="N346" s="155"/>
    </row>
    <row r="347" spans="2:14" s="72" customFormat="1" x14ac:dyDescent="0.25">
      <c r="B347" s="156"/>
      <c r="H347" s="155"/>
      <c r="I347" s="156"/>
      <c r="J347" s="155"/>
      <c r="K347" s="179"/>
      <c r="L347" s="179"/>
      <c r="M347" s="179"/>
      <c r="N347" s="155"/>
    </row>
    <row r="348" spans="2:14" s="72" customFormat="1" x14ac:dyDescent="0.25">
      <c r="B348" s="156"/>
      <c r="H348" s="155"/>
      <c r="I348" s="156"/>
      <c r="J348" s="155"/>
      <c r="K348" s="179"/>
      <c r="L348" s="179"/>
      <c r="M348" s="179"/>
      <c r="N348" s="155"/>
    </row>
    <row r="349" spans="2:14" s="72" customFormat="1" x14ac:dyDescent="0.25">
      <c r="B349" s="156"/>
      <c r="H349" s="155"/>
      <c r="I349" s="156"/>
      <c r="J349" s="155"/>
      <c r="K349" s="179"/>
      <c r="L349" s="179"/>
      <c r="M349" s="179"/>
      <c r="N349" s="155"/>
    </row>
    <row r="350" spans="2:14" s="72" customFormat="1" x14ac:dyDescent="0.25">
      <c r="B350" s="156"/>
      <c r="H350" s="155"/>
      <c r="I350" s="156"/>
      <c r="J350" s="155"/>
      <c r="K350" s="179"/>
      <c r="L350" s="179"/>
      <c r="M350" s="179"/>
      <c r="N350" s="155"/>
    </row>
    <row r="351" spans="2:14" s="72" customFormat="1" x14ac:dyDescent="0.25">
      <c r="B351" s="156"/>
      <c r="H351" s="155"/>
      <c r="I351" s="156"/>
      <c r="J351" s="155"/>
      <c r="K351" s="179"/>
      <c r="L351" s="179"/>
      <c r="M351" s="179"/>
      <c r="N351" s="155"/>
    </row>
    <row r="352" spans="2:14" s="72" customFormat="1" x14ac:dyDescent="0.25">
      <c r="B352" s="156"/>
      <c r="H352" s="155"/>
      <c r="I352" s="156"/>
      <c r="J352" s="155"/>
      <c r="K352" s="179"/>
      <c r="L352" s="179"/>
      <c r="M352" s="179"/>
      <c r="N352" s="155"/>
    </row>
    <row r="353" spans="2:14" s="72" customFormat="1" x14ac:dyDescent="0.25">
      <c r="B353" s="156"/>
      <c r="H353" s="155"/>
      <c r="I353" s="156"/>
      <c r="J353" s="155"/>
      <c r="K353" s="179"/>
      <c r="L353" s="179"/>
      <c r="M353" s="179"/>
      <c r="N353" s="155"/>
    </row>
    <row r="354" spans="2:14" s="72" customFormat="1" x14ac:dyDescent="0.25">
      <c r="B354" s="156"/>
      <c r="H354" s="155"/>
      <c r="I354" s="156"/>
      <c r="J354" s="155"/>
      <c r="K354" s="179"/>
      <c r="L354" s="179"/>
      <c r="M354" s="179"/>
      <c r="N354" s="155"/>
    </row>
    <row r="355" spans="2:14" s="72" customFormat="1" x14ac:dyDescent="0.25">
      <c r="B355" s="156"/>
      <c r="H355" s="155"/>
      <c r="I355" s="156"/>
      <c r="J355" s="155"/>
      <c r="K355" s="179"/>
      <c r="L355" s="179"/>
      <c r="M355" s="179"/>
      <c r="N355" s="155"/>
    </row>
    <row r="356" spans="2:14" s="72" customFormat="1" x14ac:dyDescent="0.25">
      <c r="B356" s="156"/>
      <c r="H356" s="155"/>
      <c r="I356" s="156"/>
      <c r="J356" s="155"/>
      <c r="K356" s="179"/>
      <c r="L356" s="179"/>
      <c r="M356" s="179"/>
      <c r="N356" s="155"/>
    </row>
    <row r="357" spans="2:14" s="72" customFormat="1" x14ac:dyDescent="0.25">
      <c r="B357" s="156"/>
      <c r="H357" s="155"/>
      <c r="I357" s="156"/>
      <c r="J357" s="155"/>
      <c r="K357" s="179"/>
      <c r="L357" s="179"/>
      <c r="M357" s="179"/>
      <c r="N357" s="155"/>
    </row>
    <row r="358" spans="2:14" s="72" customFormat="1" x14ac:dyDescent="0.25">
      <c r="B358" s="156"/>
      <c r="H358" s="155"/>
      <c r="I358" s="156"/>
      <c r="J358" s="155"/>
      <c r="K358" s="179"/>
      <c r="L358" s="179"/>
      <c r="M358" s="179"/>
      <c r="N358" s="155"/>
    </row>
    <row r="359" spans="2:14" s="72" customFormat="1" x14ac:dyDescent="0.25">
      <c r="B359" s="156"/>
      <c r="H359" s="155"/>
      <c r="I359" s="156"/>
      <c r="J359" s="155"/>
      <c r="K359" s="179"/>
      <c r="L359" s="179"/>
      <c r="M359" s="179"/>
      <c r="N359" s="155"/>
    </row>
    <row r="360" spans="2:14" s="72" customFormat="1" x14ac:dyDescent="0.25">
      <c r="B360" s="156"/>
      <c r="H360" s="155"/>
      <c r="I360" s="156"/>
      <c r="J360" s="155"/>
      <c r="K360" s="179"/>
      <c r="L360" s="179"/>
      <c r="M360" s="179"/>
      <c r="N360" s="155"/>
    </row>
    <row r="361" spans="2:14" s="72" customFormat="1" x14ac:dyDescent="0.25">
      <c r="B361" s="156"/>
      <c r="H361" s="155"/>
      <c r="I361" s="156"/>
      <c r="J361" s="155"/>
      <c r="K361" s="179"/>
      <c r="L361" s="179"/>
      <c r="M361" s="179"/>
      <c r="N361" s="155"/>
    </row>
    <row r="362" spans="2:14" s="72" customFormat="1" x14ac:dyDescent="0.25">
      <c r="B362" s="156"/>
      <c r="H362" s="155"/>
      <c r="I362" s="156"/>
      <c r="J362" s="155"/>
      <c r="K362" s="179"/>
      <c r="L362" s="179"/>
      <c r="M362" s="179"/>
      <c r="N362" s="155"/>
    </row>
    <row r="363" spans="2:14" s="72" customFormat="1" x14ac:dyDescent="0.25">
      <c r="B363" s="156"/>
      <c r="H363" s="155"/>
      <c r="I363" s="156"/>
      <c r="J363" s="155"/>
      <c r="K363" s="179"/>
      <c r="L363" s="179"/>
      <c r="M363" s="179"/>
      <c r="N363" s="155"/>
    </row>
    <row r="364" spans="2:14" s="72" customFormat="1" x14ac:dyDescent="0.25">
      <c r="B364" s="156"/>
      <c r="H364" s="155"/>
      <c r="I364" s="156"/>
      <c r="J364" s="155"/>
      <c r="K364" s="179"/>
      <c r="L364" s="179"/>
      <c r="M364" s="179"/>
      <c r="N364" s="155"/>
    </row>
    <row r="365" spans="2:14" s="72" customFormat="1" x14ac:dyDescent="0.25">
      <c r="B365" s="156"/>
      <c r="H365" s="155"/>
      <c r="I365" s="156"/>
      <c r="J365" s="155"/>
      <c r="K365" s="179"/>
      <c r="L365" s="179"/>
      <c r="M365" s="179"/>
      <c r="N365" s="155"/>
    </row>
    <row r="366" spans="2:14" s="72" customFormat="1" x14ac:dyDescent="0.25">
      <c r="B366" s="156"/>
      <c r="H366" s="155"/>
      <c r="I366" s="156"/>
      <c r="J366" s="155"/>
      <c r="K366" s="179"/>
      <c r="L366" s="179"/>
      <c r="M366" s="179"/>
      <c r="N366" s="155"/>
    </row>
    <row r="367" spans="2:14" s="72" customFormat="1" x14ac:dyDescent="0.25">
      <c r="B367" s="156"/>
      <c r="H367" s="155"/>
      <c r="I367" s="156"/>
      <c r="J367" s="155"/>
      <c r="K367" s="179"/>
      <c r="L367" s="179"/>
      <c r="M367" s="179"/>
      <c r="N367" s="155"/>
    </row>
    <row r="368" spans="2:14" s="72" customFormat="1" x14ac:dyDescent="0.25">
      <c r="B368" s="156"/>
      <c r="H368" s="155"/>
      <c r="I368" s="156"/>
      <c r="J368" s="155"/>
      <c r="K368" s="179"/>
      <c r="L368" s="179"/>
      <c r="M368" s="179"/>
      <c r="N368" s="155"/>
    </row>
    <row r="369" spans="1:14" s="72" customFormat="1" ht="15.75" x14ac:dyDescent="0.25">
      <c r="A369" s="176"/>
      <c r="B369" s="159"/>
      <c r="K369" s="180"/>
      <c r="L369" s="180"/>
      <c r="M369" s="180"/>
      <c r="N369" s="181"/>
    </row>
    <row r="370" spans="1:14" s="72" customFormat="1" ht="15.75" x14ac:dyDescent="0.25">
      <c r="A370" s="158"/>
      <c r="B370" s="159"/>
      <c r="K370" s="180"/>
      <c r="L370" s="168"/>
      <c r="M370" s="168"/>
      <c r="N370" s="168"/>
    </row>
    <row r="371" spans="1:14" s="72" customFormat="1" ht="15.75" x14ac:dyDescent="0.25">
      <c r="A371" s="158"/>
      <c r="B371" s="159"/>
      <c r="K371" s="168"/>
      <c r="L371" s="168"/>
      <c r="M371" s="168"/>
      <c r="N371" s="168"/>
    </row>
    <row r="372" spans="1:14" s="72" customFormat="1" ht="15.75" x14ac:dyDescent="0.25">
      <c r="A372" s="158"/>
      <c r="B372" s="159"/>
      <c r="K372" s="164"/>
      <c r="L372" s="168"/>
      <c r="M372" s="168"/>
      <c r="N372" s="168"/>
    </row>
    <row r="373" spans="1:14" s="72" customFormat="1" ht="15.75" x14ac:dyDescent="0.25">
      <c r="A373" s="158"/>
      <c r="B373" s="159"/>
      <c r="K373" s="168"/>
      <c r="L373" s="168"/>
      <c r="M373" s="168"/>
      <c r="N373" s="168"/>
    </row>
    <row r="374" spans="1:14" s="72" customFormat="1" ht="15.75" x14ac:dyDescent="0.25">
      <c r="A374" s="158"/>
      <c r="B374" s="158"/>
      <c r="K374" s="182"/>
      <c r="L374" s="168"/>
      <c r="M374" s="168"/>
      <c r="N374" s="168"/>
    </row>
    <row r="375" spans="1:14" s="72" customFormat="1" ht="15.75" x14ac:dyDescent="0.25">
      <c r="A375" s="159"/>
      <c r="B375" s="159"/>
      <c r="C375" s="183"/>
      <c r="D375" s="183"/>
      <c r="E375" s="183"/>
      <c r="F375" s="184"/>
      <c r="G375" s="183"/>
      <c r="H375" s="183"/>
      <c r="I375" s="183"/>
      <c r="J375" s="183"/>
      <c r="K375" s="165"/>
      <c r="L375" s="168"/>
      <c r="M375" s="168"/>
      <c r="N375" s="168"/>
    </row>
    <row r="376" spans="1:14" s="72" customFormat="1" ht="15.75" x14ac:dyDescent="0.25">
      <c r="A376" s="158"/>
      <c r="B376" s="159"/>
      <c r="K376" s="159"/>
      <c r="L376" s="185"/>
      <c r="M376" s="168"/>
      <c r="N376" s="168"/>
    </row>
    <row r="377" spans="1:14" s="72" customFormat="1" ht="15.75" x14ac:dyDescent="0.25">
      <c r="A377" s="158"/>
      <c r="B377" s="158"/>
      <c r="K377" s="186"/>
      <c r="L377" s="186"/>
      <c r="M377" s="168"/>
      <c r="N377" s="168"/>
    </row>
    <row r="378" spans="1:14" s="72" customFormat="1" ht="15.75" x14ac:dyDescent="0.25">
      <c r="A378" s="158"/>
      <c r="B378" s="158"/>
      <c r="K378" s="186"/>
      <c r="L378" s="186"/>
      <c r="M378" s="168"/>
      <c r="N378" s="168"/>
    </row>
    <row r="379" spans="1:14" s="72" customFormat="1" ht="15.75" x14ac:dyDescent="0.25">
      <c r="A379" s="158"/>
      <c r="B379" s="159"/>
      <c r="H379" s="187"/>
      <c r="K379" s="168"/>
      <c r="L379" s="168"/>
      <c r="M379" s="168"/>
      <c r="N379" s="168"/>
    </row>
    <row r="380" spans="1:14" s="72" customFormat="1" ht="15.75" x14ac:dyDescent="0.25">
      <c r="A380" s="158"/>
      <c r="B380" s="159"/>
      <c r="I380" s="188"/>
      <c r="K380" s="168"/>
      <c r="L380" s="168"/>
      <c r="M380" s="168"/>
      <c r="N380" s="168"/>
    </row>
    <row r="381" spans="1:14" s="72" customFormat="1" ht="15.75" x14ac:dyDescent="0.25">
      <c r="A381" s="158"/>
      <c r="B381" s="159"/>
      <c r="C381" s="189"/>
      <c r="D381" s="189"/>
      <c r="E381" s="189"/>
      <c r="F381" s="189"/>
      <c r="G381" s="190"/>
      <c r="H381" s="189"/>
      <c r="I381" s="189"/>
      <c r="J381" s="189"/>
      <c r="K381" s="165"/>
      <c r="L381" s="165"/>
      <c r="M381" s="168"/>
      <c r="N381" s="168"/>
    </row>
    <row r="382" spans="1:14" s="72" customFormat="1" x14ac:dyDescent="0.25"/>
    <row r="383" spans="1:14" s="72" customFormat="1" ht="15.75" x14ac:dyDescent="0.25">
      <c r="B383" s="153"/>
      <c r="H383" s="154"/>
      <c r="I383" s="154"/>
      <c r="J383" s="154"/>
      <c r="K383" s="154"/>
      <c r="L383" s="154"/>
    </row>
    <row r="384" spans="1:14" s="72" customFormat="1" ht="15.75" x14ac:dyDescent="0.25">
      <c r="A384" s="158"/>
      <c r="B384" s="158"/>
      <c r="K384" s="164"/>
      <c r="L384" s="163"/>
      <c r="M384" s="163"/>
      <c r="N384" s="163"/>
    </row>
    <row r="385" spans="1:15" s="72" customFormat="1" ht="15.75" x14ac:dyDescent="0.25">
      <c r="A385" s="158"/>
      <c r="B385" s="158"/>
      <c r="K385" s="168"/>
      <c r="L385" s="163"/>
      <c r="M385" s="163"/>
      <c r="N385" s="163"/>
    </row>
    <row r="386" spans="1:15" s="72" customFormat="1" ht="15.75" x14ac:dyDescent="0.25">
      <c r="A386" s="158"/>
      <c r="B386" s="159"/>
      <c r="C386" s="160"/>
      <c r="D386" s="160"/>
      <c r="E386" s="160"/>
      <c r="F386" s="160"/>
      <c r="G386" s="161"/>
      <c r="H386" s="160"/>
      <c r="I386" s="160"/>
      <c r="J386" s="160"/>
      <c r="K386" s="162"/>
      <c r="L386" s="163"/>
      <c r="N386" s="163"/>
    </row>
    <row r="387" spans="1:15" s="72" customFormat="1" ht="15.75" x14ac:dyDescent="0.25">
      <c r="A387" s="158"/>
      <c r="B387" s="158"/>
      <c r="H387" s="154"/>
      <c r="K387" s="168"/>
      <c r="N387" s="163"/>
    </row>
    <row r="388" spans="1:15" s="72" customFormat="1" ht="15.75" x14ac:dyDescent="0.25">
      <c r="A388" s="158"/>
      <c r="B388" s="158"/>
      <c r="K388" s="164"/>
    </row>
    <row r="389" spans="1:15" s="72" customFormat="1" ht="15.75" x14ac:dyDescent="0.25">
      <c r="A389" s="158"/>
      <c r="B389" s="159"/>
      <c r="C389" s="160"/>
      <c r="D389" s="160"/>
      <c r="E389" s="160"/>
      <c r="F389" s="160"/>
      <c r="G389" s="160"/>
      <c r="H389" s="160"/>
      <c r="I389" s="191"/>
      <c r="J389" s="160"/>
      <c r="K389" s="180"/>
    </row>
    <row r="390" spans="1:15" s="72" customFormat="1" ht="15.75" x14ac:dyDescent="0.25">
      <c r="A390" s="158"/>
      <c r="B390" s="159"/>
      <c r="K390" s="165"/>
      <c r="L390" s="164"/>
      <c r="M390" s="164"/>
      <c r="N390" s="166"/>
    </row>
    <row r="391" spans="1:15" s="72" customFormat="1" x14ac:dyDescent="0.25"/>
    <row r="392" spans="1:15" s="72" customFormat="1" ht="15.75" x14ac:dyDescent="0.25">
      <c r="B392" s="158"/>
    </row>
    <row r="393" spans="1:15" s="72" customFormat="1" ht="15.75" x14ac:dyDescent="0.25">
      <c r="A393" s="170"/>
      <c r="C393" s="171"/>
      <c r="D393" s="172"/>
      <c r="O393" s="173"/>
    </row>
    <row r="394" spans="1:15" s="72" customFormat="1" ht="15.75" x14ac:dyDescent="0.25">
      <c r="A394" s="170"/>
      <c r="B394" s="172"/>
      <c r="C394" s="172"/>
      <c r="D394" s="172"/>
    </row>
    <row r="395" spans="1:15" s="72" customFormat="1" ht="15.75" x14ac:dyDescent="0.25">
      <c r="B395" s="153"/>
      <c r="E395" s="153"/>
      <c r="H395" s="153"/>
      <c r="J395" s="153"/>
    </row>
    <row r="396" spans="1:15" s="72" customFormat="1" ht="15.75" x14ac:dyDescent="0.25">
      <c r="B396" s="153"/>
      <c r="E396" s="174"/>
    </row>
    <row r="397" spans="1:15" s="72" customFormat="1" ht="15.75" x14ac:dyDescent="0.25">
      <c r="B397" s="153"/>
      <c r="D397" s="167"/>
      <c r="E397" s="217"/>
      <c r="F397" s="217"/>
      <c r="G397" s="217"/>
    </row>
    <row r="398" spans="1:15" s="72" customFormat="1" ht="15.75" x14ac:dyDescent="0.25">
      <c r="B398" s="153"/>
      <c r="E398" s="175"/>
    </row>
    <row r="399" spans="1:15" s="72" customFormat="1" ht="15.75" x14ac:dyDescent="0.25">
      <c r="A399" s="158"/>
      <c r="B399" s="159"/>
      <c r="C399" s="160"/>
      <c r="D399" s="160"/>
      <c r="E399" s="160"/>
      <c r="F399" s="160"/>
      <c r="G399" s="161"/>
      <c r="H399" s="160"/>
      <c r="I399" s="160"/>
      <c r="J399" s="160"/>
      <c r="K399" s="162"/>
      <c r="L399" s="163"/>
      <c r="N399" s="163"/>
    </row>
    <row r="400" spans="1:15" s="72" customFormat="1" ht="15.75" x14ac:dyDescent="0.25">
      <c r="A400" s="158"/>
      <c r="B400" s="158"/>
      <c r="H400" s="154"/>
      <c r="K400" s="164"/>
      <c r="N400" s="163"/>
    </row>
    <row r="401" spans="1:14" s="72" customFormat="1" ht="15.75" x14ac:dyDescent="0.25">
      <c r="A401" s="176"/>
      <c r="B401" s="177"/>
      <c r="H401" s="155"/>
      <c r="I401" s="177"/>
      <c r="K401" s="159"/>
      <c r="M401" s="155"/>
      <c r="N401" s="155"/>
    </row>
    <row r="402" spans="1:14" s="72" customFormat="1" ht="15.75" x14ac:dyDescent="0.25">
      <c r="H402" s="155"/>
      <c r="I402" s="177"/>
      <c r="K402" s="178"/>
      <c r="L402" s="155"/>
      <c r="M402" s="155"/>
      <c r="N402" s="155"/>
    </row>
    <row r="403" spans="1:14" s="72" customFormat="1" x14ac:dyDescent="0.25">
      <c r="H403" s="155"/>
      <c r="I403" s="155"/>
      <c r="J403" s="155"/>
      <c r="K403" s="155"/>
      <c r="L403" s="155"/>
      <c r="M403" s="155"/>
      <c r="N403" s="155"/>
    </row>
    <row r="404" spans="1:14" s="72" customFormat="1" x14ac:dyDescent="0.25">
      <c r="B404" s="156"/>
      <c r="H404" s="155"/>
      <c r="I404" s="156"/>
      <c r="J404" s="155"/>
      <c r="K404" s="179"/>
      <c r="L404" s="179"/>
      <c r="M404" s="179"/>
      <c r="N404" s="155"/>
    </row>
    <row r="405" spans="1:14" s="72" customFormat="1" x14ac:dyDescent="0.25">
      <c r="B405" s="156"/>
      <c r="H405" s="155"/>
      <c r="I405" s="156"/>
      <c r="J405" s="155"/>
      <c r="K405" s="179"/>
      <c r="L405" s="179"/>
      <c r="M405" s="179"/>
      <c r="N405" s="155"/>
    </row>
    <row r="406" spans="1:14" s="72" customFormat="1" x14ac:dyDescent="0.25">
      <c r="B406" s="156"/>
      <c r="H406" s="155"/>
      <c r="I406" s="156"/>
      <c r="J406" s="155"/>
      <c r="K406" s="179"/>
      <c r="L406" s="179"/>
      <c r="M406" s="179"/>
      <c r="N406" s="155"/>
    </row>
    <row r="407" spans="1:14" s="72" customFormat="1" x14ac:dyDescent="0.25">
      <c r="B407" s="156"/>
      <c r="H407" s="155"/>
      <c r="I407" s="156"/>
      <c r="J407" s="155"/>
      <c r="K407" s="179"/>
      <c r="L407" s="179"/>
      <c r="M407" s="179"/>
      <c r="N407" s="155"/>
    </row>
    <row r="408" spans="1:14" s="72" customFormat="1" x14ac:dyDescent="0.25">
      <c r="B408" s="156"/>
      <c r="H408" s="155"/>
      <c r="I408" s="156"/>
      <c r="J408" s="155"/>
      <c r="K408" s="179"/>
      <c r="L408" s="179"/>
      <c r="M408" s="179"/>
      <c r="N408" s="155"/>
    </row>
    <row r="409" spans="1:14" s="72" customFormat="1" x14ac:dyDescent="0.25">
      <c r="B409" s="156"/>
      <c r="H409" s="155"/>
      <c r="I409" s="156"/>
      <c r="J409" s="155"/>
      <c r="K409" s="179"/>
      <c r="L409" s="179"/>
      <c r="M409" s="179"/>
      <c r="N409" s="155"/>
    </row>
    <row r="410" spans="1:14" s="72" customFormat="1" x14ac:dyDescent="0.25">
      <c r="B410" s="156"/>
      <c r="H410" s="155"/>
      <c r="I410" s="156"/>
      <c r="J410" s="155"/>
      <c r="K410" s="179"/>
      <c r="L410" s="179"/>
      <c r="M410" s="179"/>
      <c r="N410" s="155"/>
    </row>
    <row r="411" spans="1:14" s="72" customFormat="1" x14ac:dyDescent="0.25">
      <c r="B411" s="156"/>
      <c r="H411" s="155"/>
      <c r="I411" s="156"/>
      <c r="J411" s="155"/>
      <c r="K411" s="179"/>
      <c r="L411" s="179"/>
      <c r="M411" s="179"/>
      <c r="N411" s="155"/>
    </row>
    <row r="412" spans="1:14" s="72" customFormat="1" x14ac:dyDescent="0.25">
      <c r="B412" s="156"/>
      <c r="H412" s="155"/>
      <c r="I412" s="156"/>
      <c r="J412" s="155"/>
      <c r="K412" s="179"/>
      <c r="L412" s="179"/>
      <c r="M412" s="179"/>
      <c r="N412" s="155"/>
    </row>
    <row r="413" spans="1:14" s="72" customFormat="1" x14ac:dyDescent="0.25">
      <c r="B413" s="156"/>
      <c r="H413" s="155"/>
      <c r="I413" s="156"/>
      <c r="J413" s="155"/>
      <c r="K413" s="179"/>
      <c r="L413" s="179"/>
      <c r="M413" s="179"/>
      <c r="N413" s="155"/>
    </row>
    <row r="414" spans="1:14" s="72" customFormat="1" x14ac:dyDescent="0.25">
      <c r="B414" s="156"/>
      <c r="H414" s="155"/>
      <c r="I414" s="156"/>
      <c r="J414" s="155"/>
      <c r="K414" s="179"/>
      <c r="L414" s="179"/>
      <c r="M414" s="179"/>
      <c r="N414" s="155"/>
    </row>
    <row r="415" spans="1:14" s="72" customFormat="1" x14ac:dyDescent="0.25">
      <c r="B415" s="156"/>
      <c r="H415" s="155"/>
      <c r="I415" s="156"/>
      <c r="J415" s="155"/>
      <c r="K415" s="179"/>
      <c r="L415" s="179"/>
      <c r="M415" s="179"/>
      <c r="N415" s="155"/>
    </row>
    <row r="416" spans="1:14" s="72" customFormat="1" x14ac:dyDescent="0.25">
      <c r="B416" s="156"/>
      <c r="H416" s="155"/>
      <c r="I416" s="156"/>
      <c r="J416" s="155"/>
      <c r="K416" s="179"/>
      <c r="L416" s="179"/>
      <c r="M416" s="179"/>
      <c r="N416" s="155"/>
    </row>
    <row r="417" spans="2:14" s="72" customFormat="1" x14ac:dyDescent="0.25">
      <c r="B417" s="156"/>
      <c r="H417" s="155"/>
      <c r="I417" s="156"/>
      <c r="J417" s="155"/>
      <c r="K417" s="179"/>
      <c r="L417" s="179"/>
      <c r="M417" s="179"/>
      <c r="N417" s="155"/>
    </row>
    <row r="418" spans="2:14" s="72" customFormat="1" x14ac:dyDescent="0.25">
      <c r="B418" s="156"/>
      <c r="H418" s="155"/>
      <c r="I418" s="156"/>
      <c r="J418" s="155"/>
      <c r="K418" s="179"/>
      <c r="L418" s="179"/>
      <c r="M418" s="179"/>
      <c r="N418" s="155"/>
    </row>
    <row r="419" spans="2:14" s="72" customFormat="1" x14ac:dyDescent="0.25">
      <c r="B419" s="156"/>
      <c r="H419" s="155"/>
      <c r="I419" s="156"/>
      <c r="J419" s="155"/>
      <c r="K419" s="179"/>
      <c r="L419" s="179"/>
      <c r="M419" s="179"/>
      <c r="N419" s="155"/>
    </row>
    <row r="420" spans="2:14" s="72" customFormat="1" x14ac:dyDescent="0.25">
      <c r="B420" s="156"/>
      <c r="H420" s="155"/>
      <c r="I420" s="156"/>
      <c r="J420" s="155"/>
      <c r="K420" s="179"/>
      <c r="L420" s="179"/>
      <c r="M420" s="179"/>
      <c r="N420" s="155"/>
    </row>
    <row r="421" spans="2:14" s="72" customFormat="1" x14ac:dyDescent="0.25">
      <c r="B421" s="156"/>
      <c r="H421" s="155"/>
      <c r="I421" s="156"/>
      <c r="J421" s="155"/>
      <c r="K421" s="179"/>
      <c r="L421" s="179"/>
      <c r="M421" s="179"/>
      <c r="N421" s="155"/>
    </row>
    <row r="422" spans="2:14" s="72" customFormat="1" x14ac:dyDescent="0.25">
      <c r="B422" s="156"/>
      <c r="H422" s="155"/>
      <c r="I422" s="156"/>
      <c r="J422" s="155"/>
      <c r="K422" s="179"/>
      <c r="L422" s="179"/>
      <c r="M422" s="179"/>
      <c r="N422" s="155"/>
    </row>
    <row r="423" spans="2:14" s="72" customFormat="1" x14ac:dyDescent="0.25">
      <c r="B423" s="156"/>
      <c r="H423" s="155"/>
      <c r="I423" s="156"/>
      <c r="J423" s="155"/>
      <c r="K423" s="179"/>
      <c r="L423" s="179"/>
      <c r="M423" s="179"/>
      <c r="N423" s="155"/>
    </row>
    <row r="424" spans="2:14" s="72" customFormat="1" x14ac:dyDescent="0.25">
      <c r="B424" s="156"/>
      <c r="H424" s="155"/>
      <c r="I424" s="156"/>
      <c r="J424" s="155"/>
      <c r="K424" s="179"/>
      <c r="L424" s="179"/>
      <c r="M424" s="179"/>
      <c r="N424" s="155"/>
    </row>
    <row r="425" spans="2:14" s="72" customFormat="1" x14ac:dyDescent="0.25">
      <c r="B425" s="156"/>
      <c r="H425" s="155"/>
      <c r="I425" s="156"/>
      <c r="J425" s="155"/>
      <c r="K425" s="179"/>
      <c r="L425" s="179"/>
      <c r="M425" s="179"/>
      <c r="N425" s="155"/>
    </row>
    <row r="426" spans="2:14" s="72" customFormat="1" x14ac:dyDescent="0.25">
      <c r="B426" s="156"/>
      <c r="H426" s="155"/>
      <c r="I426" s="156"/>
      <c r="J426" s="155"/>
      <c r="K426" s="179"/>
      <c r="L426" s="179"/>
      <c r="M426" s="179"/>
      <c r="N426" s="155"/>
    </row>
    <row r="427" spans="2:14" s="72" customFormat="1" x14ac:dyDescent="0.25">
      <c r="B427" s="156"/>
      <c r="H427" s="155"/>
      <c r="I427" s="156"/>
      <c r="J427" s="155"/>
      <c r="K427" s="179"/>
      <c r="L427" s="179"/>
      <c r="M427" s="179"/>
      <c r="N427" s="155"/>
    </row>
    <row r="428" spans="2:14" s="72" customFormat="1" x14ac:dyDescent="0.25">
      <c r="B428" s="156"/>
      <c r="H428" s="155"/>
      <c r="I428" s="156"/>
      <c r="J428" s="155"/>
      <c r="K428" s="179"/>
      <c r="L428" s="179"/>
      <c r="M428" s="179"/>
      <c r="N428" s="155"/>
    </row>
    <row r="429" spans="2:14" s="72" customFormat="1" x14ac:dyDescent="0.25">
      <c r="B429" s="156"/>
      <c r="H429" s="155"/>
      <c r="I429" s="156"/>
      <c r="J429" s="155"/>
      <c r="K429" s="179"/>
      <c r="L429" s="179"/>
      <c r="M429" s="179"/>
      <c r="N429" s="155"/>
    </row>
    <row r="430" spans="2:14" s="72" customFormat="1" x14ac:dyDescent="0.25">
      <c r="B430" s="156"/>
      <c r="H430" s="155"/>
      <c r="I430" s="156"/>
      <c r="J430" s="155"/>
      <c r="K430" s="179"/>
      <c r="L430" s="179"/>
      <c r="M430" s="179"/>
      <c r="N430" s="155"/>
    </row>
    <row r="431" spans="2:14" s="72" customFormat="1" x14ac:dyDescent="0.25">
      <c r="B431" s="156"/>
      <c r="H431" s="155"/>
      <c r="I431" s="156"/>
      <c r="J431" s="155"/>
      <c r="K431" s="179"/>
      <c r="L431" s="179"/>
      <c r="M431" s="179"/>
      <c r="N431" s="155"/>
    </row>
    <row r="432" spans="2:14" s="72" customFormat="1" x14ac:dyDescent="0.25">
      <c r="B432" s="156"/>
      <c r="H432" s="155"/>
      <c r="I432" s="156"/>
      <c r="J432" s="155"/>
      <c r="K432" s="179"/>
      <c r="L432" s="179"/>
      <c r="M432" s="179"/>
      <c r="N432" s="155"/>
    </row>
    <row r="433" spans="2:14" s="72" customFormat="1" x14ac:dyDescent="0.25">
      <c r="B433" s="156"/>
      <c r="H433" s="155"/>
      <c r="I433" s="156"/>
      <c r="J433" s="155"/>
      <c r="K433" s="179"/>
      <c r="L433" s="179"/>
      <c r="M433" s="179"/>
      <c r="N433" s="155"/>
    </row>
    <row r="434" spans="2:14" s="72" customFormat="1" x14ac:dyDescent="0.25">
      <c r="B434" s="156"/>
      <c r="H434" s="155"/>
      <c r="I434" s="156"/>
      <c r="J434" s="155"/>
      <c r="K434" s="179"/>
      <c r="L434" s="179"/>
      <c r="M434" s="179"/>
      <c r="N434" s="155"/>
    </row>
    <row r="435" spans="2:14" s="72" customFormat="1" x14ac:dyDescent="0.25">
      <c r="B435" s="156"/>
      <c r="H435" s="155"/>
      <c r="I435" s="156"/>
      <c r="J435" s="155"/>
      <c r="K435" s="179"/>
      <c r="L435" s="179"/>
      <c r="M435" s="179"/>
      <c r="N435" s="155"/>
    </row>
    <row r="436" spans="2:14" s="72" customFormat="1" x14ac:dyDescent="0.25">
      <c r="B436" s="156"/>
      <c r="H436" s="155"/>
      <c r="I436" s="156"/>
      <c r="J436" s="155"/>
      <c r="K436" s="179"/>
      <c r="L436" s="179"/>
      <c r="M436" s="179"/>
      <c r="N436" s="155"/>
    </row>
    <row r="437" spans="2:14" s="72" customFormat="1" x14ac:dyDescent="0.25">
      <c r="B437" s="156"/>
      <c r="H437" s="155"/>
      <c r="I437" s="156"/>
      <c r="J437" s="155"/>
      <c r="K437" s="179"/>
      <c r="L437" s="179"/>
      <c r="M437" s="179"/>
      <c r="N437" s="155"/>
    </row>
    <row r="438" spans="2:14" s="72" customFormat="1" x14ac:dyDescent="0.25">
      <c r="B438" s="156"/>
      <c r="H438" s="155"/>
      <c r="I438" s="156"/>
      <c r="J438" s="155"/>
      <c r="K438" s="179"/>
      <c r="L438" s="179"/>
      <c r="M438" s="179"/>
      <c r="N438" s="155"/>
    </row>
    <row r="439" spans="2:14" s="72" customFormat="1" x14ac:dyDescent="0.25">
      <c r="B439" s="156"/>
      <c r="H439" s="155"/>
      <c r="I439" s="156"/>
      <c r="J439" s="155"/>
      <c r="K439" s="179"/>
      <c r="L439" s="179"/>
      <c r="M439" s="179"/>
      <c r="N439" s="155"/>
    </row>
    <row r="440" spans="2:14" s="72" customFormat="1" x14ac:dyDescent="0.25">
      <c r="B440" s="156"/>
      <c r="H440" s="155"/>
      <c r="I440" s="156"/>
      <c r="J440" s="155"/>
      <c r="K440" s="179"/>
      <c r="L440" s="179"/>
      <c r="M440" s="179"/>
      <c r="N440" s="155"/>
    </row>
    <row r="441" spans="2:14" s="72" customFormat="1" x14ac:dyDescent="0.25">
      <c r="B441" s="156"/>
      <c r="H441" s="155"/>
      <c r="I441" s="156"/>
      <c r="J441" s="155"/>
      <c r="K441" s="179"/>
      <c r="L441" s="179"/>
      <c r="M441" s="179"/>
      <c r="N441" s="155"/>
    </row>
    <row r="442" spans="2:14" s="72" customFormat="1" x14ac:dyDescent="0.25">
      <c r="B442" s="156"/>
      <c r="H442" s="155"/>
      <c r="I442" s="156"/>
      <c r="J442" s="155"/>
      <c r="K442" s="179"/>
      <c r="L442" s="179"/>
      <c r="M442" s="179"/>
      <c r="N442" s="155"/>
    </row>
    <row r="443" spans="2:14" s="72" customFormat="1" x14ac:dyDescent="0.25">
      <c r="B443" s="156"/>
      <c r="H443" s="155"/>
      <c r="I443" s="156"/>
      <c r="J443" s="155"/>
      <c r="K443" s="179"/>
      <c r="L443" s="179"/>
      <c r="M443" s="179"/>
      <c r="N443" s="155"/>
    </row>
    <row r="444" spans="2:14" s="72" customFormat="1" x14ac:dyDescent="0.25">
      <c r="B444" s="156"/>
      <c r="H444" s="155"/>
      <c r="I444" s="156"/>
      <c r="J444" s="155"/>
      <c r="K444" s="179"/>
      <c r="L444" s="179"/>
      <c r="M444" s="179"/>
      <c r="N444" s="155"/>
    </row>
    <row r="445" spans="2:14" s="72" customFormat="1" x14ac:dyDescent="0.25">
      <c r="B445" s="156"/>
      <c r="H445" s="155"/>
      <c r="I445" s="156"/>
      <c r="J445" s="155"/>
      <c r="K445" s="179"/>
      <c r="L445" s="179"/>
      <c r="M445" s="179"/>
      <c r="N445" s="155"/>
    </row>
    <row r="446" spans="2:14" s="72" customFormat="1" x14ac:dyDescent="0.25">
      <c r="B446" s="156"/>
      <c r="H446" s="155"/>
      <c r="I446" s="156"/>
      <c r="J446" s="155"/>
      <c r="K446" s="179"/>
      <c r="L446" s="179"/>
      <c r="M446" s="179"/>
      <c r="N446" s="155"/>
    </row>
    <row r="447" spans="2:14" s="72" customFormat="1" x14ac:dyDescent="0.25">
      <c r="B447" s="156"/>
      <c r="H447" s="155"/>
      <c r="I447" s="156"/>
      <c r="J447" s="155"/>
      <c r="K447" s="179"/>
      <c r="L447" s="179"/>
      <c r="M447" s="179"/>
      <c r="N447" s="155"/>
    </row>
    <row r="448" spans="2:14" s="72" customFormat="1" x14ac:dyDescent="0.25">
      <c r="B448" s="156"/>
      <c r="H448" s="155"/>
      <c r="I448" s="156"/>
      <c r="J448" s="155"/>
      <c r="K448" s="179"/>
      <c r="L448" s="179"/>
      <c r="M448" s="179"/>
      <c r="N448" s="155"/>
    </row>
    <row r="449" spans="2:14" s="72" customFormat="1" x14ac:dyDescent="0.25">
      <c r="B449" s="156"/>
      <c r="H449" s="155"/>
      <c r="I449" s="156"/>
      <c r="J449" s="155"/>
      <c r="K449" s="179"/>
      <c r="L449" s="179"/>
      <c r="M449" s="179"/>
      <c r="N449" s="155"/>
    </row>
    <row r="450" spans="2:14" s="72" customFormat="1" x14ac:dyDescent="0.25">
      <c r="B450" s="156"/>
      <c r="H450" s="155"/>
      <c r="I450" s="156"/>
      <c r="J450" s="155"/>
      <c r="K450" s="179"/>
      <c r="L450" s="179"/>
      <c r="M450" s="179"/>
      <c r="N450" s="155"/>
    </row>
    <row r="451" spans="2:14" s="72" customFormat="1" x14ac:dyDescent="0.25">
      <c r="B451" s="156"/>
      <c r="H451" s="155"/>
      <c r="I451" s="156"/>
      <c r="J451" s="155"/>
      <c r="K451" s="179"/>
      <c r="L451" s="179"/>
      <c r="M451" s="179"/>
      <c r="N451" s="155"/>
    </row>
    <row r="452" spans="2:14" s="72" customFormat="1" x14ac:dyDescent="0.25">
      <c r="B452" s="156"/>
      <c r="H452" s="155"/>
      <c r="I452" s="156"/>
      <c r="J452" s="155"/>
      <c r="K452" s="179"/>
      <c r="L452" s="179"/>
      <c r="M452" s="179"/>
      <c r="N452" s="155"/>
    </row>
    <row r="453" spans="2:14" s="72" customFormat="1" x14ac:dyDescent="0.25">
      <c r="B453" s="156"/>
      <c r="H453" s="155"/>
      <c r="I453" s="156"/>
      <c r="J453" s="155"/>
      <c r="K453" s="179"/>
      <c r="L453" s="179"/>
      <c r="M453" s="179"/>
      <c r="N453" s="155"/>
    </row>
    <row r="454" spans="2:14" s="72" customFormat="1" x14ac:dyDescent="0.25">
      <c r="B454" s="156"/>
      <c r="H454" s="155"/>
      <c r="I454" s="156"/>
      <c r="J454" s="155"/>
      <c r="K454" s="179"/>
      <c r="L454" s="179"/>
      <c r="M454" s="179"/>
      <c r="N454" s="155"/>
    </row>
    <row r="455" spans="2:14" s="72" customFormat="1" x14ac:dyDescent="0.25">
      <c r="B455" s="156"/>
      <c r="H455" s="155"/>
      <c r="I455" s="156"/>
      <c r="J455" s="155"/>
      <c r="K455" s="179"/>
      <c r="L455" s="179"/>
      <c r="M455" s="179"/>
      <c r="N455" s="155"/>
    </row>
    <row r="456" spans="2:14" s="72" customFormat="1" x14ac:dyDescent="0.25">
      <c r="B456" s="156"/>
      <c r="H456" s="155"/>
      <c r="I456" s="156"/>
      <c r="J456" s="155"/>
      <c r="K456" s="179"/>
      <c r="L456" s="179"/>
      <c r="M456" s="179"/>
      <c r="N456" s="155"/>
    </row>
    <row r="457" spans="2:14" s="72" customFormat="1" x14ac:dyDescent="0.25">
      <c r="B457" s="156"/>
      <c r="H457" s="155"/>
      <c r="I457" s="156"/>
      <c r="J457" s="155"/>
      <c r="K457" s="179"/>
      <c r="L457" s="179"/>
      <c r="M457" s="179"/>
      <c r="N457" s="155"/>
    </row>
    <row r="458" spans="2:14" s="72" customFormat="1" x14ac:dyDescent="0.25">
      <c r="B458" s="156"/>
      <c r="H458" s="155"/>
      <c r="I458" s="156"/>
      <c r="J458" s="155"/>
      <c r="K458" s="179"/>
      <c r="L458" s="179"/>
      <c r="M458" s="179"/>
      <c r="N458" s="155"/>
    </row>
    <row r="459" spans="2:14" s="72" customFormat="1" x14ac:dyDescent="0.25">
      <c r="B459" s="156"/>
      <c r="H459" s="155"/>
      <c r="I459" s="156"/>
      <c r="J459" s="155"/>
      <c r="K459" s="179"/>
      <c r="L459" s="179"/>
      <c r="M459" s="179"/>
      <c r="N459" s="155"/>
    </row>
    <row r="460" spans="2:14" s="72" customFormat="1" x14ac:dyDescent="0.25">
      <c r="B460" s="156"/>
      <c r="H460" s="155"/>
      <c r="I460" s="156"/>
      <c r="J460" s="155"/>
      <c r="K460" s="179"/>
      <c r="L460" s="179"/>
      <c r="M460" s="179"/>
      <c r="N460" s="155"/>
    </row>
    <row r="461" spans="2:14" s="72" customFormat="1" x14ac:dyDescent="0.25">
      <c r="B461" s="156"/>
      <c r="H461" s="155"/>
      <c r="I461" s="156"/>
      <c r="J461" s="155"/>
      <c r="K461" s="179"/>
      <c r="L461" s="179"/>
      <c r="M461" s="179"/>
      <c r="N461" s="155"/>
    </row>
    <row r="462" spans="2:14" s="72" customFormat="1" x14ac:dyDescent="0.25">
      <c r="B462" s="156"/>
      <c r="H462" s="155"/>
      <c r="I462" s="156"/>
      <c r="J462" s="155"/>
      <c r="K462" s="179"/>
      <c r="L462" s="179"/>
      <c r="M462" s="179"/>
      <c r="N462" s="155"/>
    </row>
    <row r="463" spans="2:14" s="72" customFormat="1" x14ac:dyDescent="0.25">
      <c r="B463" s="156"/>
      <c r="H463" s="155"/>
      <c r="I463" s="156"/>
      <c r="J463" s="155"/>
      <c r="K463" s="179"/>
      <c r="L463" s="179"/>
      <c r="M463" s="179"/>
      <c r="N463" s="155"/>
    </row>
    <row r="464" spans="2:14" s="72" customFormat="1" x14ac:dyDescent="0.25">
      <c r="B464" s="156"/>
      <c r="H464" s="155"/>
      <c r="I464" s="156"/>
      <c r="J464" s="155"/>
      <c r="K464" s="179"/>
      <c r="L464" s="179"/>
      <c r="M464" s="179"/>
      <c r="N464" s="155"/>
    </row>
    <row r="465" spans="1:18" s="72" customFormat="1" x14ac:dyDescent="0.25">
      <c r="B465" s="156"/>
      <c r="H465" s="155"/>
      <c r="I465" s="156"/>
      <c r="J465" s="155"/>
      <c r="K465" s="179"/>
      <c r="L465" s="179"/>
      <c r="M465" s="179"/>
      <c r="N465" s="155"/>
    </row>
    <row r="466" spans="1:18" s="72" customFormat="1" x14ac:dyDescent="0.25">
      <c r="B466" s="156"/>
      <c r="H466" s="155"/>
      <c r="I466" s="156"/>
      <c r="J466" s="155"/>
      <c r="K466" s="179"/>
      <c r="L466" s="179"/>
      <c r="M466" s="179"/>
      <c r="N466" s="155"/>
    </row>
    <row r="467" spans="1:18" s="72" customFormat="1" ht="15.75" x14ac:dyDescent="0.25">
      <c r="A467" s="176"/>
      <c r="B467" s="159"/>
      <c r="K467" s="180"/>
      <c r="L467" s="180"/>
      <c r="M467" s="180"/>
      <c r="N467" s="181"/>
    </row>
    <row r="468" spans="1:18" s="72" customFormat="1" ht="15.75" x14ac:dyDescent="0.25">
      <c r="A468" s="158"/>
      <c r="B468" s="159"/>
      <c r="K468" s="180"/>
      <c r="L468" s="168"/>
      <c r="M468" s="168"/>
      <c r="N468" s="168"/>
    </row>
    <row r="469" spans="1:18" s="72" customFormat="1" ht="15.75" x14ac:dyDescent="0.25">
      <c r="A469" s="158"/>
      <c r="B469" s="159"/>
      <c r="K469" s="168"/>
      <c r="L469" s="168"/>
      <c r="M469" s="168"/>
      <c r="R469" s="169"/>
    </row>
    <row r="470" spans="1:18" s="72" customFormat="1" ht="15.75" x14ac:dyDescent="0.25">
      <c r="A470" s="158"/>
      <c r="B470" s="159"/>
      <c r="K470" s="164"/>
      <c r="L470" s="168"/>
      <c r="M470" s="168"/>
      <c r="R470" s="169"/>
    </row>
    <row r="471" spans="1:18" s="72" customFormat="1" ht="15.75" x14ac:dyDescent="0.25">
      <c r="A471" s="158"/>
      <c r="B471" s="159"/>
      <c r="K471" s="168"/>
      <c r="L471" s="168"/>
      <c r="M471" s="168"/>
      <c r="N471" s="168"/>
    </row>
    <row r="472" spans="1:18" s="72" customFormat="1" ht="15.75" x14ac:dyDescent="0.25">
      <c r="A472" s="158"/>
      <c r="B472" s="158"/>
      <c r="K472" s="182"/>
      <c r="L472" s="168"/>
      <c r="M472" s="168"/>
      <c r="N472" s="168"/>
    </row>
    <row r="473" spans="1:18" s="72" customFormat="1" ht="15.75" x14ac:dyDescent="0.25">
      <c r="A473" s="159"/>
      <c r="B473" s="159"/>
      <c r="C473" s="183"/>
      <c r="D473" s="183"/>
      <c r="E473" s="183"/>
      <c r="F473" s="184"/>
      <c r="G473" s="183"/>
      <c r="H473" s="183"/>
      <c r="I473" s="183"/>
      <c r="J473" s="183"/>
      <c r="K473" s="165"/>
      <c r="L473" s="168"/>
      <c r="M473" s="168"/>
      <c r="N473" s="168"/>
    </row>
    <row r="474" spans="1:18" s="72" customFormat="1" ht="15.75" x14ac:dyDescent="0.25">
      <c r="A474" s="158"/>
      <c r="B474" s="159"/>
      <c r="K474" s="159"/>
      <c r="L474" s="185"/>
      <c r="M474" s="168"/>
      <c r="N474" s="168"/>
    </row>
    <row r="475" spans="1:18" s="72" customFormat="1" ht="15.75" x14ac:dyDescent="0.25">
      <c r="A475" s="158"/>
      <c r="B475" s="158"/>
      <c r="K475" s="186"/>
      <c r="L475" s="186"/>
      <c r="M475" s="168"/>
      <c r="N475" s="168"/>
    </row>
    <row r="476" spans="1:18" s="72" customFormat="1" ht="15.75" x14ac:dyDescent="0.25">
      <c r="A476" s="158"/>
      <c r="B476" s="158"/>
      <c r="K476" s="168"/>
      <c r="L476" s="168"/>
      <c r="M476" s="168"/>
      <c r="N476" s="168"/>
    </row>
    <row r="477" spans="1:18" s="72" customFormat="1" ht="15.75" x14ac:dyDescent="0.25">
      <c r="A477" s="158"/>
      <c r="B477" s="159"/>
      <c r="H477" s="187"/>
      <c r="K477" s="168"/>
      <c r="L477" s="168"/>
      <c r="M477" s="168"/>
      <c r="N477" s="168"/>
    </row>
    <row r="478" spans="1:18" s="72" customFormat="1" ht="15.75" x14ac:dyDescent="0.25">
      <c r="A478" s="158"/>
      <c r="B478" s="159"/>
      <c r="I478" s="188"/>
      <c r="K478" s="168"/>
      <c r="L478" s="168"/>
      <c r="M478" s="168"/>
      <c r="N478" s="168"/>
    </row>
    <row r="479" spans="1:18" s="72" customFormat="1" ht="15.75" x14ac:dyDescent="0.25">
      <c r="A479" s="158"/>
      <c r="B479" s="159"/>
      <c r="C479" s="189"/>
      <c r="D479" s="189"/>
      <c r="E479" s="189"/>
      <c r="F479" s="189"/>
      <c r="G479" s="190"/>
      <c r="H479" s="189"/>
      <c r="I479" s="189"/>
      <c r="J479" s="189"/>
      <c r="K479" s="165"/>
      <c r="L479" s="165"/>
      <c r="M479" s="168"/>
      <c r="N479" s="168"/>
    </row>
    <row r="480" spans="1:18" s="72" customFormat="1" x14ac:dyDescent="0.25"/>
    <row r="481" spans="1:15" s="72" customFormat="1" ht="15.75" x14ac:dyDescent="0.25">
      <c r="B481" s="153"/>
      <c r="H481" s="154"/>
      <c r="I481" s="154"/>
      <c r="J481" s="154"/>
      <c r="K481" s="154"/>
      <c r="L481" s="154"/>
    </row>
    <row r="482" spans="1:15" s="72" customFormat="1" ht="15.75" x14ac:dyDescent="0.25">
      <c r="A482" s="158"/>
      <c r="B482" s="158"/>
      <c r="K482" s="192"/>
      <c r="L482" s="163"/>
      <c r="M482" s="163"/>
      <c r="N482" s="163"/>
    </row>
    <row r="483" spans="1:15" s="72" customFormat="1" ht="15.75" x14ac:dyDescent="0.25">
      <c r="A483" s="158"/>
      <c r="B483" s="158"/>
      <c r="K483" s="168"/>
      <c r="L483" s="163"/>
      <c r="M483" s="163"/>
      <c r="N483" s="163"/>
    </row>
    <row r="484" spans="1:15" s="72" customFormat="1" ht="15.75" x14ac:dyDescent="0.25">
      <c r="A484" s="158"/>
      <c r="B484" s="159"/>
      <c r="C484" s="160"/>
      <c r="D484" s="160"/>
      <c r="E484" s="160"/>
      <c r="F484" s="160"/>
      <c r="G484" s="161"/>
      <c r="H484" s="160"/>
      <c r="I484" s="160"/>
      <c r="J484" s="160"/>
      <c r="K484" s="162"/>
      <c r="L484" s="163"/>
      <c r="N484" s="163"/>
    </row>
    <row r="485" spans="1:15" s="72" customFormat="1" ht="15.75" x14ac:dyDescent="0.25">
      <c r="A485" s="158"/>
      <c r="B485" s="158"/>
      <c r="H485" s="154"/>
      <c r="K485" s="168"/>
      <c r="N485" s="163"/>
    </row>
    <row r="486" spans="1:15" s="72" customFormat="1" ht="15.75" x14ac:dyDescent="0.25">
      <c r="A486" s="158"/>
      <c r="B486" s="158"/>
      <c r="K486" s="164"/>
    </row>
    <row r="487" spans="1:15" s="72" customFormat="1" ht="15.75" x14ac:dyDescent="0.25">
      <c r="A487" s="158"/>
      <c r="B487" s="159"/>
      <c r="C487" s="160"/>
      <c r="D487" s="160"/>
      <c r="E487" s="160"/>
      <c r="F487" s="160"/>
      <c r="G487" s="160"/>
      <c r="H487" s="160"/>
      <c r="I487" s="191"/>
      <c r="J487" s="160"/>
      <c r="K487" s="180"/>
    </row>
    <row r="488" spans="1:15" s="72" customFormat="1" ht="15.75" x14ac:dyDescent="0.25">
      <c r="A488" s="158"/>
      <c r="B488" s="159"/>
      <c r="K488" s="165"/>
      <c r="L488" s="164"/>
      <c r="M488" s="164"/>
      <c r="N488" s="166"/>
    </row>
    <row r="489" spans="1:15" s="72" customFormat="1" x14ac:dyDescent="0.25"/>
    <row r="490" spans="1:15" s="72" customFormat="1" ht="15.75" x14ac:dyDescent="0.25">
      <c r="B490" s="158"/>
    </row>
    <row r="491" spans="1:15" s="72" customFormat="1" ht="15.75" x14ac:dyDescent="0.25">
      <c r="A491" s="170"/>
      <c r="C491" s="171"/>
      <c r="D491" s="172"/>
      <c r="O491" s="173"/>
    </row>
    <row r="492" spans="1:15" s="72" customFormat="1" ht="15.75" x14ac:dyDescent="0.25">
      <c r="A492" s="170"/>
      <c r="B492" s="172"/>
      <c r="C492" s="172"/>
      <c r="D492" s="172"/>
    </row>
    <row r="493" spans="1:15" s="72" customFormat="1" ht="15.75" x14ac:dyDescent="0.25">
      <c r="B493" s="153"/>
      <c r="E493" s="153"/>
      <c r="H493" s="153"/>
      <c r="J493" s="153"/>
    </row>
    <row r="494" spans="1:15" s="72" customFormat="1" ht="15.75" x14ac:dyDescent="0.25">
      <c r="B494" s="153"/>
      <c r="E494" s="174"/>
    </row>
    <row r="495" spans="1:15" s="72" customFormat="1" ht="15.75" x14ac:dyDescent="0.25">
      <c r="B495" s="153"/>
      <c r="D495" s="167"/>
      <c r="E495" s="217"/>
      <c r="F495" s="217"/>
      <c r="G495" s="217"/>
    </row>
    <row r="496" spans="1:15" s="72" customFormat="1" ht="15.75" x14ac:dyDescent="0.25">
      <c r="B496" s="153"/>
      <c r="E496" s="175"/>
    </row>
    <row r="497" spans="1:14" s="72" customFormat="1" x14ac:dyDescent="0.25">
      <c r="B497" s="156"/>
      <c r="I497" s="156"/>
      <c r="K497" s="157"/>
      <c r="L497" s="157"/>
      <c r="M497" s="157"/>
      <c r="N497" s="155"/>
    </row>
    <row r="498" spans="1:14" s="72" customFormat="1" x14ac:dyDescent="0.25">
      <c r="B498" s="156"/>
      <c r="I498" s="156"/>
      <c r="K498" s="157"/>
      <c r="L498" s="157"/>
      <c r="M498" s="157"/>
      <c r="N498" s="155"/>
    </row>
    <row r="499" spans="1:14" s="72" customFormat="1" ht="15.75" x14ac:dyDescent="0.25">
      <c r="A499" s="176"/>
      <c r="B499" s="177"/>
      <c r="H499" s="155"/>
      <c r="I499" s="177"/>
      <c r="K499" s="159"/>
      <c r="M499" s="155"/>
      <c r="N499" s="155"/>
    </row>
    <row r="500" spans="1:14" s="72" customFormat="1" ht="15.75" x14ac:dyDescent="0.25">
      <c r="H500" s="155"/>
      <c r="I500" s="177"/>
      <c r="K500" s="178"/>
      <c r="L500" s="155"/>
      <c r="M500" s="155"/>
      <c r="N500" s="155"/>
    </row>
    <row r="501" spans="1:14" s="72" customFormat="1" x14ac:dyDescent="0.25">
      <c r="H501" s="155"/>
      <c r="I501" s="155"/>
      <c r="J501" s="155"/>
      <c r="K501" s="155"/>
      <c r="L501" s="155"/>
      <c r="M501" s="155"/>
      <c r="N501" s="155"/>
    </row>
    <row r="502" spans="1:14" s="72" customFormat="1" x14ac:dyDescent="0.25">
      <c r="B502" s="156"/>
      <c r="H502" s="155"/>
      <c r="I502" s="156"/>
      <c r="J502" s="155"/>
      <c r="K502" s="179"/>
      <c r="L502" s="179"/>
      <c r="M502" s="179"/>
      <c r="N502" s="155"/>
    </row>
    <row r="503" spans="1:14" s="72" customFormat="1" x14ac:dyDescent="0.25">
      <c r="B503" s="156"/>
      <c r="H503" s="155"/>
      <c r="I503" s="156"/>
      <c r="J503" s="155"/>
      <c r="K503" s="179"/>
      <c r="L503" s="179"/>
      <c r="M503" s="179"/>
      <c r="N503" s="155"/>
    </row>
    <row r="504" spans="1:14" s="72" customFormat="1" x14ac:dyDescent="0.25">
      <c r="B504" s="156"/>
      <c r="H504" s="155"/>
      <c r="I504" s="156"/>
      <c r="J504" s="155"/>
      <c r="K504" s="179"/>
      <c r="L504" s="179"/>
      <c r="M504" s="179"/>
      <c r="N504" s="155"/>
    </row>
    <row r="505" spans="1:14" s="72" customFormat="1" x14ac:dyDescent="0.25">
      <c r="B505" s="156"/>
      <c r="H505" s="155"/>
      <c r="I505" s="156"/>
      <c r="J505" s="155"/>
      <c r="K505" s="179"/>
      <c r="L505" s="179"/>
      <c r="M505" s="179"/>
      <c r="N505" s="155"/>
    </row>
    <row r="506" spans="1:14" s="72" customFormat="1" x14ac:dyDescent="0.25">
      <c r="B506" s="156"/>
      <c r="H506" s="155"/>
      <c r="I506" s="156"/>
      <c r="J506" s="155"/>
      <c r="K506" s="179"/>
      <c r="L506" s="179"/>
      <c r="M506" s="179"/>
      <c r="N506" s="155"/>
    </row>
    <row r="507" spans="1:14" s="72" customFormat="1" x14ac:dyDescent="0.25">
      <c r="B507" s="156"/>
      <c r="H507" s="155"/>
      <c r="I507" s="156"/>
      <c r="J507" s="155"/>
      <c r="K507" s="179"/>
      <c r="L507" s="179"/>
      <c r="M507" s="179"/>
      <c r="N507" s="155"/>
    </row>
    <row r="508" spans="1:14" s="72" customFormat="1" x14ac:dyDescent="0.25">
      <c r="B508" s="156"/>
      <c r="H508" s="155"/>
      <c r="I508" s="156"/>
      <c r="J508" s="155"/>
      <c r="K508" s="179"/>
      <c r="L508" s="179"/>
      <c r="M508" s="179"/>
      <c r="N508" s="155"/>
    </row>
    <row r="509" spans="1:14" s="72" customFormat="1" x14ac:dyDescent="0.25">
      <c r="B509" s="156"/>
      <c r="H509" s="155"/>
      <c r="I509" s="156"/>
      <c r="J509" s="155"/>
      <c r="K509" s="179"/>
      <c r="L509" s="179"/>
      <c r="M509" s="179"/>
      <c r="N509" s="155"/>
    </row>
    <row r="510" spans="1:14" s="72" customFormat="1" x14ac:dyDescent="0.25">
      <c r="B510" s="156"/>
      <c r="H510" s="155"/>
      <c r="I510" s="156"/>
      <c r="J510" s="155"/>
      <c r="K510" s="179"/>
      <c r="L510" s="179"/>
      <c r="M510" s="179"/>
      <c r="N510" s="155"/>
    </row>
    <row r="511" spans="1:14" s="72" customFormat="1" x14ac:dyDescent="0.25">
      <c r="B511" s="156"/>
      <c r="H511" s="155"/>
      <c r="I511" s="156"/>
      <c r="J511" s="155"/>
      <c r="K511" s="179"/>
      <c r="L511" s="179"/>
      <c r="M511" s="179"/>
      <c r="N511" s="155"/>
    </row>
    <row r="512" spans="1:14" s="72" customFormat="1" x14ac:dyDescent="0.25">
      <c r="B512" s="156"/>
      <c r="H512" s="155"/>
      <c r="I512" s="156"/>
      <c r="J512" s="155"/>
      <c r="K512" s="179"/>
      <c r="L512" s="179"/>
      <c r="M512" s="179"/>
      <c r="N512" s="155"/>
    </row>
    <row r="513" spans="2:14" s="72" customFormat="1" x14ac:dyDescent="0.25">
      <c r="B513" s="156"/>
      <c r="H513" s="155"/>
      <c r="I513" s="156"/>
      <c r="J513" s="155"/>
      <c r="K513" s="179"/>
      <c r="L513" s="179"/>
      <c r="M513" s="179"/>
      <c r="N513" s="155"/>
    </row>
    <row r="514" spans="2:14" s="72" customFormat="1" x14ac:dyDescent="0.25">
      <c r="B514" s="156"/>
      <c r="H514" s="155"/>
      <c r="I514" s="156"/>
      <c r="J514" s="155"/>
      <c r="K514" s="179"/>
      <c r="L514" s="179"/>
      <c r="M514" s="179"/>
      <c r="N514" s="155"/>
    </row>
    <row r="515" spans="2:14" s="72" customFormat="1" x14ac:dyDescent="0.25">
      <c r="B515" s="156"/>
      <c r="H515" s="155"/>
      <c r="I515" s="156"/>
      <c r="J515" s="155"/>
      <c r="K515" s="179"/>
      <c r="L515" s="179"/>
      <c r="M515" s="179"/>
      <c r="N515" s="155"/>
    </row>
    <row r="516" spans="2:14" s="72" customFormat="1" x14ac:dyDescent="0.25">
      <c r="B516" s="156"/>
      <c r="H516" s="155"/>
      <c r="I516" s="156"/>
      <c r="J516" s="155"/>
      <c r="K516" s="179"/>
      <c r="L516" s="179"/>
      <c r="M516" s="179"/>
      <c r="N516" s="155"/>
    </row>
    <row r="517" spans="2:14" s="72" customFormat="1" x14ac:dyDescent="0.25">
      <c r="B517" s="156"/>
      <c r="H517" s="155"/>
      <c r="I517" s="156"/>
      <c r="J517" s="155"/>
      <c r="K517" s="179"/>
      <c r="L517" s="179"/>
      <c r="M517" s="179"/>
      <c r="N517" s="155"/>
    </row>
    <row r="518" spans="2:14" s="72" customFormat="1" x14ac:dyDescent="0.25">
      <c r="B518" s="156"/>
      <c r="H518" s="155"/>
      <c r="I518" s="156"/>
      <c r="J518" s="155"/>
      <c r="K518" s="179"/>
      <c r="L518" s="179"/>
      <c r="M518" s="179"/>
      <c r="N518" s="155"/>
    </row>
    <row r="519" spans="2:14" s="72" customFormat="1" x14ac:dyDescent="0.25">
      <c r="B519" s="156"/>
      <c r="H519" s="155"/>
      <c r="I519" s="156"/>
      <c r="J519" s="155"/>
      <c r="K519" s="179"/>
      <c r="L519" s="179"/>
      <c r="M519" s="179"/>
      <c r="N519" s="155"/>
    </row>
    <row r="520" spans="2:14" s="72" customFormat="1" x14ac:dyDescent="0.25">
      <c r="B520" s="156"/>
      <c r="H520" s="155"/>
      <c r="I520" s="156"/>
      <c r="J520" s="155"/>
      <c r="K520" s="179"/>
      <c r="L520" s="179"/>
      <c r="M520" s="179"/>
      <c r="N520" s="155"/>
    </row>
    <row r="521" spans="2:14" s="72" customFormat="1" x14ac:dyDescent="0.25">
      <c r="B521" s="156"/>
      <c r="H521" s="155"/>
      <c r="I521" s="156"/>
      <c r="J521" s="155"/>
      <c r="K521" s="179"/>
      <c r="L521" s="179"/>
      <c r="M521" s="179"/>
      <c r="N521" s="155"/>
    </row>
    <row r="522" spans="2:14" s="72" customFormat="1" x14ac:dyDescent="0.25">
      <c r="B522" s="156"/>
      <c r="H522" s="155"/>
      <c r="I522" s="156"/>
      <c r="J522" s="155"/>
      <c r="K522" s="179"/>
      <c r="L522" s="179"/>
      <c r="M522" s="179"/>
      <c r="N522" s="155"/>
    </row>
    <row r="523" spans="2:14" s="72" customFormat="1" x14ac:dyDescent="0.25">
      <c r="B523" s="156"/>
      <c r="H523" s="155"/>
      <c r="I523" s="156"/>
      <c r="J523" s="155"/>
      <c r="K523" s="179"/>
      <c r="L523" s="179"/>
      <c r="M523" s="179"/>
      <c r="N523" s="155"/>
    </row>
    <row r="524" spans="2:14" s="72" customFormat="1" x14ac:dyDescent="0.25">
      <c r="B524" s="156"/>
      <c r="H524" s="155"/>
      <c r="I524" s="156"/>
      <c r="J524" s="155"/>
      <c r="K524" s="179"/>
      <c r="L524" s="179"/>
      <c r="M524" s="179"/>
      <c r="N524" s="155"/>
    </row>
    <row r="525" spans="2:14" s="72" customFormat="1" x14ac:dyDescent="0.25">
      <c r="B525" s="156"/>
      <c r="H525" s="155"/>
      <c r="I525" s="156"/>
      <c r="J525" s="155"/>
      <c r="K525" s="179"/>
      <c r="L525" s="179"/>
      <c r="M525" s="179"/>
      <c r="N525" s="155"/>
    </row>
    <row r="526" spans="2:14" s="72" customFormat="1" x14ac:dyDescent="0.25">
      <c r="B526" s="156"/>
      <c r="H526" s="155"/>
      <c r="I526" s="156"/>
      <c r="J526" s="155"/>
      <c r="K526" s="179"/>
      <c r="L526" s="179"/>
      <c r="M526" s="179"/>
      <c r="N526" s="155"/>
    </row>
    <row r="527" spans="2:14" s="72" customFormat="1" x14ac:dyDescent="0.25">
      <c r="B527" s="156"/>
      <c r="H527" s="155"/>
      <c r="I527" s="156"/>
      <c r="J527" s="155"/>
      <c r="K527" s="179"/>
      <c r="L527" s="179"/>
      <c r="M527" s="179"/>
      <c r="N527" s="155"/>
    </row>
    <row r="528" spans="2:14" s="72" customFormat="1" x14ac:dyDescent="0.25">
      <c r="B528" s="156"/>
      <c r="H528" s="155"/>
      <c r="I528" s="156"/>
      <c r="J528" s="155"/>
      <c r="K528" s="179"/>
      <c r="L528" s="179"/>
      <c r="M528" s="179"/>
      <c r="N528" s="155"/>
    </row>
    <row r="529" spans="2:14" s="72" customFormat="1" x14ac:dyDescent="0.25">
      <c r="B529" s="156"/>
      <c r="H529" s="155"/>
      <c r="I529" s="156"/>
      <c r="J529" s="155"/>
      <c r="K529" s="179"/>
      <c r="L529" s="179"/>
      <c r="M529" s="179"/>
      <c r="N529" s="155"/>
    </row>
    <row r="530" spans="2:14" s="72" customFormat="1" x14ac:dyDescent="0.25">
      <c r="B530" s="156"/>
      <c r="H530" s="155"/>
      <c r="I530" s="156"/>
      <c r="J530" s="155"/>
      <c r="K530" s="179"/>
      <c r="L530" s="179"/>
      <c r="M530" s="179"/>
      <c r="N530" s="155"/>
    </row>
    <row r="531" spans="2:14" s="72" customFormat="1" x14ac:dyDescent="0.25">
      <c r="B531" s="156"/>
      <c r="H531" s="155"/>
      <c r="I531" s="156"/>
      <c r="J531" s="155"/>
      <c r="K531" s="179"/>
      <c r="L531" s="179"/>
      <c r="M531" s="179"/>
      <c r="N531" s="155"/>
    </row>
    <row r="532" spans="2:14" s="72" customFormat="1" x14ac:dyDescent="0.25">
      <c r="B532" s="156"/>
      <c r="H532" s="155"/>
      <c r="I532" s="156"/>
      <c r="J532" s="155"/>
      <c r="K532" s="179"/>
      <c r="L532" s="179"/>
      <c r="M532" s="179"/>
      <c r="N532" s="155"/>
    </row>
    <row r="533" spans="2:14" s="72" customFormat="1" x14ac:dyDescent="0.25">
      <c r="B533" s="156"/>
      <c r="H533" s="155"/>
      <c r="I533" s="156"/>
      <c r="J533" s="155"/>
      <c r="K533" s="179"/>
      <c r="L533" s="179"/>
      <c r="M533" s="179"/>
      <c r="N533" s="155"/>
    </row>
    <row r="534" spans="2:14" s="72" customFormat="1" x14ac:dyDescent="0.25">
      <c r="B534" s="156"/>
      <c r="H534" s="155"/>
      <c r="I534" s="156"/>
      <c r="J534" s="155"/>
      <c r="K534" s="179"/>
      <c r="L534" s="179"/>
      <c r="M534" s="179"/>
      <c r="N534" s="155"/>
    </row>
    <row r="535" spans="2:14" s="72" customFormat="1" x14ac:dyDescent="0.25">
      <c r="B535" s="156"/>
      <c r="H535" s="155"/>
      <c r="I535" s="156"/>
      <c r="J535" s="155"/>
      <c r="K535" s="179"/>
      <c r="L535" s="179"/>
      <c r="M535" s="179"/>
      <c r="N535" s="155"/>
    </row>
    <row r="536" spans="2:14" s="72" customFormat="1" x14ac:dyDescent="0.25">
      <c r="B536" s="156"/>
      <c r="H536" s="155"/>
      <c r="I536" s="156"/>
      <c r="J536" s="155"/>
      <c r="K536" s="179"/>
      <c r="L536" s="179"/>
      <c r="M536" s="179"/>
      <c r="N536" s="155"/>
    </row>
    <row r="537" spans="2:14" s="72" customFormat="1" x14ac:dyDescent="0.25">
      <c r="B537" s="156"/>
      <c r="H537" s="155"/>
      <c r="I537" s="156"/>
      <c r="J537" s="155"/>
      <c r="K537" s="179"/>
      <c r="L537" s="179"/>
      <c r="M537" s="179"/>
      <c r="N537" s="155"/>
    </row>
    <row r="538" spans="2:14" s="72" customFormat="1" x14ac:dyDescent="0.25">
      <c r="B538" s="156"/>
      <c r="H538" s="155"/>
      <c r="I538" s="156"/>
      <c r="J538" s="155"/>
      <c r="K538" s="179"/>
      <c r="L538" s="179"/>
      <c r="M538" s="179"/>
      <c r="N538" s="155"/>
    </row>
    <row r="539" spans="2:14" s="72" customFormat="1" x14ac:dyDescent="0.25">
      <c r="B539" s="156"/>
      <c r="H539" s="155"/>
      <c r="I539" s="156"/>
      <c r="J539" s="155"/>
      <c r="K539" s="179"/>
      <c r="L539" s="179"/>
      <c r="M539" s="179"/>
      <c r="N539" s="155"/>
    </row>
    <row r="540" spans="2:14" s="72" customFormat="1" x14ac:dyDescent="0.25">
      <c r="B540" s="156"/>
      <c r="H540" s="155"/>
      <c r="I540" s="156"/>
      <c r="J540" s="155"/>
      <c r="K540" s="179"/>
      <c r="L540" s="179"/>
      <c r="M540" s="179"/>
      <c r="N540" s="155"/>
    </row>
    <row r="541" spans="2:14" s="72" customFormat="1" x14ac:dyDescent="0.25">
      <c r="B541" s="156"/>
      <c r="H541" s="155"/>
      <c r="I541" s="156"/>
      <c r="J541" s="155"/>
      <c r="K541" s="179"/>
      <c r="L541" s="179"/>
      <c r="M541" s="179"/>
      <c r="N541" s="155"/>
    </row>
    <row r="542" spans="2:14" s="72" customFormat="1" x14ac:dyDescent="0.25">
      <c r="B542" s="156"/>
      <c r="H542" s="155"/>
      <c r="I542" s="156"/>
      <c r="J542" s="155"/>
      <c r="K542" s="179"/>
      <c r="L542" s="179"/>
      <c r="M542" s="179"/>
      <c r="N542" s="155"/>
    </row>
    <row r="543" spans="2:14" s="72" customFormat="1" x14ac:dyDescent="0.25">
      <c r="B543" s="156"/>
      <c r="H543" s="155"/>
      <c r="I543" s="156"/>
      <c r="J543" s="155"/>
      <c r="K543" s="179"/>
      <c r="L543" s="179"/>
      <c r="M543" s="179"/>
      <c r="N543" s="155"/>
    </row>
    <row r="544" spans="2:14" s="72" customFormat="1" x14ac:dyDescent="0.25">
      <c r="B544" s="156"/>
      <c r="H544" s="155"/>
      <c r="I544" s="156"/>
      <c r="J544" s="155"/>
      <c r="K544" s="179"/>
      <c r="L544" s="179"/>
      <c r="M544" s="179"/>
      <c r="N544" s="155"/>
    </row>
    <row r="545" spans="2:14" s="72" customFormat="1" x14ac:dyDescent="0.25">
      <c r="B545" s="156"/>
      <c r="H545" s="155"/>
      <c r="I545" s="156"/>
      <c r="J545" s="155"/>
      <c r="K545" s="179"/>
      <c r="L545" s="179"/>
      <c r="M545" s="179"/>
      <c r="N545" s="155"/>
    </row>
    <row r="546" spans="2:14" s="72" customFormat="1" x14ac:dyDescent="0.25">
      <c r="B546" s="156"/>
      <c r="H546" s="155"/>
      <c r="I546" s="156"/>
      <c r="J546" s="155"/>
      <c r="K546" s="179"/>
      <c r="L546" s="179"/>
      <c r="M546" s="179"/>
      <c r="N546" s="155"/>
    </row>
    <row r="547" spans="2:14" s="72" customFormat="1" x14ac:dyDescent="0.25">
      <c r="B547" s="156"/>
      <c r="H547" s="155"/>
      <c r="I547" s="156"/>
      <c r="J547" s="155"/>
      <c r="K547" s="179"/>
      <c r="L547" s="179"/>
      <c r="M547" s="179"/>
      <c r="N547" s="155"/>
    </row>
    <row r="548" spans="2:14" s="72" customFormat="1" x14ac:dyDescent="0.25">
      <c r="B548" s="156"/>
      <c r="H548" s="155"/>
      <c r="I548" s="156"/>
      <c r="J548" s="155"/>
      <c r="K548" s="179"/>
      <c r="L548" s="179"/>
      <c r="M548" s="179"/>
      <c r="N548" s="155"/>
    </row>
    <row r="549" spans="2:14" s="72" customFormat="1" x14ac:dyDescent="0.25">
      <c r="B549" s="156"/>
      <c r="H549" s="155"/>
      <c r="I549" s="156"/>
      <c r="J549" s="155"/>
      <c r="K549" s="179"/>
      <c r="L549" s="179"/>
      <c r="M549" s="179"/>
      <c r="N549" s="155"/>
    </row>
    <row r="550" spans="2:14" s="72" customFormat="1" x14ac:dyDescent="0.25">
      <c r="B550" s="156"/>
      <c r="H550" s="155"/>
      <c r="I550" s="156"/>
      <c r="J550" s="155"/>
      <c r="K550" s="179"/>
      <c r="L550" s="179"/>
      <c r="M550" s="179"/>
      <c r="N550" s="155"/>
    </row>
    <row r="551" spans="2:14" s="72" customFormat="1" x14ac:dyDescent="0.25">
      <c r="B551" s="156"/>
      <c r="H551" s="155"/>
      <c r="I551" s="156"/>
      <c r="J551" s="155"/>
      <c r="K551" s="179"/>
      <c r="L551" s="179"/>
      <c r="M551" s="179"/>
      <c r="N551" s="155"/>
    </row>
    <row r="552" spans="2:14" s="72" customFormat="1" x14ac:dyDescent="0.25">
      <c r="B552" s="156"/>
      <c r="H552" s="155"/>
      <c r="I552" s="156"/>
      <c r="J552" s="155"/>
      <c r="K552" s="179"/>
      <c r="L552" s="179"/>
      <c r="M552" s="179"/>
      <c r="N552" s="155"/>
    </row>
    <row r="553" spans="2:14" s="72" customFormat="1" x14ac:dyDescent="0.25">
      <c r="B553" s="156"/>
      <c r="H553" s="155"/>
      <c r="I553" s="156"/>
      <c r="J553" s="155"/>
      <c r="K553" s="179"/>
      <c r="L553" s="179"/>
      <c r="M553" s="179"/>
      <c r="N553" s="155"/>
    </row>
    <row r="554" spans="2:14" s="72" customFormat="1" x14ac:dyDescent="0.25">
      <c r="B554" s="156"/>
      <c r="H554" s="155"/>
      <c r="I554" s="156"/>
      <c r="J554" s="155"/>
      <c r="K554" s="179"/>
      <c r="L554" s="179"/>
      <c r="M554" s="179"/>
      <c r="N554" s="155"/>
    </row>
    <row r="555" spans="2:14" s="72" customFormat="1" x14ac:dyDescent="0.25">
      <c r="B555" s="156"/>
      <c r="H555" s="155"/>
      <c r="I555" s="156"/>
      <c r="J555" s="155"/>
      <c r="K555" s="179"/>
      <c r="L555" s="179"/>
      <c r="M555" s="179"/>
      <c r="N555" s="155"/>
    </row>
    <row r="556" spans="2:14" s="72" customFormat="1" x14ac:dyDescent="0.25">
      <c r="B556" s="156"/>
      <c r="H556" s="155"/>
      <c r="I556" s="156"/>
      <c r="J556" s="155"/>
      <c r="K556" s="179"/>
      <c r="L556" s="179"/>
      <c r="M556" s="179"/>
      <c r="N556" s="155"/>
    </row>
    <row r="557" spans="2:14" s="72" customFormat="1" x14ac:dyDescent="0.25">
      <c r="B557" s="156"/>
      <c r="H557" s="155"/>
      <c r="I557" s="156"/>
      <c r="J557" s="155"/>
      <c r="K557" s="179"/>
      <c r="L557" s="179"/>
      <c r="M557" s="179"/>
      <c r="N557" s="155"/>
    </row>
    <row r="558" spans="2:14" s="72" customFormat="1" x14ac:dyDescent="0.25">
      <c r="B558" s="156"/>
      <c r="H558" s="155"/>
      <c r="I558" s="156"/>
      <c r="J558" s="155"/>
      <c r="K558" s="179"/>
      <c r="L558" s="179"/>
      <c r="M558" s="179"/>
      <c r="N558" s="155"/>
    </row>
    <row r="559" spans="2:14" s="72" customFormat="1" x14ac:dyDescent="0.25">
      <c r="B559" s="156"/>
      <c r="H559" s="155"/>
      <c r="I559" s="156"/>
      <c r="J559" s="155"/>
      <c r="K559" s="179"/>
      <c r="L559" s="179"/>
      <c r="M559" s="179"/>
      <c r="N559" s="155"/>
    </row>
    <row r="560" spans="2:14" s="72" customFormat="1" x14ac:dyDescent="0.25">
      <c r="B560" s="156"/>
      <c r="H560" s="155"/>
      <c r="I560" s="156"/>
      <c r="J560" s="155"/>
      <c r="K560" s="179"/>
      <c r="L560" s="179"/>
      <c r="M560" s="179"/>
      <c r="N560" s="155"/>
    </row>
    <row r="561" spans="1:14" s="72" customFormat="1" x14ac:dyDescent="0.25">
      <c r="B561" s="156"/>
      <c r="H561" s="155"/>
      <c r="I561" s="156"/>
      <c r="J561" s="155"/>
      <c r="K561" s="179"/>
      <c r="L561" s="179"/>
      <c r="M561" s="179"/>
      <c r="N561" s="155"/>
    </row>
    <row r="562" spans="1:14" s="72" customFormat="1" x14ac:dyDescent="0.25">
      <c r="B562" s="156"/>
      <c r="H562" s="155"/>
      <c r="I562" s="156"/>
      <c r="J562" s="155"/>
      <c r="K562" s="179"/>
      <c r="L562" s="179"/>
      <c r="M562" s="179"/>
      <c r="N562" s="155"/>
    </row>
    <row r="563" spans="1:14" s="72" customFormat="1" x14ac:dyDescent="0.25">
      <c r="B563" s="156"/>
      <c r="H563" s="155"/>
      <c r="I563" s="156"/>
      <c r="J563" s="155"/>
      <c r="K563" s="179"/>
      <c r="L563" s="179"/>
      <c r="M563" s="179"/>
      <c r="N563" s="155"/>
    </row>
    <row r="564" spans="1:14" s="72" customFormat="1" x14ac:dyDescent="0.25">
      <c r="B564" s="156"/>
      <c r="H564" s="155"/>
      <c r="I564" s="156"/>
      <c r="J564" s="155"/>
      <c r="K564" s="179"/>
      <c r="L564" s="179"/>
      <c r="M564" s="179"/>
      <c r="N564" s="155"/>
    </row>
    <row r="565" spans="1:14" s="72" customFormat="1" ht="15.75" x14ac:dyDescent="0.25">
      <c r="A565" s="176"/>
      <c r="B565" s="159"/>
      <c r="K565" s="180"/>
      <c r="L565" s="180"/>
      <c r="M565" s="180"/>
      <c r="N565" s="181"/>
    </row>
    <row r="566" spans="1:14" s="72" customFormat="1" ht="15.75" x14ac:dyDescent="0.25">
      <c r="A566" s="158"/>
      <c r="B566" s="159"/>
      <c r="K566" s="180"/>
      <c r="L566" s="168"/>
      <c r="M566" s="168"/>
      <c r="N566" s="168"/>
    </row>
    <row r="567" spans="1:14" s="72" customFormat="1" ht="15.75" x14ac:dyDescent="0.25">
      <c r="A567" s="158"/>
      <c r="B567" s="159"/>
      <c r="K567" s="168"/>
      <c r="L567" s="168"/>
      <c r="M567" s="168"/>
      <c r="N567" s="168"/>
    </row>
    <row r="568" spans="1:14" s="72" customFormat="1" ht="15.75" x14ac:dyDescent="0.25">
      <c r="A568" s="158"/>
      <c r="B568" s="159"/>
      <c r="K568" s="164"/>
      <c r="L568" s="168"/>
      <c r="M568" s="168"/>
      <c r="N568" s="168"/>
    </row>
    <row r="569" spans="1:14" s="72" customFormat="1" ht="15.75" x14ac:dyDescent="0.25">
      <c r="A569" s="158"/>
      <c r="B569" s="159"/>
      <c r="K569" s="168"/>
      <c r="L569" s="168"/>
      <c r="M569" s="168"/>
      <c r="N569" s="168"/>
    </row>
    <row r="570" spans="1:14" s="72" customFormat="1" ht="15.75" x14ac:dyDescent="0.25">
      <c r="A570" s="158"/>
      <c r="B570" s="158"/>
      <c r="K570" s="182"/>
      <c r="L570" s="168"/>
      <c r="M570" s="168"/>
      <c r="N570" s="168"/>
    </row>
    <row r="571" spans="1:14" s="72" customFormat="1" ht="15.75" x14ac:dyDescent="0.25">
      <c r="A571" s="159"/>
      <c r="B571" s="159"/>
      <c r="C571" s="183"/>
      <c r="D571" s="183"/>
      <c r="E571" s="183"/>
      <c r="F571" s="184"/>
      <c r="G571" s="183"/>
      <c r="H571" s="183"/>
      <c r="I571" s="183"/>
      <c r="J571" s="183"/>
      <c r="K571" s="165"/>
      <c r="L571" s="168"/>
      <c r="M571" s="168"/>
      <c r="N571" s="168"/>
    </row>
    <row r="572" spans="1:14" s="72" customFormat="1" ht="15.75" x14ac:dyDescent="0.25">
      <c r="A572" s="158"/>
      <c r="B572" s="159"/>
      <c r="K572" s="159"/>
      <c r="L572" s="185"/>
      <c r="M572" s="168"/>
      <c r="N572" s="168"/>
    </row>
    <row r="573" spans="1:14" s="72" customFormat="1" ht="15.75" x14ac:dyDescent="0.25">
      <c r="A573" s="158"/>
      <c r="B573" s="158"/>
      <c r="K573" s="186"/>
      <c r="L573" s="186"/>
      <c r="M573" s="168"/>
      <c r="N573" s="168"/>
    </row>
    <row r="574" spans="1:14" s="72" customFormat="1" ht="15.75" x14ac:dyDescent="0.25">
      <c r="A574" s="158"/>
      <c r="B574" s="158"/>
      <c r="K574" s="186"/>
      <c r="L574" s="186"/>
      <c r="M574" s="168"/>
      <c r="N574" s="168"/>
    </row>
    <row r="575" spans="1:14" s="72" customFormat="1" ht="15.75" x14ac:dyDescent="0.25">
      <c r="A575" s="158"/>
      <c r="B575" s="159"/>
      <c r="H575" s="187"/>
      <c r="K575" s="168"/>
      <c r="L575" s="168"/>
      <c r="M575" s="168"/>
      <c r="N575" s="168"/>
    </row>
    <row r="576" spans="1:14" s="72" customFormat="1" ht="15.75" x14ac:dyDescent="0.25">
      <c r="A576" s="158"/>
      <c r="B576" s="159"/>
      <c r="I576" s="188"/>
      <c r="K576" s="168"/>
      <c r="L576" s="168"/>
      <c r="M576" s="168"/>
      <c r="N576" s="168"/>
    </row>
    <row r="577" spans="1:15" s="72" customFormat="1" ht="15.75" x14ac:dyDescent="0.25">
      <c r="A577" s="158"/>
      <c r="B577" s="159"/>
      <c r="C577" s="189"/>
      <c r="D577" s="189"/>
      <c r="E577" s="189"/>
      <c r="F577" s="189"/>
      <c r="G577" s="190"/>
      <c r="H577" s="189"/>
      <c r="I577" s="189"/>
      <c r="J577" s="189"/>
      <c r="K577" s="165"/>
      <c r="L577" s="165"/>
      <c r="M577" s="168"/>
      <c r="N577" s="168"/>
    </row>
    <row r="578" spans="1:15" s="72" customFormat="1" x14ac:dyDescent="0.25"/>
    <row r="579" spans="1:15" s="72" customFormat="1" ht="15.75" x14ac:dyDescent="0.25">
      <c r="B579" s="153"/>
      <c r="H579" s="154"/>
      <c r="I579" s="154"/>
      <c r="J579" s="154"/>
      <c r="K579" s="154"/>
      <c r="L579" s="154"/>
    </row>
    <row r="580" spans="1:15" s="72" customFormat="1" ht="15.75" x14ac:dyDescent="0.25">
      <c r="A580" s="158"/>
      <c r="B580" s="158"/>
      <c r="K580" s="164"/>
      <c r="L580" s="163"/>
      <c r="M580" s="163"/>
      <c r="N580" s="163"/>
    </row>
    <row r="581" spans="1:15" s="72" customFormat="1" ht="15.75" x14ac:dyDescent="0.25">
      <c r="A581" s="158"/>
      <c r="B581" s="158"/>
      <c r="K581" s="168"/>
      <c r="L581" s="163"/>
      <c r="M581" s="163"/>
      <c r="N581" s="163"/>
    </row>
    <row r="582" spans="1:15" s="72" customFormat="1" ht="15.75" x14ac:dyDescent="0.25">
      <c r="A582" s="158"/>
      <c r="B582" s="159"/>
      <c r="C582" s="160"/>
      <c r="D582" s="160"/>
      <c r="E582" s="160"/>
      <c r="F582" s="160"/>
      <c r="G582" s="161"/>
      <c r="H582" s="160"/>
      <c r="I582" s="160"/>
      <c r="J582" s="160"/>
      <c r="K582" s="162"/>
      <c r="L582" s="163"/>
      <c r="N582" s="163"/>
    </row>
    <row r="583" spans="1:15" s="72" customFormat="1" ht="15.75" x14ac:dyDescent="0.25">
      <c r="A583" s="158"/>
      <c r="B583" s="158"/>
      <c r="H583" s="154"/>
      <c r="K583" s="168"/>
      <c r="N583" s="163"/>
    </row>
    <row r="584" spans="1:15" s="72" customFormat="1" ht="15.75" x14ac:dyDescent="0.25">
      <c r="A584" s="158"/>
      <c r="B584" s="158"/>
      <c r="K584" s="164"/>
    </row>
    <row r="585" spans="1:15" s="72" customFormat="1" ht="15.75" x14ac:dyDescent="0.25">
      <c r="A585" s="158"/>
      <c r="B585" s="159"/>
      <c r="C585" s="160"/>
      <c r="D585" s="160"/>
      <c r="E585" s="160"/>
      <c r="F585" s="160"/>
      <c r="G585" s="160"/>
      <c r="H585" s="160"/>
      <c r="I585" s="191"/>
      <c r="J585" s="160"/>
      <c r="K585" s="180"/>
    </row>
    <row r="586" spans="1:15" s="72" customFormat="1" ht="15.75" x14ac:dyDescent="0.25">
      <c r="A586" s="158"/>
      <c r="B586" s="159"/>
      <c r="K586" s="165"/>
      <c r="L586" s="164"/>
      <c r="M586" s="164"/>
      <c r="N586" s="166"/>
    </row>
    <row r="587" spans="1:15" s="72" customFormat="1" x14ac:dyDescent="0.25"/>
    <row r="588" spans="1:15" s="72" customFormat="1" ht="15.75" x14ac:dyDescent="0.25">
      <c r="B588" s="158"/>
    </row>
    <row r="589" spans="1:15" s="72" customFormat="1" ht="15.75" x14ac:dyDescent="0.25">
      <c r="A589" s="170"/>
      <c r="C589" s="171"/>
      <c r="D589" s="172"/>
      <c r="O589" s="173"/>
    </row>
    <row r="590" spans="1:15" s="72" customFormat="1" ht="15.75" x14ac:dyDescent="0.25">
      <c r="A590" s="170"/>
      <c r="B590" s="172"/>
      <c r="C590" s="172"/>
      <c r="D590" s="172"/>
    </row>
    <row r="591" spans="1:15" s="72" customFormat="1" ht="15.75" x14ac:dyDescent="0.25">
      <c r="B591" s="153"/>
      <c r="E591" s="153"/>
      <c r="H591" s="153"/>
      <c r="J591" s="153"/>
    </row>
    <row r="592" spans="1:15" s="72" customFormat="1" ht="15.75" x14ac:dyDescent="0.25">
      <c r="B592" s="153"/>
      <c r="E592" s="174"/>
    </row>
    <row r="593" spans="1:14" s="72" customFormat="1" ht="15.75" x14ac:dyDescent="0.25">
      <c r="B593" s="153"/>
      <c r="D593" s="167"/>
      <c r="E593" s="217"/>
      <c r="F593" s="217"/>
      <c r="G593" s="217"/>
    </row>
    <row r="594" spans="1:14" s="72" customFormat="1" ht="15.75" x14ac:dyDescent="0.25">
      <c r="B594" s="153"/>
      <c r="E594" s="175"/>
    </row>
    <row r="595" spans="1:14" s="72" customFormat="1" ht="15.75" x14ac:dyDescent="0.25">
      <c r="A595" s="158"/>
      <c r="B595" s="159"/>
      <c r="K595" s="165"/>
      <c r="L595" s="164"/>
      <c r="M595" s="164"/>
      <c r="N595" s="166"/>
    </row>
    <row r="596" spans="1:14" s="72" customFormat="1" x14ac:dyDescent="0.25"/>
    <row r="597" spans="1:14" s="72" customFormat="1" ht="15.75" x14ac:dyDescent="0.25">
      <c r="A597" s="176"/>
      <c r="B597" s="177"/>
      <c r="H597" s="155"/>
      <c r="I597" s="177"/>
      <c r="K597" s="159"/>
      <c r="M597" s="155"/>
      <c r="N597" s="155"/>
    </row>
    <row r="598" spans="1:14" s="72" customFormat="1" ht="15.75" x14ac:dyDescent="0.25">
      <c r="H598" s="155"/>
      <c r="I598" s="177"/>
      <c r="K598" s="178"/>
      <c r="L598" s="155"/>
      <c r="M598" s="155"/>
      <c r="N598" s="155"/>
    </row>
    <row r="599" spans="1:14" s="72" customFormat="1" x14ac:dyDescent="0.25">
      <c r="H599" s="155"/>
      <c r="I599" s="155"/>
      <c r="J599" s="155"/>
      <c r="K599" s="155"/>
      <c r="L599" s="155"/>
      <c r="M599" s="155"/>
      <c r="N599" s="155"/>
    </row>
    <row r="600" spans="1:14" s="72" customFormat="1" x14ac:dyDescent="0.25">
      <c r="B600" s="156"/>
      <c r="H600" s="155"/>
      <c r="I600" s="156"/>
      <c r="J600" s="155"/>
      <c r="K600" s="179"/>
      <c r="L600" s="179"/>
      <c r="M600" s="179"/>
      <c r="N600" s="155"/>
    </row>
    <row r="601" spans="1:14" s="72" customFormat="1" x14ac:dyDescent="0.25">
      <c r="B601" s="156"/>
      <c r="H601" s="155"/>
      <c r="I601" s="156"/>
      <c r="J601" s="155"/>
      <c r="K601" s="179"/>
      <c r="L601" s="179"/>
      <c r="M601" s="179"/>
      <c r="N601" s="155"/>
    </row>
    <row r="602" spans="1:14" s="72" customFormat="1" x14ac:dyDescent="0.25">
      <c r="B602" s="156"/>
      <c r="H602" s="155"/>
      <c r="I602" s="156"/>
      <c r="J602" s="155"/>
      <c r="K602" s="179"/>
      <c r="L602" s="179"/>
      <c r="M602" s="179"/>
      <c r="N602" s="155"/>
    </row>
    <row r="603" spans="1:14" s="72" customFormat="1" x14ac:dyDescent="0.25">
      <c r="B603" s="156"/>
      <c r="H603" s="155"/>
      <c r="I603" s="156"/>
      <c r="J603" s="155"/>
      <c r="K603" s="179"/>
      <c r="L603" s="179"/>
      <c r="M603" s="179"/>
      <c r="N603" s="155"/>
    </row>
    <row r="604" spans="1:14" s="72" customFormat="1" x14ac:dyDescent="0.25">
      <c r="B604" s="156"/>
      <c r="H604" s="155"/>
      <c r="I604" s="156"/>
      <c r="J604" s="155"/>
      <c r="K604" s="179"/>
      <c r="L604" s="179"/>
      <c r="M604" s="179"/>
      <c r="N604" s="155"/>
    </row>
    <row r="605" spans="1:14" s="72" customFormat="1" x14ac:dyDescent="0.25">
      <c r="B605" s="156"/>
      <c r="H605" s="155"/>
      <c r="I605" s="156"/>
      <c r="J605" s="155"/>
      <c r="K605" s="179"/>
      <c r="L605" s="179"/>
      <c r="M605" s="179"/>
      <c r="N605" s="155"/>
    </row>
    <row r="606" spans="1:14" s="72" customFormat="1" x14ac:dyDescent="0.25">
      <c r="B606" s="156"/>
      <c r="H606" s="155"/>
      <c r="I606" s="156"/>
      <c r="J606" s="155"/>
      <c r="K606" s="179"/>
      <c r="L606" s="179"/>
      <c r="M606" s="179"/>
      <c r="N606" s="155"/>
    </row>
    <row r="607" spans="1:14" s="72" customFormat="1" x14ac:dyDescent="0.25">
      <c r="B607" s="156"/>
      <c r="H607" s="155"/>
      <c r="I607" s="156"/>
      <c r="J607" s="155"/>
      <c r="K607" s="179"/>
      <c r="L607" s="179"/>
      <c r="M607" s="179"/>
      <c r="N607" s="155"/>
    </row>
    <row r="608" spans="1:14" s="72" customFormat="1" x14ac:dyDescent="0.25">
      <c r="B608" s="156"/>
      <c r="H608" s="155"/>
      <c r="I608" s="156"/>
      <c r="J608" s="155"/>
      <c r="K608" s="179"/>
      <c r="L608" s="179"/>
      <c r="M608" s="179"/>
      <c r="N608" s="155"/>
    </row>
    <row r="609" spans="2:14" s="72" customFormat="1" x14ac:dyDescent="0.25">
      <c r="B609" s="156"/>
      <c r="H609" s="155"/>
      <c r="I609" s="156"/>
      <c r="J609" s="155"/>
      <c r="K609" s="179"/>
      <c r="L609" s="179"/>
      <c r="M609" s="179"/>
      <c r="N609" s="155"/>
    </row>
    <row r="610" spans="2:14" s="72" customFormat="1" x14ac:dyDescent="0.25">
      <c r="B610" s="156"/>
      <c r="H610" s="155"/>
      <c r="I610" s="156"/>
      <c r="J610" s="155"/>
      <c r="K610" s="179"/>
      <c r="L610" s="179"/>
      <c r="M610" s="179"/>
      <c r="N610" s="155"/>
    </row>
    <row r="611" spans="2:14" s="72" customFormat="1" x14ac:dyDescent="0.25">
      <c r="B611" s="156"/>
      <c r="H611" s="155"/>
      <c r="I611" s="156"/>
      <c r="J611" s="155"/>
      <c r="K611" s="179"/>
      <c r="L611" s="179"/>
      <c r="M611" s="179"/>
      <c r="N611" s="155"/>
    </row>
    <row r="612" spans="2:14" s="72" customFormat="1" x14ac:dyDescent="0.25">
      <c r="B612" s="156"/>
      <c r="H612" s="155"/>
      <c r="I612" s="156"/>
      <c r="J612" s="155"/>
      <c r="K612" s="179"/>
      <c r="L612" s="179"/>
      <c r="M612" s="179"/>
      <c r="N612" s="155"/>
    </row>
    <row r="613" spans="2:14" s="72" customFormat="1" x14ac:dyDescent="0.25">
      <c r="B613" s="156"/>
      <c r="H613" s="155"/>
      <c r="I613" s="156"/>
      <c r="J613" s="155"/>
      <c r="K613" s="179"/>
      <c r="L613" s="179"/>
      <c r="M613" s="179"/>
      <c r="N613" s="155"/>
    </row>
    <row r="614" spans="2:14" s="72" customFormat="1" x14ac:dyDescent="0.25">
      <c r="B614" s="156"/>
      <c r="H614" s="155"/>
      <c r="I614" s="156"/>
      <c r="J614" s="155"/>
      <c r="K614" s="179"/>
      <c r="L614" s="179"/>
      <c r="M614" s="179"/>
      <c r="N614" s="155"/>
    </row>
    <row r="615" spans="2:14" s="72" customFormat="1" x14ac:dyDescent="0.25">
      <c r="B615" s="156"/>
      <c r="H615" s="155"/>
      <c r="I615" s="156"/>
      <c r="J615" s="155"/>
      <c r="K615" s="179"/>
      <c r="L615" s="179"/>
      <c r="M615" s="179"/>
      <c r="N615" s="155"/>
    </row>
    <row r="616" spans="2:14" s="72" customFormat="1" x14ac:dyDescent="0.25">
      <c r="B616" s="156"/>
      <c r="H616" s="155"/>
      <c r="I616" s="156"/>
      <c r="J616" s="155"/>
      <c r="K616" s="179"/>
      <c r="L616" s="179"/>
      <c r="M616" s="179"/>
      <c r="N616" s="155"/>
    </row>
    <row r="617" spans="2:14" s="72" customFormat="1" x14ac:dyDescent="0.25">
      <c r="B617" s="156"/>
      <c r="H617" s="155"/>
      <c r="I617" s="156"/>
      <c r="J617" s="155"/>
      <c r="K617" s="179"/>
      <c r="L617" s="179"/>
      <c r="M617" s="179"/>
      <c r="N617" s="155"/>
    </row>
    <row r="618" spans="2:14" s="72" customFormat="1" x14ac:dyDescent="0.25">
      <c r="B618" s="156"/>
      <c r="H618" s="155"/>
      <c r="I618" s="156"/>
      <c r="J618" s="155"/>
      <c r="K618" s="179"/>
      <c r="L618" s="179"/>
      <c r="M618" s="179"/>
      <c r="N618" s="155"/>
    </row>
    <row r="619" spans="2:14" s="72" customFormat="1" x14ac:dyDescent="0.25">
      <c r="B619" s="156"/>
      <c r="H619" s="155"/>
      <c r="I619" s="156"/>
      <c r="J619" s="155"/>
      <c r="K619" s="179"/>
      <c r="L619" s="179"/>
      <c r="M619" s="179"/>
      <c r="N619" s="155"/>
    </row>
    <row r="620" spans="2:14" s="72" customFormat="1" x14ac:dyDescent="0.25">
      <c r="B620" s="156"/>
      <c r="H620" s="155"/>
      <c r="I620" s="156"/>
      <c r="J620" s="155"/>
      <c r="K620" s="179"/>
      <c r="L620" s="179"/>
      <c r="M620" s="179"/>
      <c r="N620" s="155"/>
    </row>
    <row r="621" spans="2:14" s="72" customFormat="1" x14ac:dyDescent="0.25">
      <c r="B621" s="156"/>
      <c r="H621" s="155"/>
      <c r="I621" s="156"/>
      <c r="J621" s="155"/>
      <c r="K621" s="179"/>
      <c r="L621" s="179"/>
      <c r="M621" s="179"/>
      <c r="N621" s="155"/>
    </row>
    <row r="622" spans="2:14" s="72" customFormat="1" x14ac:dyDescent="0.25">
      <c r="B622" s="156"/>
      <c r="H622" s="155"/>
      <c r="I622" s="156"/>
      <c r="J622" s="155"/>
      <c r="K622" s="179"/>
      <c r="L622" s="179"/>
      <c r="M622" s="179"/>
      <c r="N622" s="155"/>
    </row>
    <row r="623" spans="2:14" s="72" customFormat="1" x14ac:dyDescent="0.25">
      <c r="B623" s="156"/>
      <c r="H623" s="155"/>
      <c r="I623" s="156"/>
      <c r="J623" s="155"/>
      <c r="K623" s="179"/>
      <c r="L623" s="179"/>
      <c r="M623" s="179"/>
      <c r="N623" s="155"/>
    </row>
    <row r="624" spans="2:14" s="72" customFormat="1" x14ac:dyDescent="0.25">
      <c r="B624" s="156"/>
      <c r="H624" s="155"/>
      <c r="I624" s="156"/>
      <c r="J624" s="155"/>
      <c r="K624" s="179"/>
      <c r="L624" s="179"/>
      <c r="M624" s="179"/>
      <c r="N624" s="155"/>
    </row>
    <row r="625" spans="2:14" s="72" customFormat="1" x14ac:dyDescent="0.25">
      <c r="B625" s="156"/>
      <c r="H625" s="155"/>
      <c r="I625" s="156"/>
      <c r="J625" s="155"/>
      <c r="K625" s="179"/>
      <c r="L625" s="179"/>
      <c r="M625" s="179"/>
      <c r="N625" s="155"/>
    </row>
    <row r="626" spans="2:14" s="72" customFormat="1" x14ac:dyDescent="0.25">
      <c r="B626" s="156"/>
      <c r="H626" s="155"/>
      <c r="I626" s="156"/>
      <c r="J626" s="155"/>
      <c r="K626" s="179"/>
      <c r="L626" s="179"/>
      <c r="M626" s="179"/>
      <c r="N626" s="155"/>
    </row>
    <row r="627" spans="2:14" s="72" customFormat="1" x14ac:dyDescent="0.25">
      <c r="B627" s="156"/>
      <c r="H627" s="155"/>
      <c r="I627" s="156"/>
      <c r="J627" s="155"/>
      <c r="K627" s="179"/>
      <c r="L627" s="179"/>
      <c r="M627" s="179"/>
      <c r="N627" s="155"/>
    </row>
    <row r="628" spans="2:14" s="72" customFormat="1" x14ac:dyDescent="0.25">
      <c r="B628" s="156"/>
      <c r="H628" s="155"/>
      <c r="I628" s="156"/>
      <c r="J628" s="155"/>
      <c r="K628" s="179"/>
      <c r="L628" s="179"/>
      <c r="M628" s="179"/>
      <c r="N628" s="155"/>
    </row>
    <row r="629" spans="2:14" s="72" customFormat="1" x14ac:dyDescent="0.25">
      <c r="B629" s="156"/>
      <c r="H629" s="155"/>
      <c r="I629" s="156"/>
      <c r="J629" s="155"/>
      <c r="K629" s="179"/>
      <c r="L629" s="179"/>
      <c r="M629" s="179"/>
      <c r="N629" s="155"/>
    </row>
    <row r="630" spans="2:14" s="72" customFormat="1" x14ac:dyDescent="0.25">
      <c r="B630" s="156"/>
      <c r="H630" s="155"/>
      <c r="I630" s="156"/>
      <c r="J630" s="155"/>
      <c r="K630" s="179"/>
      <c r="L630" s="179"/>
      <c r="M630" s="179"/>
      <c r="N630" s="155"/>
    </row>
    <row r="631" spans="2:14" s="72" customFormat="1" x14ac:dyDescent="0.25">
      <c r="B631" s="156"/>
      <c r="H631" s="155"/>
      <c r="I631" s="156"/>
      <c r="J631" s="155"/>
      <c r="K631" s="179"/>
      <c r="L631" s="179"/>
      <c r="M631" s="179"/>
      <c r="N631" s="155"/>
    </row>
    <row r="632" spans="2:14" s="72" customFormat="1" x14ac:dyDescent="0.25">
      <c r="B632" s="156"/>
      <c r="H632" s="155"/>
      <c r="I632" s="156"/>
      <c r="J632" s="155"/>
      <c r="K632" s="179"/>
      <c r="L632" s="179"/>
      <c r="M632" s="179"/>
      <c r="N632" s="155"/>
    </row>
    <row r="633" spans="2:14" s="72" customFormat="1" x14ac:dyDescent="0.25">
      <c r="B633" s="156"/>
      <c r="H633" s="155"/>
      <c r="I633" s="156"/>
      <c r="J633" s="155"/>
      <c r="K633" s="179"/>
      <c r="L633" s="179"/>
      <c r="M633" s="179"/>
      <c r="N633" s="155"/>
    </row>
    <row r="634" spans="2:14" s="72" customFormat="1" x14ac:dyDescent="0.25">
      <c r="B634" s="156"/>
      <c r="H634" s="155"/>
      <c r="I634" s="156"/>
      <c r="J634" s="155"/>
      <c r="K634" s="179"/>
      <c r="L634" s="179"/>
      <c r="M634" s="179"/>
      <c r="N634" s="155"/>
    </row>
    <row r="635" spans="2:14" s="72" customFormat="1" x14ac:dyDescent="0.25">
      <c r="B635" s="156"/>
      <c r="H635" s="155"/>
      <c r="I635" s="156"/>
      <c r="J635" s="155"/>
      <c r="K635" s="179"/>
      <c r="L635" s="179"/>
      <c r="M635" s="179"/>
      <c r="N635" s="155"/>
    </row>
    <row r="636" spans="2:14" s="72" customFormat="1" x14ac:dyDescent="0.25">
      <c r="B636" s="156"/>
      <c r="H636" s="155"/>
      <c r="I636" s="156"/>
      <c r="J636" s="155"/>
      <c r="K636" s="179"/>
      <c r="L636" s="179"/>
      <c r="M636" s="179"/>
      <c r="N636" s="155"/>
    </row>
    <row r="637" spans="2:14" s="72" customFormat="1" x14ac:dyDescent="0.25">
      <c r="B637" s="156"/>
      <c r="H637" s="155"/>
      <c r="I637" s="156"/>
      <c r="J637" s="155"/>
      <c r="K637" s="179"/>
      <c r="L637" s="179"/>
      <c r="M637" s="179"/>
      <c r="N637" s="155"/>
    </row>
    <row r="638" spans="2:14" s="72" customFormat="1" x14ac:dyDescent="0.25">
      <c r="B638" s="156"/>
      <c r="H638" s="155"/>
      <c r="I638" s="156"/>
      <c r="J638" s="155"/>
      <c r="K638" s="179"/>
      <c r="L638" s="179"/>
      <c r="M638" s="179"/>
      <c r="N638" s="155"/>
    </row>
    <row r="639" spans="2:14" s="72" customFormat="1" x14ac:dyDescent="0.25">
      <c r="B639" s="156"/>
      <c r="H639" s="155"/>
      <c r="I639" s="156"/>
      <c r="J639" s="155"/>
      <c r="K639" s="179"/>
      <c r="L639" s="179"/>
      <c r="M639" s="179"/>
      <c r="N639" s="155"/>
    </row>
    <row r="640" spans="2:14" s="72" customFormat="1" x14ac:dyDescent="0.25">
      <c r="B640" s="156"/>
      <c r="H640" s="155"/>
      <c r="I640" s="156"/>
      <c r="J640" s="155"/>
      <c r="K640" s="179"/>
      <c r="L640" s="179"/>
      <c r="M640" s="179"/>
      <c r="N640" s="155"/>
    </row>
    <row r="641" spans="2:14" s="72" customFormat="1" x14ac:dyDescent="0.25">
      <c r="B641" s="156"/>
      <c r="H641" s="155"/>
      <c r="I641" s="156"/>
      <c r="J641" s="155"/>
      <c r="K641" s="179"/>
      <c r="L641" s="179"/>
      <c r="M641" s="179"/>
      <c r="N641" s="155"/>
    </row>
    <row r="642" spans="2:14" s="72" customFormat="1" x14ac:dyDescent="0.25">
      <c r="B642" s="156"/>
      <c r="H642" s="155"/>
      <c r="I642" s="156"/>
      <c r="J642" s="155"/>
      <c r="K642" s="179"/>
      <c r="L642" s="179"/>
      <c r="M642" s="179"/>
      <c r="N642" s="155"/>
    </row>
    <row r="643" spans="2:14" s="72" customFormat="1" x14ac:dyDescent="0.25">
      <c r="B643" s="156"/>
      <c r="H643" s="155"/>
      <c r="I643" s="156"/>
      <c r="J643" s="155"/>
      <c r="K643" s="179"/>
      <c r="L643" s="179"/>
      <c r="M643" s="179"/>
      <c r="N643" s="155"/>
    </row>
    <row r="644" spans="2:14" s="72" customFormat="1" x14ac:dyDescent="0.25">
      <c r="B644" s="156"/>
      <c r="H644" s="155"/>
      <c r="I644" s="156"/>
      <c r="J644" s="155"/>
      <c r="K644" s="179"/>
      <c r="L644" s="179"/>
      <c r="M644" s="179"/>
      <c r="N644" s="155"/>
    </row>
    <row r="645" spans="2:14" s="72" customFormat="1" x14ac:dyDescent="0.25">
      <c r="B645" s="156"/>
      <c r="H645" s="155"/>
      <c r="I645" s="156"/>
      <c r="J645" s="155"/>
      <c r="K645" s="179"/>
      <c r="L645" s="179"/>
      <c r="M645" s="179"/>
      <c r="N645" s="155"/>
    </row>
    <row r="646" spans="2:14" s="72" customFormat="1" x14ac:dyDescent="0.25">
      <c r="B646" s="156"/>
      <c r="H646" s="155"/>
      <c r="I646" s="156"/>
      <c r="J646" s="155"/>
      <c r="K646" s="179"/>
      <c r="L646" s="179"/>
      <c r="M646" s="179"/>
      <c r="N646" s="155"/>
    </row>
    <row r="647" spans="2:14" s="72" customFormat="1" x14ac:dyDescent="0.25">
      <c r="B647" s="156"/>
      <c r="H647" s="155"/>
      <c r="I647" s="156"/>
      <c r="J647" s="155"/>
      <c r="K647" s="179"/>
      <c r="L647" s="179"/>
      <c r="M647" s="179"/>
      <c r="N647" s="155"/>
    </row>
    <row r="648" spans="2:14" s="72" customFormat="1" x14ac:dyDescent="0.25">
      <c r="B648" s="156"/>
      <c r="H648" s="155"/>
      <c r="I648" s="156"/>
      <c r="J648" s="155"/>
      <c r="K648" s="179"/>
      <c r="L648" s="179"/>
      <c r="M648" s="179"/>
      <c r="N648" s="155"/>
    </row>
    <row r="649" spans="2:14" s="72" customFormat="1" x14ac:dyDescent="0.25">
      <c r="B649" s="156"/>
      <c r="H649" s="155"/>
      <c r="I649" s="156"/>
      <c r="J649" s="155"/>
      <c r="K649" s="179"/>
      <c r="L649" s="179"/>
      <c r="M649" s="179"/>
      <c r="N649" s="155"/>
    </row>
    <row r="650" spans="2:14" s="72" customFormat="1" x14ac:dyDescent="0.25">
      <c r="B650" s="156"/>
      <c r="H650" s="155"/>
      <c r="I650" s="156"/>
      <c r="J650" s="155"/>
      <c r="K650" s="179"/>
      <c r="L650" s="179"/>
      <c r="M650" s="179"/>
      <c r="N650" s="155"/>
    </row>
    <row r="651" spans="2:14" s="72" customFormat="1" x14ac:dyDescent="0.25">
      <c r="B651" s="156"/>
      <c r="H651" s="155"/>
      <c r="I651" s="156"/>
      <c r="J651" s="155"/>
      <c r="K651" s="179"/>
      <c r="L651" s="179"/>
      <c r="M651" s="179"/>
      <c r="N651" s="155"/>
    </row>
    <row r="652" spans="2:14" s="72" customFormat="1" x14ac:dyDescent="0.25">
      <c r="B652" s="156"/>
      <c r="H652" s="155"/>
      <c r="I652" s="156"/>
      <c r="J652" s="155"/>
      <c r="K652" s="179"/>
      <c r="L652" s="179"/>
      <c r="M652" s="179"/>
      <c r="N652" s="155"/>
    </row>
    <row r="653" spans="2:14" s="72" customFormat="1" x14ac:dyDescent="0.25">
      <c r="B653" s="156"/>
      <c r="H653" s="155"/>
      <c r="I653" s="156"/>
      <c r="J653" s="155"/>
      <c r="K653" s="179"/>
      <c r="L653" s="179"/>
      <c r="M653" s="179"/>
      <c r="N653" s="155"/>
    </row>
    <row r="654" spans="2:14" s="72" customFormat="1" x14ac:dyDescent="0.25">
      <c r="B654" s="156"/>
      <c r="H654" s="155"/>
      <c r="I654" s="156"/>
      <c r="J654" s="155"/>
      <c r="K654" s="179"/>
      <c r="L654" s="179"/>
      <c r="M654" s="179"/>
      <c r="N654" s="155"/>
    </row>
    <row r="655" spans="2:14" s="72" customFormat="1" x14ac:dyDescent="0.25">
      <c r="B655" s="156"/>
      <c r="H655" s="155"/>
      <c r="I655" s="156"/>
      <c r="J655" s="155"/>
      <c r="K655" s="179"/>
      <c r="L655" s="179"/>
      <c r="M655" s="179"/>
      <c r="N655" s="155"/>
    </row>
    <row r="656" spans="2:14" s="72" customFormat="1" x14ac:dyDescent="0.25">
      <c r="B656" s="156"/>
      <c r="H656" s="155"/>
      <c r="I656" s="156"/>
      <c r="J656" s="155"/>
      <c r="K656" s="179"/>
      <c r="L656" s="179"/>
      <c r="M656" s="179"/>
      <c r="N656" s="155"/>
    </row>
    <row r="657" spans="1:14" s="72" customFormat="1" x14ac:dyDescent="0.25">
      <c r="B657" s="156"/>
      <c r="H657" s="155"/>
      <c r="I657" s="156"/>
      <c r="J657" s="155"/>
      <c r="K657" s="179"/>
      <c r="L657" s="179"/>
      <c r="M657" s="179"/>
      <c r="N657" s="155"/>
    </row>
    <row r="658" spans="1:14" s="72" customFormat="1" x14ac:dyDescent="0.25">
      <c r="B658" s="156"/>
      <c r="H658" s="155"/>
      <c r="I658" s="156"/>
      <c r="J658" s="155"/>
      <c r="K658" s="179"/>
      <c r="L658" s="179"/>
      <c r="M658" s="179"/>
      <c r="N658" s="155"/>
    </row>
    <row r="659" spans="1:14" s="72" customFormat="1" x14ac:dyDescent="0.25">
      <c r="B659" s="156"/>
      <c r="H659" s="155"/>
      <c r="I659" s="156"/>
      <c r="J659" s="155"/>
      <c r="K659" s="179"/>
      <c r="L659" s="179"/>
      <c r="M659" s="179"/>
      <c r="N659" s="155"/>
    </row>
    <row r="660" spans="1:14" s="72" customFormat="1" x14ac:dyDescent="0.25">
      <c r="B660" s="156"/>
      <c r="H660" s="155"/>
      <c r="I660" s="156"/>
      <c r="J660" s="155"/>
      <c r="K660" s="179"/>
      <c r="L660" s="179"/>
      <c r="M660" s="179"/>
      <c r="N660" s="155"/>
    </row>
    <row r="661" spans="1:14" s="72" customFormat="1" x14ac:dyDescent="0.25">
      <c r="B661" s="156"/>
      <c r="H661" s="155"/>
      <c r="I661" s="156"/>
      <c r="J661" s="155"/>
      <c r="K661" s="179"/>
      <c r="L661" s="179"/>
      <c r="M661" s="179"/>
      <c r="N661" s="155"/>
    </row>
    <row r="662" spans="1:14" s="72" customFormat="1" x14ac:dyDescent="0.25">
      <c r="B662" s="156"/>
      <c r="H662" s="155"/>
      <c r="I662" s="156"/>
      <c r="J662" s="155"/>
      <c r="K662" s="179"/>
      <c r="L662" s="179"/>
      <c r="M662" s="179"/>
      <c r="N662" s="155"/>
    </row>
    <row r="663" spans="1:14" s="72" customFormat="1" ht="15.75" x14ac:dyDescent="0.25">
      <c r="A663" s="176"/>
      <c r="B663" s="159"/>
      <c r="K663" s="180"/>
      <c r="L663" s="180"/>
      <c r="M663" s="180"/>
      <c r="N663" s="181"/>
    </row>
    <row r="664" spans="1:14" s="72" customFormat="1" ht="15.75" x14ac:dyDescent="0.25">
      <c r="A664" s="158"/>
      <c r="B664" s="159"/>
      <c r="K664" s="180"/>
      <c r="L664" s="168"/>
      <c r="M664" s="168"/>
      <c r="N664" s="168"/>
    </row>
    <row r="665" spans="1:14" s="72" customFormat="1" ht="15.75" x14ac:dyDescent="0.25">
      <c r="A665" s="158"/>
      <c r="B665" s="159"/>
      <c r="K665" s="168"/>
      <c r="L665" s="168"/>
      <c r="M665" s="168"/>
      <c r="N665" s="168"/>
    </row>
    <row r="666" spans="1:14" s="72" customFormat="1" ht="15.75" x14ac:dyDescent="0.25">
      <c r="A666" s="158"/>
      <c r="B666" s="159"/>
      <c r="K666" s="164"/>
      <c r="L666" s="168"/>
      <c r="M666" s="168"/>
      <c r="N666" s="168"/>
    </row>
    <row r="667" spans="1:14" s="72" customFormat="1" ht="15.75" x14ac:dyDescent="0.25">
      <c r="A667" s="158"/>
      <c r="B667" s="159"/>
      <c r="K667" s="168"/>
      <c r="L667" s="168"/>
      <c r="M667" s="168"/>
      <c r="N667" s="168"/>
    </row>
    <row r="668" spans="1:14" s="72" customFormat="1" ht="15.75" x14ac:dyDescent="0.25">
      <c r="A668" s="158"/>
      <c r="B668" s="158"/>
      <c r="K668" s="182"/>
      <c r="L668" s="168"/>
      <c r="M668" s="168"/>
      <c r="N668" s="168"/>
    </row>
    <row r="669" spans="1:14" s="72" customFormat="1" ht="15.75" x14ac:dyDescent="0.25">
      <c r="A669" s="159"/>
      <c r="B669" s="159"/>
      <c r="C669" s="183"/>
      <c r="D669" s="183"/>
      <c r="E669" s="183"/>
      <c r="F669" s="184"/>
      <c r="G669" s="183"/>
      <c r="H669" s="183"/>
      <c r="I669" s="183"/>
      <c r="J669" s="183"/>
      <c r="K669" s="165"/>
      <c r="L669" s="168"/>
      <c r="M669" s="168"/>
      <c r="N669" s="168"/>
    </row>
    <row r="670" spans="1:14" s="72" customFormat="1" ht="15.75" x14ac:dyDescent="0.25">
      <c r="A670" s="158"/>
      <c r="B670" s="159"/>
      <c r="K670" s="159"/>
      <c r="L670" s="185"/>
      <c r="M670" s="168"/>
      <c r="N670" s="168"/>
    </row>
    <row r="671" spans="1:14" s="72" customFormat="1" ht="15.75" x14ac:dyDescent="0.25">
      <c r="A671" s="158"/>
      <c r="B671" s="158"/>
      <c r="K671" s="186"/>
      <c r="L671" s="186"/>
      <c r="M671" s="168"/>
      <c r="N671" s="168"/>
    </row>
    <row r="672" spans="1:14" s="72" customFormat="1" ht="15.75" x14ac:dyDescent="0.25">
      <c r="A672" s="158"/>
      <c r="B672" s="158"/>
      <c r="K672" s="168"/>
      <c r="L672" s="168"/>
      <c r="M672" s="168"/>
      <c r="N672" s="168"/>
    </row>
    <row r="673" spans="1:15" s="72" customFormat="1" ht="15.75" x14ac:dyDescent="0.25">
      <c r="A673" s="158"/>
      <c r="B673" s="159"/>
      <c r="H673" s="187"/>
      <c r="K673" s="168"/>
      <c r="L673" s="168"/>
      <c r="M673" s="168"/>
      <c r="N673" s="168"/>
    </row>
    <row r="674" spans="1:15" s="72" customFormat="1" ht="15.75" x14ac:dyDescent="0.25">
      <c r="A674" s="158"/>
      <c r="B674" s="159"/>
      <c r="I674" s="188"/>
      <c r="K674" s="168"/>
      <c r="L674" s="168"/>
      <c r="M674" s="168"/>
      <c r="N674" s="168"/>
    </row>
    <row r="675" spans="1:15" s="72" customFormat="1" ht="15.75" x14ac:dyDescent="0.25">
      <c r="A675" s="158"/>
      <c r="B675" s="159"/>
      <c r="C675" s="189"/>
      <c r="D675" s="189"/>
      <c r="E675" s="189"/>
      <c r="F675" s="189"/>
      <c r="G675" s="190"/>
      <c r="H675" s="189"/>
      <c r="I675" s="189"/>
      <c r="J675" s="189"/>
      <c r="K675" s="165"/>
      <c r="L675" s="165"/>
      <c r="M675" s="168"/>
      <c r="N675" s="168"/>
    </row>
    <row r="676" spans="1:15" s="72" customFormat="1" x14ac:dyDescent="0.25"/>
    <row r="677" spans="1:15" s="72" customFormat="1" ht="15.75" x14ac:dyDescent="0.25">
      <c r="B677" s="153"/>
      <c r="H677" s="154"/>
      <c r="I677" s="154"/>
      <c r="J677" s="154"/>
      <c r="K677" s="154"/>
      <c r="L677" s="154"/>
    </row>
    <row r="678" spans="1:15" s="72" customFormat="1" ht="15.75" x14ac:dyDescent="0.25">
      <c r="A678" s="158"/>
      <c r="B678" s="158"/>
      <c r="K678" s="164"/>
      <c r="L678" s="163"/>
      <c r="M678" s="163"/>
      <c r="N678" s="163"/>
    </row>
    <row r="679" spans="1:15" s="72" customFormat="1" ht="15.75" x14ac:dyDescent="0.25">
      <c r="A679" s="158"/>
      <c r="B679" s="158"/>
      <c r="K679" s="168"/>
      <c r="L679" s="163"/>
      <c r="M679" s="163"/>
      <c r="N679" s="163"/>
    </row>
    <row r="680" spans="1:15" s="72" customFormat="1" ht="15.75" x14ac:dyDescent="0.25">
      <c r="A680" s="158"/>
      <c r="B680" s="159"/>
      <c r="C680" s="160"/>
      <c r="D680" s="160"/>
      <c r="E680" s="160"/>
      <c r="F680" s="160"/>
      <c r="G680" s="161"/>
      <c r="H680" s="160"/>
      <c r="I680" s="160"/>
      <c r="J680" s="160"/>
      <c r="K680" s="162"/>
      <c r="L680" s="163"/>
      <c r="N680" s="163"/>
    </row>
    <row r="681" spans="1:15" s="72" customFormat="1" ht="15.75" x14ac:dyDescent="0.25">
      <c r="A681" s="158"/>
      <c r="B681" s="158"/>
      <c r="H681" s="154"/>
      <c r="K681" s="168"/>
      <c r="N681" s="163"/>
    </row>
    <row r="682" spans="1:15" s="72" customFormat="1" ht="15.75" x14ac:dyDescent="0.25">
      <c r="A682" s="158"/>
      <c r="B682" s="158"/>
      <c r="K682" s="164"/>
    </row>
    <row r="683" spans="1:15" s="72" customFormat="1" ht="15.75" x14ac:dyDescent="0.25">
      <c r="A683" s="158"/>
      <c r="B683" s="159"/>
      <c r="C683" s="160"/>
      <c r="D683" s="160"/>
      <c r="E683" s="160"/>
      <c r="F683" s="160"/>
      <c r="G683" s="160"/>
      <c r="H683" s="160"/>
      <c r="I683" s="191"/>
      <c r="J683" s="160"/>
      <c r="K683" s="180"/>
    </row>
    <row r="684" spans="1:15" s="72" customFormat="1" ht="15.75" x14ac:dyDescent="0.25">
      <c r="A684" s="158"/>
      <c r="B684" s="159"/>
      <c r="K684" s="165"/>
      <c r="L684" s="164"/>
      <c r="M684" s="164"/>
      <c r="N684" s="166"/>
    </row>
    <row r="685" spans="1:15" s="72" customFormat="1" x14ac:dyDescent="0.25"/>
    <row r="686" spans="1:15" s="72" customFormat="1" ht="15.75" x14ac:dyDescent="0.25">
      <c r="B686" s="158"/>
    </row>
    <row r="687" spans="1:15" s="72" customFormat="1" ht="15.75" x14ac:dyDescent="0.25">
      <c r="A687" s="170"/>
      <c r="C687" s="171"/>
      <c r="D687" s="172"/>
      <c r="O687" s="173"/>
    </row>
    <row r="688" spans="1:15" s="72" customFormat="1" ht="15.75" x14ac:dyDescent="0.25">
      <c r="A688" s="170"/>
      <c r="B688" s="172"/>
      <c r="C688" s="172"/>
      <c r="D688" s="172"/>
    </row>
    <row r="689" spans="1:14" s="72" customFormat="1" ht="15.75" x14ac:dyDescent="0.25">
      <c r="B689" s="153"/>
      <c r="E689" s="153"/>
      <c r="H689" s="153"/>
      <c r="J689" s="153"/>
    </row>
    <row r="690" spans="1:14" s="72" customFormat="1" ht="15.75" x14ac:dyDescent="0.25">
      <c r="B690" s="153"/>
      <c r="E690" s="174"/>
    </row>
    <row r="691" spans="1:14" s="72" customFormat="1" ht="15.75" x14ac:dyDescent="0.25">
      <c r="B691" s="153"/>
      <c r="D691" s="167"/>
      <c r="E691" s="217"/>
      <c r="F691" s="217"/>
      <c r="G691" s="217"/>
    </row>
    <row r="692" spans="1:14" s="72" customFormat="1" ht="15.75" x14ac:dyDescent="0.25">
      <c r="B692" s="153"/>
      <c r="E692" s="175"/>
    </row>
    <row r="693" spans="1:14" s="72" customFormat="1" x14ac:dyDescent="0.25"/>
    <row r="694" spans="1:14" s="72" customFormat="1" x14ac:dyDescent="0.25"/>
    <row r="695" spans="1:14" s="72" customFormat="1" ht="15.75" x14ac:dyDescent="0.25">
      <c r="A695" s="176"/>
      <c r="B695" s="177"/>
      <c r="H695" s="155"/>
      <c r="I695" s="177"/>
      <c r="K695" s="159"/>
      <c r="M695" s="155"/>
      <c r="N695" s="155"/>
    </row>
    <row r="696" spans="1:14" s="72" customFormat="1" ht="15.75" x14ac:dyDescent="0.25">
      <c r="H696" s="155"/>
      <c r="I696" s="177"/>
      <c r="K696" s="178"/>
      <c r="L696" s="155"/>
      <c r="M696" s="155"/>
      <c r="N696" s="155"/>
    </row>
    <row r="697" spans="1:14" s="72" customFormat="1" x14ac:dyDescent="0.25">
      <c r="H697" s="155"/>
      <c r="I697" s="155"/>
      <c r="J697" s="155"/>
      <c r="K697" s="155"/>
      <c r="L697" s="155"/>
      <c r="M697" s="155"/>
      <c r="N697" s="155"/>
    </row>
    <row r="698" spans="1:14" s="72" customFormat="1" x14ac:dyDescent="0.25">
      <c r="B698" s="156"/>
      <c r="H698" s="155"/>
      <c r="I698" s="156"/>
      <c r="J698" s="155"/>
      <c r="K698" s="179"/>
      <c r="L698" s="179"/>
      <c r="M698" s="179"/>
      <c r="N698" s="155"/>
    </row>
    <row r="699" spans="1:14" s="72" customFormat="1" x14ac:dyDescent="0.25">
      <c r="B699" s="156"/>
      <c r="H699" s="155"/>
      <c r="I699" s="156"/>
      <c r="J699" s="155"/>
      <c r="K699" s="179"/>
      <c r="L699" s="179"/>
      <c r="M699" s="179"/>
      <c r="N699" s="155"/>
    </row>
    <row r="700" spans="1:14" s="72" customFormat="1" x14ac:dyDescent="0.25">
      <c r="B700" s="156"/>
      <c r="H700" s="155"/>
      <c r="I700" s="156"/>
      <c r="J700" s="155"/>
      <c r="K700" s="179"/>
      <c r="L700" s="179"/>
      <c r="M700" s="179"/>
      <c r="N700" s="155"/>
    </row>
    <row r="701" spans="1:14" s="72" customFormat="1" x14ac:dyDescent="0.25">
      <c r="B701" s="156"/>
      <c r="H701" s="155"/>
      <c r="I701" s="156"/>
      <c r="J701" s="155"/>
      <c r="K701" s="179"/>
      <c r="L701" s="179"/>
      <c r="M701" s="179"/>
      <c r="N701" s="155"/>
    </row>
    <row r="702" spans="1:14" s="72" customFormat="1" x14ac:dyDescent="0.25">
      <c r="B702" s="156"/>
      <c r="H702" s="155"/>
      <c r="I702" s="156"/>
      <c r="J702" s="155"/>
      <c r="K702" s="179"/>
      <c r="L702" s="179"/>
      <c r="M702" s="179"/>
      <c r="N702" s="155"/>
    </row>
    <row r="703" spans="1:14" s="72" customFormat="1" x14ac:dyDescent="0.25">
      <c r="B703" s="156"/>
      <c r="H703" s="155"/>
      <c r="I703" s="156"/>
      <c r="J703" s="155"/>
      <c r="K703" s="179"/>
      <c r="L703" s="179"/>
      <c r="M703" s="179"/>
      <c r="N703" s="155"/>
    </row>
    <row r="704" spans="1:14" s="72" customFormat="1" x14ac:dyDescent="0.25">
      <c r="B704" s="156"/>
      <c r="H704" s="155"/>
      <c r="I704" s="156"/>
      <c r="J704" s="155"/>
      <c r="K704" s="179"/>
      <c r="L704" s="179"/>
      <c r="M704" s="179"/>
      <c r="N704" s="155"/>
    </row>
    <row r="705" spans="2:14" s="72" customFormat="1" x14ac:dyDescent="0.25">
      <c r="B705" s="156"/>
      <c r="H705" s="155"/>
      <c r="I705" s="156"/>
      <c r="J705" s="155"/>
      <c r="K705" s="179"/>
      <c r="L705" s="179"/>
      <c r="M705" s="179"/>
      <c r="N705" s="155"/>
    </row>
    <row r="706" spans="2:14" s="72" customFormat="1" x14ac:dyDescent="0.25">
      <c r="B706" s="156"/>
      <c r="H706" s="155"/>
      <c r="I706" s="156"/>
      <c r="J706" s="155"/>
      <c r="K706" s="179"/>
      <c r="L706" s="179"/>
      <c r="M706" s="179"/>
      <c r="N706" s="155"/>
    </row>
    <row r="707" spans="2:14" s="72" customFormat="1" x14ac:dyDescent="0.25">
      <c r="B707" s="156"/>
      <c r="H707" s="155"/>
      <c r="I707" s="156"/>
      <c r="J707" s="155"/>
      <c r="K707" s="179"/>
      <c r="L707" s="179"/>
      <c r="M707" s="179"/>
      <c r="N707" s="155"/>
    </row>
    <row r="708" spans="2:14" s="72" customFormat="1" x14ac:dyDescent="0.25">
      <c r="B708" s="156"/>
      <c r="H708" s="155"/>
      <c r="I708" s="156"/>
      <c r="J708" s="155"/>
      <c r="K708" s="179"/>
      <c r="L708" s="179"/>
      <c r="M708" s="179"/>
      <c r="N708" s="155"/>
    </row>
    <row r="709" spans="2:14" s="72" customFormat="1" x14ac:dyDescent="0.25">
      <c r="B709" s="156"/>
      <c r="H709" s="155"/>
      <c r="I709" s="156"/>
      <c r="J709" s="155"/>
      <c r="K709" s="179"/>
      <c r="L709" s="179"/>
      <c r="M709" s="179"/>
      <c r="N709" s="155"/>
    </row>
    <row r="710" spans="2:14" s="72" customFormat="1" x14ac:dyDescent="0.25">
      <c r="B710" s="156"/>
      <c r="H710" s="155"/>
      <c r="I710" s="156"/>
      <c r="J710" s="155"/>
      <c r="K710" s="179"/>
      <c r="L710" s="179"/>
      <c r="M710" s="179"/>
      <c r="N710" s="155"/>
    </row>
    <row r="711" spans="2:14" s="72" customFormat="1" x14ac:dyDescent="0.25">
      <c r="B711" s="156"/>
      <c r="H711" s="155"/>
      <c r="I711" s="156"/>
      <c r="J711" s="155"/>
      <c r="K711" s="179"/>
      <c r="L711" s="179"/>
      <c r="M711" s="179"/>
      <c r="N711" s="155"/>
    </row>
    <row r="712" spans="2:14" s="72" customFormat="1" x14ac:dyDescent="0.25">
      <c r="B712" s="156"/>
      <c r="H712" s="155"/>
      <c r="I712" s="156"/>
      <c r="J712" s="155"/>
      <c r="K712" s="179"/>
      <c r="L712" s="179"/>
      <c r="M712" s="179"/>
      <c r="N712" s="155"/>
    </row>
    <row r="713" spans="2:14" s="72" customFormat="1" x14ac:dyDescent="0.25">
      <c r="B713" s="156"/>
      <c r="H713" s="155"/>
      <c r="I713" s="156"/>
      <c r="J713" s="155"/>
      <c r="K713" s="179"/>
      <c r="L713" s="179"/>
      <c r="M713" s="179"/>
      <c r="N713" s="155"/>
    </row>
    <row r="714" spans="2:14" s="72" customFormat="1" x14ac:dyDescent="0.25">
      <c r="B714" s="156"/>
      <c r="H714" s="155"/>
      <c r="I714" s="156"/>
      <c r="J714" s="155"/>
      <c r="K714" s="179"/>
      <c r="L714" s="179"/>
      <c r="M714" s="179"/>
      <c r="N714" s="155"/>
    </row>
    <row r="715" spans="2:14" s="72" customFormat="1" x14ac:dyDescent="0.25">
      <c r="B715" s="156"/>
      <c r="H715" s="155"/>
      <c r="I715" s="156"/>
      <c r="J715" s="155"/>
      <c r="K715" s="179"/>
      <c r="L715" s="179"/>
      <c r="M715" s="179"/>
      <c r="N715" s="155"/>
    </row>
    <row r="716" spans="2:14" s="72" customFormat="1" x14ac:dyDescent="0.25">
      <c r="B716" s="156"/>
      <c r="H716" s="155"/>
      <c r="I716" s="156"/>
      <c r="J716" s="155"/>
      <c r="K716" s="179"/>
      <c r="L716" s="179"/>
      <c r="M716" s="179"/>
      <c r="N716" s="155"/>
    </row>
    <row r="717" spans="2:14" s="72" customFormat="1" x14ac:dyDescent="0.25">
      <c r="B717" s="156"/>
      <c r="H717" s="155"/>
      <c r="I717" s="156"/>
      <c r="J717" s="155"/>
      <c r="K717" s="179"/>
      <c r="L717" s="179"/>
      <c r="M717" s="179"/>
      <c r="N717" s="155"/>
    </row>
    <row r="718" spans="2:14" s="72" customFormat="1" x14ac:dyDescent="0.25">
      <c r="B718" s="156"/>
      <c r="H718" s="155"/>
      <c r="I718" s="156"/>
      <c r="J718" s="155"/>
      <c r="K718" s="179"/>
      <c r="L718" s="179"/>
      <c r="M718" s="179"/>
      <c r="N718" s="155"/>
    </row>
    <row r="719" spans="2:14" s="72" customFormat="1" x14ac:dyDescent="0.25">
      <c r="B719" s="156"/>
      <c r="H719" s="155"/>
      <c r="I719" s="156"/>
      <c r="J719" s="155"/>
      <c r="K719" s="179"/>
      <c r="L719" s="179"/>
      <c r="M719" s="179"/>
      <c r="N719" s="155"/>
    </row>
    <row r="720" spans="2:14" s="72" customFormat="1" x14ac:dyDescent="0.25">
      <c r="B720" s="156"/>
      <c r="H720" s="155"/>
      <c r="I720" s="156"/>
      <c r="J720" s="155"/>
      <c r="K720" s="179"/>
      <c r="L720" s="179"/>
      <c r="M720" s="179"/>
      <c r="N720" s="155"/>
    </row>
    <row r="721" spans="2:14" s="72" customFormat="1" x14ac:dyDescent="0.25">
      <c r="B721" s="156"/>
      <c r="H721" s="155"/>
      <c r="I721" s="156"/>
      <c r="J721" s="155"/>
      <c r="K721" s="179"/>
      <c r="L721" s="179"/>
      <c r="M721" s="179"/>
      <c r="N721" s="155"/>
    </row>
    <row r="722" spans="2:14" s="72" customFormat="1" x14ac:dyDescent="0.25">
      <c r="B722" s="156"/>
      <c r="H722" s="155"/>
      <c r="I722" s="156"/>
      <c r="J722" s="155"/>
      <c r="K722" s="179"/>
      <c r="L722" s="179"/>
      <c r="M722" s="179"/>
      <c r="N722" s="155"/>
    </row>
    <row r="723" spans="2:14" s="72" customFormat="1" x14ac:dyDescent="0.25">
      <c r="B723" s="156"/>
      <c r="H723" s="155"/>
      <c r="I723" s="156"/>
      <c r="J723" s="155"/>
      <c r="K723" s="179"/>
      <c r="L723" s="179"/>
      <c r="M723" s="179"/>
      <c r="N723" s="155"/>
    </row>
    <row r="724" spans="2:14" s="72" customFormat="1" x14ac:dyDescent="0.25">
      <c r="B724" s="156"/>
      <c r="H724" s="155"/>
      <c r="I724" s="156"/>
      <c r="J724" s="155"/>
      <c r="K724" s="179"/>
      <c r="L724" s="179"/>
      <c r="M724" s="179"/>
      <c r="N724" s="155"/>
    </row>
    <row r="725" spans="2:14" s="72" customFormat="1" x14ac:dyDescent="0.25">
      <c r="B725" s="156"/>
      <c r="H725" s="155"/>
      <c r="I725" s="156"/>
      <c r="J725" s="155"/>
      <c r="K725" s="179"/>
      <c r="L725" s="179"/>
      <c r="M725" s="179"/>
      <c r="N725" s="155"/>
    </row>
    <row r="726" spans="2:14" s="72" customFormat="1" x14ac:dyDescent="0.25">
      <c r="B726" s="156"/>
      <c r="H726" s="155"/>
      <c r="I726" s="156"/>
      <c r="J726" s="155"/>
      <c r="K726" s="179"/>
      <c r="L726" s="179"/>
      <c r="M726" s="179"/>
      <c r="N726" s="155"/>
    </row>
    <row r="727" spans="2:14" s="72" customFormat="1" x14ac:dyDescent="0.25">
      <c r="B727" s="156"/>
      <c r="H727" s="155"/>
      <c r="I727" s="156"/>
      <c r="J727" s="155"/>
      <c r="K727" s="179"/>
      <c r="L727" s="179"/>
      <c r="M727" s="179"/>
      <c r="N727" s="155"/>
    </row>
    <row r="728" spans="2:14" s="72" customFormat="1" x14ac:dyDescent="0.25">
      <c r="B728" s="156"/>
      <c r="H728" s="155"/>
      <c r="I728" s="156"/>
      <c r="J728" s="155"/>
      <c r="K728" s="179"/>
      <c r="L728" s="179"/>
      <c r="M728" s="179"/>
      <c r="N728" s="155"/>
    </row>
    <row r="729" spans="2:14" s="72" customFormat="1" x14ac:dyDescent="0.25">
      <c r="B729" s="156"/>
      <c r="H729" s="155"/>
      <c r="I729" s="156"/>
      <c r="J729" s="155"/>
      <c r="K729" s="179"/>
      <c r="L729" s="179"/>
      <c r="M729" s="179"/>
      <c r="N729" s="155"/>
    </row>
    <row r="730" spans="2:14" s="72" customFormat="1" x14ac:dyDescent="0.25">
      <c r="B730" s="156"/>
      <c r="H730" s="155"/>
      <c r="I730" s="156"/>
      <c r="J730" s="155"/>
      <c r="K730" s="179"/>
      <c r="L730" s="179"/>
      <c r="M730" s="179"/>
      <c r="N730" s="155"/>
    </row>
    <row r="731" spans="2:14" s="72" customFormat="1" x14ac:dyDescent="0.25">
      <c r="B731" s="156"/>
      <c r="H731" s="155"/>
      <c r="I731" s="156"/>
      <c r="J731" s="155"/>
      <c r="K731" s="179"/>
      <c r="L731" s="179"/>
      <c r="M731" s="179"/>
      <c r="N731" s="155"/>
    </row>
    <row r="732" spans="2:14" s="72" customFormat="1" x14ac:dyDescent="0.25">
      <c r="B732" s="156"/>
      <c r="H732" s="155"/>
      <c r="I732" s="156"/>
      <c r="J732" s="155"/>
      <c r="K732" s="179"/>
      <c r="L732" s="179"/>
      <c r="M732" s="179"/>
      <c r="N732" s="155"/>
    </row>
    <row r="733" spans="2:14" s="72" customFormat="1" x14ac:dyDescent="0.25">
      <c r="B733" s="156"/>
      <c r="H733" s="155"/>
      <c r="I733" s="156"/>
      <c r="J733" s="155"/>
      <c r="K733" s="179"/>
      <c r="L733" s="179"/>
      <c r="M733" s="179"/>
      <c r="N733" s="155"/>
    </row>
    <row r="734" spans="2:14" s="72" customFormat="1" x14ac:dyDescent="0.25">
      <c r="B734" s="156"/>
      <c r="H734" s="155"/>
      <c r="I734" s="156"/>
      <c r="J734" s="155"/>
      <c r="K734" s="179"/>
      <c r="L734" s="179"/>
      <c r="M734" s="179"/>
      <c r="N734" s="155"/>
    </row>
    <row r="735" spans="2:14" s="72" customFormat="1" x14ac:dyDescent="0.25">
      <c r="B735" s="156"/>
      <c r="H735" s="155"/>
      <c r="I735" s="156"/>
      <c r="J735" s="155"/>
      <c r="K735" s="179"/>
      <c r="L735" s="179"/>
      <c r="M735" s="179"/>
      <c r="N735" s="155"/>
    </row>
    <row r="736" spans="2:14" s="72" customFormat="1" x14ac:dyDescent="0.25">
      <c r="B736" s="156"/>
      <c r="H736" s="155"/>
      <c r="I736" s="156"/>
      <c r="J736" s="155"/>
      <c r="K736" s="179"/>
      <c r="L736" s="179"/>
      <c r="M736" s="179"/>
      <c r="N736" s="155"/>
    </row>
    <row r="737" spans="2:14" s="72" customFormat="1" x14ac:dyDescent="0.25">
      <c r="B737" s="156"/>
      <c r="H737" s="155"/>
      <c r="I737" s="156"/>
      <c r="J737" s="155"/>
      <c r="K737" s="179"/>
      <c r="L737" s="179"/>
      <c r="M737" s="179"/>
      <c r="N737" s="155"/>
    </row>
    <row r="738" spans="2:14" s="72" customFormat="1" x14ac:dyDescent="0.25">
      <c r="B738" s="156"/>
      <c r="H738" s="155"/>
      <c r="I738" s="156"/>
      <c r="J738" s="155"/>
      <c r="K738" s="179"/>
      <c r="L738" s="179"/>
      <c r="M738" s="179"/>
      <c r="N738" s="155"/>
    </row>
    <row r="739" spans="2:14" s="72" customFormat="1" x14ac:dyDescent="0.25">
      <c r="B739" s="156"/>
      <c r="H739" s="155"/>
      <c r="I739" s="156"/>
      <c r="J739" s="155"/>
      <c r="K739" s="179"/>
      <c r="L739" s="179"/>
      <c r="M739" s="179"/>
      <c r="N739" s="155"/>
    </row>
    <row r="740" spans="2:14" s="72" customFormat="1" x14ac:dyDescent="0.25">
      <c r="B740" s="156"/>
      <c r="H740" s="155"/>
      <c r="I740" s="156"/>
      <c r="J740" s="155"/>
      <c r="K740" s="179"/>
      <c r="L740" s="179"/>
      <c r="M740" s="179"/>
      <c r="N740" s="155"/>
    </row>
    <row r="741" spans="2:14" s="72" customFormat="1" x14ac:dyDescent="0.25">
      <c r="B741" s="156"/>
      <c r="H741" s="155"/>
      <c r="I741" s="156"/>
      <c r="J741" s="155"/>
      <c r="K741" s="179"/>
      <c r="L741" s="179"/>
      <c r="M741" s="179"/>
      <c r="N741" s="155"/>
    </row>
    <row r="742" spans="2:14" s="72" customFormat="1" x14ac:dyDescent="0.25">
      <c r="B742" s="156"/>
      <c r="H742" s="155"/>
      <c r="I742" s="156"/>
      <c r="J742" s="155"/>
      <c r="K742" s="179"/>
      <c r="L742" s="179"/>
      <c r="M742" s="179"/>
      <c r="N742" s="155"/>
    </row>
    <row r="743" spans="2:14" s="72" customFormat="1" x14ac:dyDescent="0.25">
      <c r="B743" s="156"/>
      <c r="H743" s="155"/>
      <c r="I743" s="156"/>
      <c r="J743" s="155"/>
      <c r="K743" s="179"/>
      <c r="L743" s="179"/>
      <c r="M743" s="179"/>
      <c r="N743" s="155"/>
    </row>
    <row r="744" spans="2:14" s="72" customFormat="1" x14ac:dyDescent="0.25">
      <c r="B744" s="156"/>
      <c r="H744" s="155"/>
      <c r="I744" s="156"/>
      <c r="J744" s="155"/>
      <c r="K744" s="179"/>
      <c r="L744" s="179"/>
      <c r="M744" s="179"/>
      <c r="N744" s="155"/>
    </row>
    <row r="745" spans="2:14" s="72" customFormat="1" x14ac:dyDescent="0.25">
      <c r="B745" s="156"/>
      <c r="H745" s="155"/>
      <c r="I745" s="156"/>
      <c r="J745" s="155"/>
      <c r="K745" s="179"/>
      <c r="L745" s="179"/>
      <c r="M745" s="179"/>
      <c r="N745" s="155"/>
    </row>
    <row r="746" spans="2:14" s="72" customFormat="1" x14ac:dyDescent="0.25">
      <c r="B746" s="156"/>
      <c r="H746" s="155"/>
      <c r="I746" s="156"/>
      <c r="J746" s="155"/>
      <c r="K746" s="179"/>
      <c r="L746" s="179"/>
      <c r="M746" s="179"/>
      <c r="N746" s="155"/>
    </row>
    <row r="747" spans="2:14" s="72" customFormat="1" x14ac:dyDescent="0.25">
      <c r="B747" s="156"/>
      <c r="H747" s="155"/>
      <c r="I747" s="156"/>
      <c r="J747" s="155"/>
      <c r="K747" s="179"/>
      <c r="L747" s="179"/>
      <c r="M747" s="179"/>
      <c r="N747" s="155"/>
    </row>
    <row r="748" spans="2:14" s="72" customFormat="1" x14ac:dyDescent="0.25">
      <c r="B748" s="156"/>
      <c r="H748" s="155"/>
      <c r="I748" s="156"/>
      <c r="J748" s="155"/>
      <c r="K748" s="179"/>
      <c r="L748" s="179"/>
      <c r="M748" s="179"/>
      <c r="N748" s="155"/>
    </row>
    <row r="749" spans="2:14" s="72" customFormat="1" x14ac:dyDescent="0.25">
      <c r="B749" s="156"/>
      <c r="H749" s="155"/>
      <c r="I749" s="156"/>
      <c r="J749" s="155"/>
      <c r="K749" s="179"/>
      <c r="L749" s="179"/>
      <c r="M749" s="179"/>
      <c r="N749" s="155"/>
    </row>
    <row r="750" spans="2:14" s="72" customFormat="1" x14ac:dyDescent="0.25">
      <c r="B750" s="156"/>
      <c r="H750" s="155"/>
      <c r="I750" s="156"/>
      <c r="J750" s="155"/>
      <c r="K750" s="179"/>
      <c r="L750" s="179"/>
      <c r="M750" s="179"/>
      <c r="N750" s="155"/>
    </row>
    <row r="751" spans="2:14" s="72" customFormat="1" x14ac:dyDescent="0.25">
      <c r="B751" s="156"/>
      <c r="H751" s="155"/>
      <c r="I751" s="156"/>
      <c r="J751" s="155"/>
      <c r="K751" s="179"/>
      <c r="L751" s="179"/>
      <c r="M751" s="179"/>
      <c r="N751" s="155"/>
    </row>
    <row r="752" spans="2:14" s="72" customFormat="1" x14ac:dyDescent="0.25">
      <c r="B752" s="156"/>
      <c r="H752" s="155"/>
      <c r="I752" s="156"/>
      <c r="J752" s="155"/>
      <c r="K752" s="179"/>
      <c r="L752" s="179"/>
      <c r="M752" s="179"/>
      <c r="N752" s="155"/>
    </row>
    <row r="753" spans="1:14" s="72" customFormat="1" x14ac:dyDescent="0.25">
      <c r="B753" s="156"/>
      <c r="H753" s="155"/>
      <c r="I753" s="156"/>
      <c r="J753" s="155"/>
      <c r="K753" s="179"/>
      <c r="L753" s="179"/>
      <c r="M753" s="179"/>
      <c r="N753" s="155"/>
    </row>
    <row r="754" spans="1:14" s="72" customFormat="1" x14ac:dyDescent="0.25">
      <c r="B754" s="156"/>
      <c r="H754" s="155"/>
      <c r="I754" s="156"/>
      <c r="J754" s="155"/>
      <c r="K754" s="179"/>
      <c r="L754" s="179"/>
      <c r="M754" s="179"/>
      <c r="N754" s="155"/>
    </row>
    <row r="755" spans="1:14" s="72" customFormat="1" x14ac:dyDescent="0.25">
      <c r="B755" s="156"/>
      <c r="H755" s="155"/>
      <c r="I755" s="156"/>
      <c r="J755" s="155"/>
      <c r="K755" s="179"/>
      <c r="L755" s="179"/>
      <c r="M755" s="179"/>
      <c r="N755" s="155"/>
    </row>
    <row r="756" spans="1:14" s="72" customFormat="1" x14ac:dyDescent="0.25">
      <c r="B756" s="156"/>
      <c r="H756" s="155"/>
      <c r="I756" s="156"/>
      <c r="J756" s="155"/>
      <c r="K756" s="179"/>
      <c r="L756" s="179"/>
      <c r="M756" s="179"/>
      <c r="N756" s="155"/>
    </row>
    <row r="757" spans="1:14" s="72" customFormat="1" x14ac:dyDescent="0.25">
      <c r="B757" s="156"/>
      <c r="H757" s="155"/>
      <c r="I757" s="156"/>
      <c r="J757" s="155"/>
      <c r="K757" s="179"/>
      <c r="L757" s="179"/>
      <c r="M757" s="179"/>
      <c r="N757" s="155"/>
    </row>
    <row r="758" spans="1:14" s="72" customFormat="1" x14ac:dyDescent="0.25">
      <c r="B758" s="156"/>
      <c r="H758" s="155"/>
      <c r="I758" s="156"/>
      <c r="J758" s="155"/>
      <c r="K758" s="179"/>
      <c r="L758" s="179"/>
      <c r="M758" s="179"/>
      <c r="N758" s="155"/>
    </row>
    <row r="759" spans="1:14" s="72" customFormat="1" x14ac:dyDescent="0.25">
      <c r="B759" s="156"/>
      <c r="H759" s="155"/>
      <c r="I759" s="156"/>
      <c r="J759" s="155"/>
      <c r="K759" s="179"/>
      <c r="L759" s="179"/>
      <c r="M759" s="179"/>
      <c r="N759" s="155"/>
    </row>
    <row r="760" spans="1:14" s="72" customFormat="1" x14ac:dyDescent="0.25">
      <c r="B760" s="156"/>
      <c r="H760" s="155"/>
      <c r="I760" s="156"/>
      <c r="J760" s="155"/>
      <c r="K760" s="179"/>
      <c r="L760" s="179"/>
      <c r="M760" s="179"/>
      <c r="N760" s="155"/>
    </row>
    <row r="761" spans="1:14" s="72" customFormat="1" ht="15.75" x14ac:dyDescent="0.25">
      <c r="A761" s="176"/>
      <c r="B761" s="159"/>
      <c r="K761" s="180"/>
      <c r="L761" s="180"/>
      <c r="M761" s="180"/>
      <c r="N761" s="181"/>
    </row>
    <row r="762" spans="1:14" s="72" customFormat="1" ht="15.75" x14ac:dyDescent="0.25">
      <c r="A762" s="158"/>
      <c r="B762" s="159"/>
      <c r="K762" s="180"/>
      <c r="L762" s="168"/>
      <c r="M762" s="168"/>
      <c r="N762" s="168"/>
    </row>
    <row r="763" spans="1:14" s="72" customFormat="1" ht="15.75" x14ac:dyDescent="0.25">
      <c r="A763" s="158"/>
      <c r="B763" s="159"/>
      <c r="K763" s="168"/>
      <c r="L763" s="168"/>
      <c r="M763" s="168"/>
      <c r="N763" s="168"/>
    </row>
    <row r="764" spans="1:14" s="72" customFormat="1" ht="15.75" x14ac:dyDescent="0.25">
      <c r="A764" s="158"/>
      <c r="B764" s="159"/>
      <c r="K764" s="164"/>
      <c r="L764" s="168"/>
      <c r="M764" s="168"/>
      <c r="N764" s="168"/>
    </row>
    <row r="765" spans="1:14" s="72" customFormat="1" ht="15.75" x14ac:dyDescent="0.25">
      <c r="A765" s="158"/>
      <c r="B765" s="159"/>
      <c r="K765" s="168"/>
      <c r="L765" s="168"/>
      <c r="M765" s="168"/>
      <c r="N765" s="168"/>
    </row>
    <row r="766" spans="1:14" s="72" customFormat="1" ht="15.75" x14ac:dyDescent="0.25">
      <c r="A766" s="158"/>
      <c r="B766" s="158"/>
      <c r="K766" s="182"/>
      <c r="L766" s="168"/>
      <c r="M766" s="168"/>
      <c r="N766" s="168"/>
    </row>
    <row r="767" spans="1:14" s="72" customFormat="1" ht="15.75" x14ac:dyDescent="0.25">
      <c r="A767" s="159"/>
      <c r="B767" s="159"/>
      <c r="C767" s="183"/>
      <c r="D767" s="183"/>
      <c r="E767" s="183"/>
      <c r="F767" s="184"/>
      <c r="G767" s="183"/>
      <c r="H767" s="183"/>
      <c r="I767" s="183"/>
      <c r="J767" s="183"/>
      <c r="K767" s="165"/>
      <c r="L767" s="168"/>
      <c r="M767" s="168"/>
      <c r="N767" s="168"/>
    </row>
    <row r="768" spans="1:14" s="72" customFormat="1" ht="15.75" x14ac:dyDescent="0.25">
      <c r="A768" s="158"/>
      <c r="B768" s="159"/>
      <c r="K768" s="159"/>
      <c r="L768" s="185"/>
      <c r="M768" s="168"/>
      <c r="N768" s="168"/>
    </row>
    <row r="769" spans="1:14" s="72" customFormat="1" ht="15.75" x14ac:dyDescent="0.25">
      <c r="A769" s="158"/>
      <c r="B769" s="158"/>
      <c r="K769" s="168"/>
      <c r="L769" s="168"/>
      <c r="M769" s="168"/>
      <c r="N769" s="168"/>
    </row>
    <row r="770" spans="1:14" s="72" customFormat="1" ht="15.75" x14ac:dyDescent="0.25">
      <c r="A770" s="158"/>
      <c r="B770" s="158"/>
      <c r="K770" s="168"/>
      <c r="L770" s="168"/>
      <c r="M770" s="168"/>
      <c r="N770" s="168"/>
    </row>
    <row r="771" spans="1:14" s="72" customFormat="1" ht="15.75" x14ac:dyDescent="0.25">
      <c r="A771" s="158"/>
      <c r="B771" s="159"/>
      <c r="H771" s="187"/>
      <c r="K771" s="168"/>
      <c r="L771" s="168"/>
      <c r="M771" s="168"/>
      <c r="N771" s="168"/>
    </row>
    <row r="772" spans="1:14" s="72" customFormat="1" ht="15.75" x14ac:dyDescent="0.25">
      <c r="A772" s="158"/>
      <c r="B772" s="159"/>
      <c r="I772" s="188"/>
      <c r="K772" s="168"/>
      <c r="L772" s="168"/>
      <c r="M772" s="168"/>
      <c r="N772" s="168"/>
    </row>
    <row r="773" spans="1:14" s="72" customFormat="1" ht="15.75" x14ac:dyDescent="0.25">
      <c r="A773" s="158"/>
      <c r="B773" s="159"/>
      <c r="C773" s="189"/>
      <c r="D773" s="189"/>
      <c r="E773" s="189"/>
      <c r="F773" s="189"/>
      <c r="G773" s="190"/>
      <c r="H773" s="189"/>
      <c r="I773" s="189"/>
      <c r="J773" s="189"/>
      <c r="K773" s="165"/>
      <c r="L773" s="165"/>
      <c r="M773" s="168"/>
      <c r="N773" s="168"/>
    </row>
    <row r="774" spans="1:14" s="72" customFormat="1" x14ac:dyDescent="0.25"/>
    <row r="775" spans="1:14" s="72" customFormat="1" ht="15.75" x14ac:dyDescent="0.25">
      <c r="B775" s="153"/>
      <c r="H775" s="154"/>
      <c r="I775" s="154"/>
      <c r="J775" s="154"/>
      <c r="K775" s="154"/>
      <c r="L775" s="154"/>
    </row>
    <row r="776" spans="1:14" s="72" customFormat="1" ht="15.75" x14ac:dyDescent="0.25">
      <c r="A776" s="158"/>
      <c r="B776" s="158"/>
      <c r="K776" s="192"/>
      <c r="L776" s="163"/>
      <c r="M776" s="163"/>
      <c r="N776" s="163"/>
    </row>
    <row r="777" spans="1:14" s="72" customFormat="1" ht="15.75" x14ac:dyDescent="0.25">
      <c r="A777" s="158"/>
      <c r="B777" s="158"/>
      <c r="K777" s="168"/>
      <c r="L777" s="163"/>
      <c r="M777" s="163"/>
      <c r="N777" s="163"/>
    </row>
    <row r="778" spans="1:14" s="72" customFormat="1" ht="15.75" x14ac:dyDescent="0.25">
      <c r="A778" s="158"/>
      <c r="B778" s="159"/>
      <c r="C778" s="160"/>
      <c r="D778" s="160"/>
      <c r="E778" s="160"/>
      <c r="F778" s="160"/>
      <c r="G778" s="161"/>
      <c r="H778" s="160"/>
      <c r="I778" s="160"/>
      <c r="J778" s="160"/>
      <c r="K778" s="162"/>
      <c r="L778" s="163"/>
      <c r="N778" s="163"/>
    </row>
    <row r="779" spans="1:14" s="72" customFormat="1" ht="15.75" x14ac:dyDescent="0.25">
      <c r="A779" s="158"/>
      <c r="B779" s="158"/>
      <c r="H779" s="154"/>
      <c r="K779" s="168"/>
      <c r="N779" s="163"/>
    </row>
    <row r="780" spans="1:14" s="72" customFormat="1" ht="15.75" x14ac:dyDescent="0.25">
      <c r="A780" s="158"/>
      <c r="B780" s="158"/>
      <c r="K780" s="164"/>
    </row>
    <row r="781" spans="1:14" s="72" customFormat="1" ht="15.75" x14ac:dyDescent="0.25">
      <c r="A781" s="158"/>
      <c r="B781" s="159"/>
      <c r="C781" s="160"/>
      <c r="D781" s="160"/>
      <c r="E781" s="160"/>
      <c r="F781" s="160"/>
      <c r="G781" s="160"/>
      <c r="H781" s="160"/>
      <c r="I781" s="191"/>
      <c r="J781" s="160"/>
      <c r="K781" s="180"/>
    </row>
    <row r="782" spans="1:14" s="72" customFormat="1" ht="15.75" x14ac:dyDescent="0.25">
      <c r="A782" s="158"/>
      <c r="B782" s="159"/>
      <c r="K782" s="165"/>
      <c r="L782" s="164"/>
      <c r="M782" s="164"/>
      <c r="N782" s="166"/>
    </row>
    <row r="783" spans="1:14" s="72" customFormat="1" x14ac:dyDescent="0.25"/>
    <row r="784" spans="1:14" s="72" customFormat="1" ht="15.75" x14ac:dyDescent="0.25">
      <c r="B784" s="158"/>
    </row>
    <row r="785" spans="1:15" s="72" customFormat="1" ht="15.75" x14ac:dyDescent="0.25">
      <c r="A785" s="170"/>
      <c r="C785" s="171"/>
      <c r="D785" s="172"/>
      <c r="O785" s="173"/>
    </row>
    <row r="786" spans="1:15" s="72" customFormat="1" ht="15.75" x14ac:dyDescent="0.25">
      <c r="A786" s="170"/>
      <c r="B786" s="172"/>
      <c r="C786" s="172"/>
      <c r="D786" s="172"/>
    </row>
    <row r="787" spans="1:15" s="72" customFormat="1" ht="15.75" x14ac:dyDescent="0.25">
      <c r="B787" s="153"/>
      <c r="E787" s="153"/>
      <c r="H787" s="153"/>
      <c r="J787" s="153"/>
    </row>
    <row r="788" spans="1:15" s="72" customFormat="1" ht="15.75" x14ac:dyDescent="0.25">
      <c r="B788" s="153"/>
      <c r="E788" s="174"/>
    </row>
    <row r="789" spans="1:15" s="72" customFormat="1" ht="15.75" x14ac:dyDescent="0.25">
      <c r="B789" s="153"/>
      <c r="D789" s="167"/>
      <c r="E789" s="217"/>
      <c r="F789" s="217"/>
      <c r="G789" s="217"/>
    </row>
    <row r="790" spans="1:15" s="72" customFormat="1" ht="15.75" x14ac:dyDescent="0.25">
      <c r="B790" s="153"/>
      <c r="E790" s="175"/>
    </row>
    <row r="791" spans="1:15" s="72" customFormat="1" x14ac:dyDescent="0.25"/>
    <row r="792" spans="1:15" s="72" customFormat="1" x14ac:dyDescent="0.25"/>
    <row r="793" spans="1:15" s="72" customFormat="1" ht="15.75" x14ac:dyDescent="0.25">
      <c r="A793" s="176"/>
      <c r="B793" s="177"/>
      <c r="H793" s="155"/>
      <c r="I793" s="177"/>
      <c r="K793" s="159"/>
      <c r="M793" s="155"/>
      <c r="N793" s="155"/>
    </row>
    <row r="794" spans="1:15" s="72" customFormat="1" ht="15.75" x14ac:dyDescent="0.25">
      <c r="H794" s="155"/>
      <c r="I794" s="177"/>
      <c r="K794" s="178"/>
      <c r="L794" s="155"/>
      <c r="M794" s="155"/>
      <c r="N794" s="155"/>
    </row>
    <row r="795" spans="1:15" s="72" customFormat="1" x14ac:dyDescent="0.25">
      <c r="H795" s="155"/>
      <c r="I795" s="155"/>
      <c r="J795" s="155"/>
      <c r="K795" s="155"/>
      <c r="L795" s="155"/>
      <c r="M795" s="155"/>
      <c r="N795" s="155"/>
    </row>
    <row r="796" spans="1:15" s="72" customFormat="1" x14ac:dyDescent="0.25">
      <c r="B796" s="156"/>
      <c r="H796" s="155"/>
      <c r="I796" s="156"/>
      <c r="J796" s="155"/>
      <c r="K796" s="179"/>
      <c r="L796" s="179"/>
      <c r="M796" s="179"/>
      <c r="N796" s="155"/>
    </row>
    <row r="797" spans="1:15" s="72" customFormat="1" x14ac:dyDescent="0.25">
      <c r="B797" s="156"/>
      <c r="H797" s="155"/>
      <c r="I797" s="156"/>
      <c r="J797" s="155"/>
      <c r="K797" s="179"/>
      <c r="L797" s="179"/>
      <c r="M797" s="179"/>
      <c r="N797" s="155"/>
    </row>
    <row r="798" spans="1:15" s="72" customFormat="1" x14ac:dyDescent="0.25">
      <c r="B798" s="156"/>
      <c r="H798" s="155"/>
      <c r="I798" s="156"/>
      <c r="J798" s="155"/>
      <c r="K798" s="179"/>
      <c r="L798" s="179"/>
      <c r="M798" s="179"/>
      <c r="N798" s="155"/>
    </row>
    <row r="799" spans="1:15" s="72" customFormat="1" x14ac:dyDescent="0.25">
      <c r="B799" s="156"/>
      <c r="H799" s="155"/>
      <c r="I799" s="156"/>
      <c r="J799" s="155"/>
      <c r="K799" s="179"/>
      <c r="L799" s="179"/>
      <c r="M799" s="179"/>
      <c r="N799" s="155"/>
    </row>
    <row r="800" spans="1:15" s="72" customFormat="1" x14ac:dyDescent="0.25">
      <c r="B800" s="156"/>
      <c r="H800" s="155"/>
      <c r="I800" s="156"/>
      <c r="J800" s="155"/>
      <c r="K800" s="179"/>
      <c r="L800" s="179"/>
      <c r="M800" s="179"/>
      <c r="N800" s="155"/>
    </row>
    <row r="801" spans="2:14" s="72" customFormat="1" x14ac:dyDescent="0.25">
      <c r="B801" s="156"/>
      <c r="H801" s="155"/>
      <c r="I801" s="156"/>
      <c r="J801" s="155"/>
      <c r="K801" s="179"/>
      <c r="L801" s="179"/>
      <c r="M801" s="179"/>
      <c r="N801" s="155"/>
    </row>
    <row r="802" spans="2:14" s="72" customFormat="1" x14ac:dyDescent="0.25">
      <c r="B802" s="156"/>
      <c r="H802" s="155"/>
      <c r="I802" s="156"/>
      <c r="J802" s="155"/>
      <c r="K802" s="179"/>
      <c r="L802" s="179"/>
      <c r="M802" s="179"/>
      <c r="N802" s="155"/>
    </row>
    <row r="803" spans="2:14" s="72" customFormat="1" x14ac:dyDescent="0.25">
      <c r="B803" s="156"/>
      <c r="H803" s="155"/>
      <c r="I803" s="156"/>
      <c r="J803" s="155"/>
      <c r="K803" s="179"/>
      <c r="L803" s="179"/>
      <c r="M803" s="179"/>
      <c r="N803" s="155"/>
    </row>
    <row r="804" spans="2:14" s="72" customFormat="1" x14ac:dyDescent="0.25">
      <c r="B804" s="156"/>
      <c r="H804" s="155"/>
      <c r="I804" s="156"/>
      <c r="J804" s="155"/>
      <c r="K804" s="179"/>
      <c r="L804" s="179"/>
      <c r="M804" s="179"/>
      <c r="N804" s="155"/>
    </row>
    <row r="805" spans="2:14" s="72" customFormat="1" x14ac:dyDescent="0.25">
      <c r="B805" s="156"/>
      <c r="H805" s="155"/>
      <c r="I805" s="156"/>
      <c r="J805" s="155"/>
      <c r="K805" s="179"/>
      <c r="L805" s="179"/>
      <c r="M805" s="179"/>
      <c r="N805" s="155"/>
    </row>
    <row r="806" spans="2:14" s="72" customFormat="1" x14ac:dyDescent="0.25">
      <c r="B806" s="156"/>
      <c r="H806" s="155"/>
      <c r="I806" s="156"/>
      <c r="J806" s="155"/>
      <c r="K806" s="179"/>
      <c r="L806" s="179"/>
      <c r="M806" s="179"/>
      <c r="N806" s="155"/>
    </row>
    <row r="807" spans="2:14" s="72" customFormat="1" x14ac:dyDescent="0.25">
      <c r="B807" s="156"/>
      <c r="H807" s="155"/>
      <c r="I807" s="156"/>
      <c r="J807" s="155"/>
      <c r="K807" s="179"/>
      <c r="L807" s="179"/>
      <c r="M807" s="179"/>
      <c r="N807" s="155"/>
    </row>
    <row r="808" spans="2:14" s="72" customFormat="1" x14ac:dyDescent="0.25">
      <c r="B808" s="156"/>
      <c r="H808" s="155"/>
      <c r="I808" s="156"/>
      <c r="J808" s="155"/>
      <c r="K808" s="179"/>
      <c r="L808" s="179"/>
      <c r="M808" s="179"/>
      <c r="N808" s="155"/>
    </row>
    <row r="809" spans="2:14" s="72" customFormat="1" x14ac:dyDescent="0.25">
      <c r="B809" s="156"/>
      <c r="H809" s="155"/>
      <c r="I809" s="156"/>
      <c r="J809" s="155"/>
      <c r="K809" s="179"/>
      <c r="L809" s="179"/>
      <c r="M809" s="179"/>
      <c r="N809" s="155"/>
    </row>
    <row r="810" spans="2:14" s="72" customFormat="1" x14ac:dyDescent="0.25">
      <c r="B810" s="156"/>
      <c r="H810" s="155"/>
      <c r="I810" s="156"/>
      <c r="J810" s="155"/>
      <c r="K810" s="179"/>
      <c r="L810" s="179"/>
      <c r="M810" s="179"/>
      <c r="N810" s="155"/>
    </row>
    <row r="811" spans="2:14" s="72" customFormat="1" x14ac:dyDescent="0.25">
      <c r="B811" s="156"/>
      <c r="H811" s="155"/>
      <c r="I811" s="156"/>
      <c r="J811" s="155"/>
      <c r="K811" s="179"/>
      <c r="L811" s="179"/>
      <c r="M811" s="179"/>
      <c r="N811" s="155"/>
    </row>
    <row r="812" spans="2:14" s="72" customFormat="1" x14ac:dyDescent="0.25">
      <c r="B812" s="156"/>
      <c r="H812" s="155"/>
      <c r="I812" s="156"/>
      <c r="J812" s="155"/>
      <c r="K812" s="179"/>
      <c r="L812" s="179"/>
      <c r="M812" s="179"/>
      <c r="N812" s="155"/>
    </row>
    <row r="813" spans="2:14" s="72" customFormat="1" x14ac:dyDescent="0.25">
      <c r="B813" s="156"/>
      <c r="H813" s="155"/>
      <c r="I813" s="156"/>
      <c r="J813" s="155"/>
      <c r="K813" s="179"/>
      <c r="L813" s="179"/>
      <c r="M813" s="179"/>
      <c r="N813" s="155"/>
    </row>
    <row r="814" spans="2:14" s="72" customFormat="1" x14ac:dyDescent="0.25">
      <c r="B814" s="156"/>
      <c r="H814" s="155"/>
      <c r="I814" s="156"/>
      <c r="J814" s="155"/>
      <c r="K814" s="179"/>
      <c r="L814" s="179"/>
      <c r="M814" s="179"/>
      <c r="N814" s="155"/>
    </row>
    <row r="815" spans="2:14" s="72" customFormat="1" x14ac:dyDescent="0.25">
      <c r="B815" s="156"/>
      <c r="H815" s="155"/>
      <c r="I815" s="156"/>
      <c r="J815" s="155"/>
      <c r="K815" s="179"/>
      <c r="L815" s="179"/>
      <c r="M815" s="179"/>
      <c r="N815" s="155"/>
    </row>
    <row r="816" spans="2:14" s="72" customFormat="1" x14ac:dyDescent="0.25">
      <c r="B816" s="156"/>
      <c r="H816" s="155"/>
      <c r="I816" s="156"/>
      <c r="J816" s="155"/>
      <c r="K816" s="179"/>
      <c r="L816" s="179"/>
      <c r="M816" s="179"/>
      <c r="N816" s="155"/>
    </row>
    <row r="817" spans="2:14" s="72" customFormat="1" x14ac:dyDescent="0.25">
      <c r="B817" s="156"/>
      <c r="H817" s="155"/>
      <c r="I817" s="156"/>
      <c r="J817" s="155"/>
      <c r="K817" s="179"/>
      <c r="L817" s="179"/>
      <c r="M817" s="179"/>
      <c r="N817" s="155"/>
    </row>
    <row r="818" spans="2:14" s="72" customFormat="1" x14ac:dyDescent="0.25">
      <c r="B818" s="156"/>
      <c r="H818" s="155"/>
      <c r="I818" s="156"/>
      <c r="J818" s="155"/>
      <c r="K818" s="179"/>
      <c r="L818" s="179"/>
      <c r="M818" s="179"/>
      <c r="N818" s="155"/>
    </row>
    <row r="819" spans="2:14" s="72" customFormat="1" x14ac:dyDescent="0.25">
      <c r="B819" s="156"/>
      <c r="H819" s="155"/>
      <c r="I819" s="156"/>
      <c r="J819" s="155"/>
      <c r="K819" s="179"/>
      <c r="L819" s="179"/>
      <c r="M819" s="179"/>
      <c r="N819" s="155"/>
    </row>
    <row r="820" spans="2:14" s="72" customFormat="1" x14ac:dyDescent="0.25">
      <c r="B820" s="156"/>
      <c r="H820" s="155"/>
      <c r="I820" s="156"/>
      <c r="J820" s="155"/>
      <c r="K820" s="179"/>
      <c r="L820" s="179"/>
      <c r="M820" s="179"/>
      <c r="N820" s="155"/>
    </row>
    <row r="821" spans="2:14" s="72" customFormat="1" x14ac:dyDescent="0.25">
      <c r="B821" s="156"/>
      <c r="H821" s="155"/>
      <c r="I821" s="156"/>
      <c r="J821" s="155"/>
      <c r="K821" s="179"/>
      <c r="L821" s="179"/>
      <c r="M821" s="179"/>
      <c r="N821" s="155"/>
    </row>
    <row r="822" spans="2:14" s="72" customFormat="1" x14ac:dyDescent="0.25">
      <c r="B822" s="156"/>
      <c r="H822" s="155"/>
      <c r="I822" s="156"/>
      <c r="J822" s="155"/>
      <c r="K822" s="179"/>
      <c r="L822" s="179"/>
      <c r="M822" s="179"/>
      <c r="N822" s="155"/>
    </row>
    <row r="823" spans="2:14" s="72" customFormat="1" x14ac:dyDescent="0.25">
      <c r="B823" s="156"/>
      <c r="H823" s="155"/>
      <c r="I823" s="156"/>
      <c r="J823" s="155"/>
      <c r="K823" s="179"/>
      <c r="L823" s="179"/>
      <c r="M823" s="179"/>
      <c r="N823" s="155"/>
    </row>
    <row r="824" spans="2:14" s="72" customFormat="1" x14ac:dyDescent="0.25">
      <c r="B824" s="156"/>
      <c r="H824" s="155"/>
      <c r="I824" s="156"/>
      <c r="J824" s="155"/>
      <c r="K824" s="179"/>
      <c r="L824" s="179"/>
      <c r="M824" s="179"/>
      <c r="N824" s="155"/>
    </row>
    <row r="825" spans="2:14" s="72" customFormat="1" x14ac:dyDescent="0.25">
      <c r="B825" s="156"/>
      <c r="H825" s="155"/>
      <c r="I825" s="156"/>
      <c r="J825" s="155"/>
      <c r="K825" s="179"/>
      <c r="L825" s="179"/>
      <c r="M825" s="179"/>
      <c r="N825" s="155"/>
    </row>
    <row r="826" spans="2:14" s="72" customFormat="1" x14ac:dyDescent="0.25">
      <c r="B826" s="156"/>
      <c r="H826" s="155"/>
      <c r="I826" s="156"/>
      <c r="J826" s="155"/>
      <c r="K826" s="179"/>
      <c r="L826" s="179"/>
      <c r="M826" s="179"/>
      <c r="N826" s="155"/>
    </row>
    <row r="827" spans="2:14" s="72" customFormat="1" x14ac:dyDescent="0.25">
      <c r="B827" s="156"/>
      <c r="H827" s="155"/>
      <c r="I827" s="156"/>
      <c r="J827" s="155"/>
      <c r="K827" s="179"/>
      <c r="L827" s="179"/>
      <c r="M827" s="179"/>
      <c r="N827" s="155"/>
    </row>
    <row r="828" spans="2:14" s="72" customFormat="1" x14ac:dyDescent="0.25">
      <c r="B828" s="156"/>
      <c r="H828" s="155"/>
      <c r="I828" s="156"/>
      <c r="J828" s="155"/>
      <c r="K828" s="179"/>
      <c r="L828" s="179"/>
      <c r="M828" s="179"/>
      <c r="N828" s="155"/>
    </row>
    <row r="829" spans="2:14" s="72" customFormat="1" x14ac:dyDescent="0.25">
      <c r="B829" s="156"/>
      <c r="H829" s="155"/>
      <c r="I829" s="156"/>
      <c r="J829" s="155"/>
      <c r="K829" s="179"/>
      <c r="L829" s="179"/>
      <c r="M829" s="179"/>
      <c r="N829" s="155"/>
    </row>
    <row r="830" spans="2:14" s="72" customFormat="1" x14ac:dyDescent="0.25">
      <c r="B830" s="156"/>
      <c r="H830" s="155"/>
      <c r="I830" s="156"/>
      <c r="J830" s="155"/>
      <c r="K830" s="179"/>
      <c r="L830" s="179"/>
      <c r="M830" s="179"/>
      <c r="N830" s="155"/>
    </row>
    <row r="831" spans="2:14" s="72" customFormat="1" x14ac:dyDescent="0.25">
      <c r="B831" s="156"/>
      <c r="H831" s="155"/>
      <c r="I831" s="156"/>
      <c r="J831" s="155"/>
      <c r="K831" s="179"/>
      <c r="L831" s="179"/>
      <c r="M831" s="179"/>
      <c r="N831" s="155"/>
    </row>
    <row r="832" spans="2:14" s="72" customFormat="1" x14ac:dyDescent="0.25">
      <c r="B832" s="156"/>
      <c r="H832" s="155"/>
      <c r="I832" s="156"/>
      <c r="J832" s="155"/>
      <c r="K832" s="179"/>
      <c r="L832" s="179"/>
      <c r="M832" s="179"/>
      <c r="N832" s="155"/>
    </row>
    <row r="833" spans="2:14" s="72" customFormat="1" x14ac:dyDescent="0.25">
      <c r="B833" s="156"/>
      <c r="H833" s="155"/>
      <c r="I833" s="156"/>
      <c r="J833" s="155"/>
      <c r="K833" s="179"/>
      <c r="L833" s="179"/>
      <c r="M833" s="179"/>
      <c r="N833" s="155"/>
    </row>
    <row r="834" spans="2:14" s="72" customFormat="1" x14ac:dyDescent="0.25">
      <c r="B834" s="156"/>
      <c r="H834" s="155"/>
      <c r="I834" s="156"/>
      <c r="J834" s="155"/>
      <c r="K834" s="179"/>
      <c r="L834" s="179"/>
      <c r="M834" s="179"/>
      <c r="N834" s="155"/>
    </row>
    <row r="835" spans="2:14" s="72" customFormat="1" x14ac:dyDescent="0.25">
      <c r="B835" s="156"/>
      <c r="H835" s="155"/>
      <c r="I835" s="156"/>
      <c r="J835" s="155"/>
      <c r="K835" s="179"/>
      <c r="L835" s="179"/>
      <c r="M835" s="179"/>
      <c r="N835" s="155"/>
    </row>
    <row r="836" spans="2:14" s="72" customFormat="1" x14ac:dyDescent="0.25">
      <c r="B836" s="156"/>
      <c r="H836" s="155"/>
      <c r="I836" s="156"/>
      <c r="J836" s="155"/>
      <c r="K836" s="179"/>
      <c r="L836" s="179"/>
      <c r="M836" s="179"/>
      <c r="N836" s="155"/>
    </row>
    <row r="837" spans="2:14" s="72" customFormat="1" x14ac:dyDescent="0.25">
      <c r="B837" s="156"/>
      <c r="H837" s="155"/>
      <c r="I837" s="156"/>
      <c r="J837" s="155"/>
      <c r="K837" s="179"/>
      <c r="L837" s="179"/>
      <c r="M837" s="179"/>
      <c r="N837" s="155"/>
    </row>
    <row r="838" spans="2:14" s="72" customFormat="1" x14ac:dyDescent="0.25">
      <c r="B838" s="156"/>
      <c r="H838" s="155"/>
      <c r="I838" s="156"/>
      <c r="J838" s="155"/>
      <c r="K838" s="179"/>
      <c r="L838" s="179"/>
      <c r="M838" s="179"/>
      <c r="N838" s="155"/>
    </row>
    <row r="839" spans="2:14" s="72" customFormat="1" x14ac:dyDescent="0.25">
      <c r="B839" s="156"/>
      <c r="H839" s="155"/>
      <c r="I839" s="156"/>
      <c r="J839" s="155"/>
      <c r="K839" s="179"/>
      <c r="L839" s="179"/>
      <c r="M839" s="179"/>
      <c r="N839" s="155"/>
    </row>
    <row r="840" spans="2:14" s="72" customFormat="1" x14ac:dyDescent="0.25">
      <c r="B840" s="156"/>
      <c r="H840" s="155"/>
      <c r="I840" s="156"/>
      <c r="J840" s="155"/>
      <c r="K840" s="179"/>
      <c r="L840" s="179"/>
      <c r="M840" s="179"/>
      <c r="N840" s="155"/>
    </row>
    <row r="841" spans="2:14" s="72" customFormat="1" x14ac:dyDescent="0.25">
      <c r="B841" s="156"/>
      <c r="H841" s="155"/>
      <c r="I841" s="156"/>
      <c r="J841" s="155"/>
      <c r="K841" s="179"/>
      <c r="L841" s="179"/>
      <c r="M841" s="179"/>
      <c r="N841" s="155"/>
    </row>
    <row r="842" spans="2:14" s="72" customFormat="1" x14ac:dyDescent="0.25">
      <c r="B842" s="156"/>
      <c r="H842" s="155"/>
      <c r="I842" s="156"/>
      <c r="J842" s="155"/>
      <c r="K842" s="179"/>
      <c r="L842" s="179"/>
      <c r="M842" s="179"/>
      <c r="N842" s="155"/>
    </row>
    <row r="843" spans="2:14" s="72" customFormat="1" x14ac:dyDescent="0.25">
      <c r="B843" s="156"/>
      <c r="H843" s="155"/>
      <c r="I843" s="156"/>
      <c r="J843" s="155"/>
      <c r="K843" s="179"/>
      <c r="L843" s="179"/>
      <c r="M843" s="179"/>
      <c r="N843" s="155"/>
    </row>
    <row r="844" spans="2:14" s="72" customFormat="1" x14ac:dyDescent="0.25">
      <c r="B844" s="156"/>
      <c r="H844" s="155"/>
      <c r="I844" s="156"/>
      <c r="J844" s="155"/>
      <c r="K844" s="179"/>
      <c r="L844" s="179"/>
      <c r="M844" s="179"/>
      <c r="N844" s="155"/>
    </row>
    <row r="845" spans="2:14" s="72" customFormat="1" x14ac:dyDescent="0.25">
      <c r="B845" s="156"/>
      <c r="H845" s="155"/>
      <c r="I845" s="156"/>
      <c r="J845" s="155"/>
      <c r="K845" s="179"/>
      <c r="L845" s="179"/>
      <c r="M845" s="179"/>
      <c r="N845" s="155"/>
    </row>
    <row r="846" spans="2:14" s="72" customFormat="1" x14ac:dyDescent="0.25">
      <c r="B846" s="156"/>
      <c r="H846" s="155"/>
      <c r="I846" s="156"/>
      <c r="J846" s="155"/>
      <c r="K846" s="179"/>
      <c r="L846" s="179"/>
      <c r="M846" s="179"/>
      <c r="N846" s="155"/>
    </row>
    <row r="847" spans="2:14" s="72" customFormat="1" x14ac:dyDescent="0.25">
      <c r="B847" s="156"/>
      <c r="H847" s="155"/>
      <c r="I847" s="156"/>
      <c r="J847" s="155"/>
      <c r="K847" s="179"/>
      <c r="L847" s="179"/>
      <c r="M847" s="179"/>
      <c r="N847" s="155"/>
    </row>
    <row r="848" spans="2:14" s="72" customFormat="1" x14ac:dyDescent="0.25">
      <c r="B848" s="156"/>
      <c r="H848" s="155"/>
      <c r="I848" s="156"/>
      <c r="J848" s="155"/>
      <c r="K848" s="179"/>
      <c r="L848" s="179"/>
      <c r="M848" s="179"/>
      <c r="N848" s="155"/>
    </row>
    <row r="849" spans="1:14" s="72" customFormat="1" x14ac:dyDescent="0.25">
      <c r="B849" s="156"/>
      <c r="H849" s="155"/>
      <c r="I849" s="156"/>
      <c r="J849" s="155"/>
      <c r="K849" s="179"/>
      <c r="L849" s="179"/>
      <c r="M849" s="179"/>
      <c r="N849" s="155"/>
    </row>
    <row r="850" spans="1:14" s="72" customFormat="1" x14ac:dyDescent="0.25">
      <c r="B850" s="156"/>
      <c r="H850" s="155"/>
      <c r="I850" s="156"/>
      <c r="J850" s="155"/>
      <c r="K850" s="179"/>
      <c r="L850" s="179"/>
      <c r="M850" s="179"/>
      <c r="N850" s="155"/>
    </row>
    <row r="851" spans="1:14" s="72" customFormat="1" x14ac:dyDescent="0.25">
      <c r="B851" s="156"/>
      <c r="H851" s="155"/>
      <c r="I851" s="156"/>
      <c r="J851" s="155"/>
      <c r="K851" s="179"/>
      <c r="L851" s="179"/>
      <c r="M851" s="179"/>
      <c r="N851" s="155"/>
    </row>
    <row r="852" spans="1:14" s="72" customFormat="1" x14ac:dyDescent="0.25">
      <c r="B852" s="156"/>
      <c r="H852" s="155"/>
      <c r="I852" s="156"/>
      <c r="J852" s="155"/>
      <c r="K852" s="179"/>
      <c r="L852" s="179"/>
      <c r="M852" s="179"/>
      <c r="N852" s="155"/>
    </row>
    <row r="853" spans="1:14" s="72" customFormat="1" x14ac:dyDescent="0.25">
      <c r="B853" s="156"/>
      <c r="H853" s="155"/>
      <c r="I853" s="156"/>
      <c r="J853" s="155"/>
      <c r="K853" s="179"/>
      <c r="L853" s="179"/>
      <c r="M853" s="179"/>
      <c r="N853" s="155"/>
    </row>
    <row r="854" spans="1:14" s="72" customFormat="1" x14ac:dyDescent="0.25">
      <c r="B854" s="156"/>
      <c r="H854" s="155"/>
      <c r="I854" s="156"/>
      <c r="J854" s="155"/>
      <c r="K854" s="179"/>
      <c r="L854" s="179"/>
      <c r="M854" s="179"/>
      <c r="N854" s="155"/>
    </row>
    <row r="855" spans="1:14" s="72" customFormat="1" x14ac:dyDescent="0.25">
      <c r="B855" s="156"/>
      <c r="H855" s="155"/>
      <c r="I855" s="156"/>
      <c r="J855" s="155"/>
      <c r="K855" s="179"/>
      <c r="L855" s="179"/>
      <c r="M855" s="179"/>
      <c r="N855" s="155"/>
    </row>
    <row r="856" spans="1:14" s="72" customFormat="1" x14ac:dyDescent="0.25">
      <c r="B856" s="156"/>
      <c r="H856" s="155"/>
      <c r="I856" s="156"/>
      <c r="J856" s="155"/>
      <c r="K856" s="179"/>
      <c r="L856" s="179"/>
      <c r="M856" s="179"/>
      <c r="N856" s="155"/>
    </row>
    <row r="857" spans="1:14" s="72" customFormat="1" x14ac:dyDescent="0.25">
      <c r="B857" s="156"/>
      <c r="H857" s="155"/>
      <c r="I857" s="156"/>
      <c r="J857" s="155"/>
      <c r="K857" s="179"/>
      <c r="L857" s="179"/>
      <c r="M857" s="179"/>
      <c r="N857" s="155"/>
    </row>
    <row r="858" spans="1:14" s="72" customFormat="1" x14ac:dyDescent="0.25">
      <c r="B858" s="156"/>
      <c r="H858" s="155"/>
      <c r="I858" s="156"/>
      <c r="J858" s="155"/>
      <c r="K858" s="179"/>
      <c r="L858" s="179"/>
      <c r="M858" s="179"/>
      <c r="N858" s="155"/>
    </row>
    <row r="859" spans="1:14" s="72" customFormat="1" ht="15.75" x14ac:dyDescent="0.25">
      <c r="A859" s="176"/>
      <c r="B859" s="159"/>
      <c r="K859" s="180"/>
      <c r="L859" s="180"/>
      <c r="M859" s="180"/>
      <c r="N859" s="181"/>
    </row>
    <row r="860" spans="1:14" s="72" customFormat="1" ht="15.75" x14ac:dyDescent="0.25">
      <c r="A860" s="158"/>
      <c r="B860" s="159"/>
      <c r="K860" s="180"/>
      <c r="L860" s="168"/>
      <c r="M860" s="168"/>
      <c r="N860" s="168"/>
    </row>
    <row r="861" spans="1:14" s="72" customFormat="1" ht="15.75" x14ac:dyDescent="0.25">
      <c r="A861" s="158"/>
      <c r="B861" s="159"/>
      <c r="K861" s="168"/>
      <c r="L861" s="168"/>
      <c r="M861" s="168"/>
      <c r="N861" s="168"/>
    </row>
    <row r="862" spans="1:14" s="72" customFormat="1" ht="15.75" x14ac:dyDescent="0.25">
      <c r="A862" s="158"/>
      <c r="B862" s="159"/>
      <c r="K862" s="164"/>
      <c r="L862" s="168"/>
      <c r="M862" s="168"/>
      <c r="N862" s="168"/>
    </row>
    <row r="863" spans="1:14" s="72" customFormat="1" ht="15.75" x14ac:dyDescent="0.25">
      <c r="A863" s="158"/>
      <c r="B863" s="159"/>
      <c r="K863" s="168"/>
      <c r="L863" s="168"/>
      <c r="M863" s="168"/>
      <c r="N863" s="168"/>
    </row>
    <row r="864" spans="1:14" s="72" customFormat="1" ht="15.75" x14ac:dyDescent="0.25">
      <c r="A864" s="158"/>
      <c r="B864" s="158"/>
      <c r="K864" s="182"/>
      <c r="L864" s="168"/>
      <c r="M864" s="168"/>
      <c r="N864" s="168"/>
    </row>
    <row r="865" spans="1:14" s="72" customFormat="1" ht="15.75" x14ac:dyDescent="0.25">
      <c r="A865" s="159"/>
      <c r="B865" s="159"/>
      <c r="C865" s="183"/>
      <c r="D865" s="183"/>
      <c r="E865" s="183"/>
      <c r="F865" s="184"/>
      <c r="G865" s="183"/>
      <c r="H865" s="183"/>
      <c r="I865" s="183"/>
      <c r="J865" s="183"/>
      <c r="K865" s="165"/>
      <c r="L865" s="168"/>
      <c r="M865" s="168"/>
      <c r="N865" s="168"/>
    </row>
    <row r="866" spans="1:14" s="72" customFormat="1" ht="15.75" x14ac:dyDescent="0.25">
      <c r="A866" s="158"/>
      <c r="B866" s="159"/>
      <c r="K866" s="159"/>
      <c r="L866" s="185"/>
      <c r="M866" s="168"/>
      <c r="N866" s="168"/>
    </row>
    <row r="867" spans="1:14" s="72" customFormat="1" ht="15.75" x14ac:dyDescent="0.25">
      <c r="A867" s="158"/>
      <c r="B867" s="158"/>
      <c r="K867" s="168"/>
      <c r="L867" s="168"/>
      <c r="M867" s="168"/>
      <c r="N867" s="168"/>
    </row>
    <row r="868" spans="1:14" s="72" customFormat="1" ht="15.75" x14ac:dyDescent="0.25">
      <c r="A868" s="158"/>
      <c r="B868" s="158"/>
      <c r="K868" s="168"/>
      <c r="L868" s="168"/>
      <c r="M868" s="168"/>
      <c r="N868" s="168"/>
    </row>
    <row r="869" spans="1:14" s="72" customFormat="1" ht="15.75" x14ac:dyDescent="0.25">
      <c r="A869" s="158"/>
      <c r="B869" s="159"/>
      <c r="H869" s="187"/>
      <c r="K869" s="168"/>
      <c r="L869" s="168"/>
      <c r="M869" s="168"/>
      <c r="N869" s="168"/>
    </row>
    <row r="870" spans="1:14" s="72" customFormat="1" ht="15.75" x14ac:dyDescent="0.25">
      <c r="A870" s="158"/>
      <c r="B870" s="159"/>
      <c r="I870" s="188"/>
      <c r="K870" s="168"/>
      <c r="L870" s="168"/>
      <c r="M870" s="168"/>
      <c r="N870" s="168"/>
    </row>
    <row r="871" spans="1:14" s="72" customFormat="1" ht="15.75" x14ac:dyDescent="0.25">
      <c r="A871" s="158"/>
      <c r="B871" s="159"/>
      <c r="C871" s="189"/>
      <c r="D871" s="189"/>
      <c r="E871" s="189"/>
      <c r="F871" s="189"/>
      <c r="G871" s="190"/>
      <c r="H871" s="189"/>
      <c r="I871" s="189"/>
      <c r="J871" s="189"/>
      <c r="K871" s="165"/>
      <c r="L871" s="165"/>
      <c r="M871" s="168"/>
      <c r="N871" s="168"/>
    </row>
    <row r="872" spans="1:14" s="72" customFormat="1" x14ac:dyDescent="0.25"/>
    <row r="873" spans="1:14" s="72" customFormat="1" ht="15.75" x14ac:dyDescent="0.25">
      <c r="B873" s="153"/>
      <c r="H873" s="154"/>
      <c r="I873" s="154"/>
      <c r="J873" s="154"/>
      <c r="K873" s="154"/>
      <c r="L873" s="154"/>
    </row>
    <row r="874" spans="1:14" s="72" customFormat="1" ht="15.75" x14ac:dyDescent="0.25">
      <c r="A874" s="158"/>
      <c r="B874" s="158"/>
      <c r="K874" s="164"/>
      <c r="L874" s="163"/>
      <c r="M874" s="163"/>
      <c r="N874" s="163"/>
    </row>
    <row r="875" spans="1:14" s="72" customFormat="1" ht="15.75" x14ac:dyDescent="0.25">
      <c r="A875" s="158"/>
      <c r="B875" s="158"/>
      <c r="K875" s="168"/>
      <c r="L875" s="163"/>
      <c r="M875" s="163"/>
      <c r="N875" s="163"/>
    </row>
    <row r="876" spans="1:14" s="72" customFormat="1" ht="15.75" x14ac:dyDescent="0.25">
      <c r="A876" s="158"/>
      <c r="B876" s="159"/>
      <c r="C876" s="160"/>
      <c r="D876" s="160"/>
      <c r="E876" s="160"/>
      <c r="F876" s="160"/>
      <c r="G876" s="161"/>
      <c r="H876" s="160"/>
      <c r="I876" s="160"/>
      <c r="J876" s="160"/>
      <c r="K876" s="162"/>
      <c r="L876" s="163"/>
      <c r="N876" s="163"/>
    </row>
    <row r="877" spans="1:14" s="72" customFormat="1" ht="15.75" x14ac:dyDescent="0.25">
      <c r="A877" s="158"/>
      <c r="B877" s="158"/>
      <c r="H877" s="154"/>
      <c r="K877" s="168"/>
      <c r="N877" s="163"/>
    </row>
    <row r="878" spans="1:14" s="72" customFormat="1" ht="15.75" x14ac:dyDescent="0.25">
      <c r="A878" s="158"/>
      <c r="B878" s="158"/>
      <c r="K878" s="164"/>
    </row>
    <row r="879" spans="1:14" s="72" customFormat="1" ht="15.75" x14ac:dyDescent="0.25">
      <c r="A879" s="158"/>
      <c r="B879" s="159"/>
      <c r="C879" s="160"/>
      <c r="D879" s="160"/>
      <c r="E879" s="160"/>
      <c r="F879" s="160"/>
      <c r="G879" s="160"/>
      <c r="H879" s="160"/>
      <c r="I879" s="191"/>
      <c r="J879" s="160"/>
      <c r="K879" s="180"/>
    </row>
    <row r="880" spans="1:14" s="72" customFormat="1" ht="15.75" x14ac:dyDescent="0.25">
      <c r="A880" s="158"/>
      <c r="B880" s="159"/>
      <c r="K880" s="165"/>
      <c r="L880" s="164"/>
      <c r="M880" s="164"/>
      <c r="N880" s="166"/>
    </row>
    <row r="881" spans="2:2" s="72" customFormat="1" x14ac:dyDescent="0.25"/>
    <row r="882" spans="2:2" s="72" customFormat="1" ht="15.75" x14ac:dyDescent="0.25">
      <c r="B882" s="158"/>
    </row>
    <row r="883" spans="2:2" s="72" customFormat="1" x14ac:dyDescent="0.25"/>
    <row r="884" spans="2:2" s="72" customFormat="1" x14ac:dyDescent="0.25"/>
    <row r="885" spans="2:2" s="72" customFormat="1" x14ac:dyDescent="0.25"/>
    <row r="886" spans="2:2" s="72" customFormat="1" x14ac:dyDescent="0.25"/>
    <row r="887" spans="2:2" s="72" customFormat="1" x14ac:dyDescent="0.25"/>
    <row r="888" spans="2:2" s="72" customFormat="1" x14ac:dyDescent="0.25"/>
    <row r="889" spans="2:2" s="72" customFormat="1" x14ac:dyDescent="0.25"/>
    <row r="890" spans="2:2" s="72" customFormat="1" x14ac:dyDescent="0.25"/>
    <row r="891" spans="2:2" s="72" customFormat="1" x14ac:dyDescent="0.25"/>
    <row r="892" spans="2:2" s="72" customFormat="1" x14ac:dyDescent="0.25"/>
    <row r="893" spans="2:2" s="72" customFormat="1" x14ac:dyDescent="0.25"/>
    <row r="894" spans="2:2" s="72" customFormat="1" x14ac:dyDescent="0.25"/>
    <row r="895" spans="2:2" s="72" customFormat="1" x14ac:dyDescent="0.25"/>
    <row r="896" spans="2:2" s="72" customFormat="1" x14ac:dyDescent="0.25"/>
    <row r="897" s="72" customFormat="1" x14ac:dyDescent="0.25"/>
    <row r="898" s="72" customFormat="1" x14ac:dyDescent="0.25"/>
    <row r="899" s="72" customFormat="1" x14ac:dyDescent="0.25"/>
    <row r="900" s="72" customFormat="1" x14ac:dyDescent="0.25"/>
    <row r="901" s="72" customFormat="1" x14ac:dyDescent="0.25"/>
    <row r="902" s="72" customFormat="1" x14ac:dyDescent="0.25"/>
    <row r="903" s="72" customFormat="1" x14ac:dyDescent="0.25"/>
    <row r="904" s="72" customFormat="1" x14ac:dyDescent="0.25"/>
    <row r="905" s="72" customFormat="1" x14ac:dyDescent="0.25"/>
    <row r="906" s="72" customFormat="1" x14ac:dyDescent="0.25"/>
    <row r="907" s="72" customFormat="1" x14ac:dyDescent="0.25"/>
    <row r="908" s="72" customFormat="1" x14ac:dyDescent="0.25"/>
    <row r="909" s="72" customFormat="1" x14ac:dyDescent="0.25"/>
    <row r="910" s="72" customFormat="1" x14ac:dyDescent="0.25"/>
    <row r="911" s="72" customFormat="1" x14ac:dyDescent="0.25"/>
    <row r="912" s="72" customFormat="1" x14ac:dyDescent="0.25"/>
    <row r="913" s="72" customFormat="1" x14ac:dyDescent="0.25"/>
    <row r="914" s="72" customFormat="1" x14ac:dyDescent="0.25"/>
    <row r="915" s="72" customFormat="1" x14ac:dyDescent="0.25"/>
    <row r="916" s="72" customFormat="1" x14ac:dyDescent="0.25"/>
    <row r="917" s="72" customFormat="1" x14ac:dyDescent="0.25"/>
    <row r="918" s="72" customFormat="1" x14ac:dyDescent="0.25"/>
    <row r="919" s="72" customFormat="1" x14ac:dyDescent="0.25"/>
    <row r="920" s="72" customFormat="1" x14ac:dyDescent="0.25"/>
    <row r="921" s="72" customFormat="1" x14ac:dyDescent="0.25"/>
    <row r="922" s="72" customFormat="1" x14ac:dyDescent="0.25"/>
    <row r="923" s="72" customFormat="1" x14ac:dyDescent="0.25"/>
    <row r="924" s="72" customFormat="1" x14ac:dyDescent="0.25"/>
    <row r="925" s="72" customFormat="1" x14ac:dyDescent="0.25"/>
    <row r="926" s="72" customFormat="1" x14ac:dyDescent="0.25"/>
    <row r="927" s="72" customFormat="1" x14ac:dyDescent="0.25"/>
    <row r="928" s="72" customFormat="1" x14ac:dyDescent="0.25"/>
    <row r="929" s="72" customFormat="1" x14ac:dyDescent="0.25"/>
    <row r="930" s="72" customFormat="1" x14ac:dyDescent="0.25"/>
    <row r="931" s="72" customFormat="1" x14ac:dyDescent="0.25"/>
    <row r="932" s="72" customFormat="1" x14ac:dyDescent="0.25"/>
    <row r="933" s="72" customFormat="1" x14ac:dyDescent="0.25"/>
    <row r="934" s="72" customFormat="1" x14ac:dyDescent="0.25"/>
    <row r="935" s="72" customFormat="1" x14ac:dyDescent="0.25"/>
    <row r="936" s="72" customFormat="1" x14ac:dyDescent="0.25"/>
    <row r="937" s="72" customFormat="1" x14ac:dyDescent="0.25"/>
    <row r="938" s="72" customFormat="1" x14ac:dyDescent="0.25"/>
    <row r="939" s="72" customFormat="1" x14ac:dyDescent="0.25"/>
    <row r="940" s="72" customFormat="1" x14ac:dyDescent="0.25"/>
    <row r="941" s="72" customFormat="1" x14ac:dyDescent="0.25"/>
    <row r="942" s="72" customFormat="1" x14ac:dyDescent="0.25"/>
    <row r="943" s="72" customFormat="1" x14ac:dyDescent="0.25"/>
    <row r="944" s="72" customFormat="1" x14ac:dyDescent="0.25"/>
    <row r="945" s="72" customFormat="1" x14ac:dyDescent="0.25"/>
    <row r="946" s="72" customFormat="1" x14ac:dyDescent="0.25"/>
    <row r="947" s="72" customFormat="1" x14ac:dyDescent="0.25"/>
    <row r="948" s="72" customFormat="1" x14ac:dyDescent="0.25"/>
    <row r="949" s="72" customFormat="1" x14ac:dyDescent="0.25"/>
    <row r="950" s="72" customFormat="1" x14ac:dyDescent="0.25"/>
    <row r="951" s="72" customFormat="1" x14ac:dyDescent="0.25"/>
    <row r="952" s="72" customFormat="1" x14ac:dyDescent="0.25"/>
    <row r="953" s="72" customFormat="1" x14ac:dyDescent="0.25"/>
    <row r="954" s="72" customFormat="1" x14ac:dyDescent="0.25"/>
    <row r="955" s="72" customFormat="1" x14ac:dyDescent="0.25"/>
    <row r="956" s="72" customFormat="1" x14ac:dyDescent="0.25"/>
    <row r="957" s="72" customFormat="1" x14ac:dyDescent="0.25"/>
    <row r="958" s="72" customFormat="1" x14ac:dyDescent="0.25"/>
    <row r="959" s="72" customFormat="1" x14ac:dyDescent="0.25"/>
    <row r="960" s="72" customFormat="1" x14ac:dyDescent="0.25"/>
    <row r="961" s="72" customFormat="1" x14ac:dyDescent="0.25"/>
    <row r="962" s="72" customFormat="1" x14ac:dyDescent="0.25"/>
    <row r="963" s="72" customFormat="1" x14ac:dyDescent="0.25"/>
    <row r="964" s="72" customFormat="1" x14ac:dyDescent="0.25"/>
    <row r="965" s="72" customFormat="1" x14ac:dyDescent="0.25"/>
    <row r="966" s="72" customFormat="1" x14ac:dyDescent="0.25"/>
    <row r="967" s="72" customFormat="1" x14ac:dyDescent="0.25"/>
    <row r="968" s="72" customFormat="1" x14ac:dyDescent="0.25"/>
    <row r="969" s="72" customFormat="1" x14ac:dyDescent="0.25"/>
    <row r="970" s="72" customFormat="1" x14ac:dyDescent="0.25"/>
    <row r="971" s="72" customFormat="1" x14ac:dyDescent="0.25"/>
    <row r="972" s="72" customFormat="1" x14ac:dyDescent="0.25"/>
    <row r="973" s="72" customFormat="1" x14ac:dyDescent="0.25"/>
    <row r="974" s="72" customFormat="1" x14ac:dyDescent="0.25"/>
    <row r="975" s="72" customFormat="1" x14ac:dyDescent="0.25"/>
    <row r="976" s="72" customFormat="1" x14ac:dyDescent="0.25"/>
    <row r="977" s="72" customFormat="1" x14ac:dyDescent="0.25"/>
    <row r="978" s="72" customFormat="1" x14ac:dyDescent="0.25"/>
    <row r="979" s="72" customFormat="1" x14ac:dyDescent="0.25"/>
    <row r="980" s="72" customFormat="1" x14ac:dyDescent="0.25"/>
    <row r="981" s="72" customFormat="1" x14ac:dyDescent="0.25"/>
    <row r="982" s="72" customFormat="1" x14ac:dyDescent="0.25"/>
    <row r="983" s="72" customFormat="1" x14ac:dyDescent="0.25"/>
    <row r="984" s="72" customFormat="1" x14ac:dyDescent="0.25"/>
    <row r="985" s="72" customFormat="1" x14ac:dyDescent="0.25"/>
    <row r="986" s="72" customFormat="1" x14ac:dyDescent="0.25"/>
    <row r="987" s="72" customFormat="1" x14ac:dyDescent="0.25"/>
    <row r="988" s="72" customFormat="1" x14ac:dyDescent="0.25"/>
    <row r="989" s="72" customFormat="1" x14ac:dyDescent="0.25"/>
    <row r="990" s="72" customFormat="1" x14ac:dyDescent="0.25"/>
    <row r="991" s="72" customFormat="1" x14ac:dyDescent="0.25"/>
    <row r="992" s="72" customFormat="1" x14ac:dyDescent="0.25"/>
    <row r="993" s="72" customFormat="1" x14ac:dyDescent="0.25"/>
    <row r="994" s="72" customFormat="1" x14ac:dyDescent="0.25"/>
    <row r="995" s="72" customFormat="1" x14ac:dyDescent="0.25"/>
    <row r="996" s="72" customFormat="1" x14ac:dyDescent="0.25"/>
    <row r="997" s="72" customFormat="1" x14ac:dyDescent="0.25"/>
    <row r="998" s="72" customFormat="1" x14ac:dyDescent="0.25"/>
    <row r="999" s="72" customFormat="1" x14ac:dyDescent="0.25"/>
    <row r="1000" s="72" customFormat="1" x14ac:dyDescent="0.25"/>
    <row r="1001" s="72" customFormat="1" x14ac:dyDescent="0.25"/>
    <row r="1002" s="72" customFormat="1" x14ac:dyDescent="0.25"/>
    <row r="1003" s="72" customFormat="1" x14ac:dyDescent="0.25"/>
    <row r="1004" s="72" customFormat="1" x14ac:dyDescent="0.25"/>
    <row r="1005" s="72" customFormat="1" x14ac:dyDescent="0.25"/>
    <row r="1006" s="72" customFormat="1" x14ac:dyDescent="0.25"/>
    <row r="1007" s="72" customFormat="1" x14ac:dyDescent="0.25"/>
    <row r="1008" s="72" customFormat="1" x14ac:dyDescent="0.25"/>
    <row r="1009" s="72" customFormat="1" x14ac:dyDescent="0.25"/>
    <row r="1010" s="72" customFormat="1" x14ac:dyDescent="0.25"/>
    <row r="1011" s="72" customFormat="1" x14ac:dyDescent="0.25"/>
    <row r="1012" s="72" customFormat="1" x14ac:dyDescent="0.25"/>
    <row r="1013" s="72" customFormat="1" x14ac:dyDescent="0.25"/>
    <row r="1014" s="72" customFormat="1" x14ac:dyDescent="0.25"/>
    <row r="1015" s="72" customFormat="1" x14ac:dyDescent="0.25"/>
    <row r="1016" s="72" customFormat="1" x14ac:dyDescent="0.25"/>
    <row r="1017" s="72" customFormat="1" x14ac:dyDescent="0.25"/>
    <row r="1018" s="72" customFormat="1" x14ac:dyDescent="0.25"/>
    <row r="1019" s="72" customFormat="1" x14ac:dyDescent="0.25"/>
    <row r="1020" s="72" customFormat="1" x14ac:dyDescent="0.25"/>
    <row r="1021" s="72" customFormat="1" x14ac:dyDescent="0.25"/>
    <row r="1022" s="72" customFormat="1" x14ac:dyDescent="0.25"/>
    <row r="1023" s="72" customFormat="1" x14ac:dyDescent="0.25"/>
    <row r="1024" s="72" customFormat="1" x14ac:dyDescent="0.25"/>
    <row r="1025" s="72" customFormat="1" x14ac:dyDescent="0.25"/>
    <row r="1026" s="72" customFormat="1" x14ac:dyDescent="0.25"/>
    <row r="1027" s="72" customFormat="1" x14ac:dyDescent="0.25"/>
    <row r="1028" s="72" customFormat="1" x14ac:dyDescent="0.25"/>
    <row r="1029" s="72" customFormat="1" x14ac:dyDescent="0.25"/>
    <row r="1030" s="72" customFormat="1" x14ac:dyDescent="0.25"/>
    <row r="1031" s="72" customFormat="1" x14ac:dyDescent="0.25"/>
    <row r="1032" s="72" customFormat="1" x14ac:dyDescent="0.25"/>
    <row r="1033" s="72" customFormat="1" x14ac:dyDescent="0.25"/>
    <row r="1034" s="72" customFormat="1" x14ac:dyDescent="0.25"/>
    <row r="1035" s="72" customFormat="1" x14ac:dyDescent="0.25"/>
    <row r="1036" s="72" customFormat="1" x14ac:dyDescent="0.25"/>
    <row r="1037" s="72" customFormat="1" x14ac:dyDescent="0.25"/>
    <row r="1038" s="72" customFormat="1" x14ac:dyDescent="0.25"/>
    <row r="1039" s="72" customFormat="1" x14ac:dyDescent="0.25"/>
    <row r="1040" s="72" customFormat="1" x14ac:dyDescent="0.25"/>
    <row r="1041" s="72" customFormat="1" x14ac:dyDescent="0.25"/>
    <row r="1042" s="72" customFormat="1" x14ac:dyDescent="0.25"/>
    <row r="1043" s="72" customFormat="1" x14ac:dyDescent="0.25"/>
    <row r="1044" s="72" customFormat="1" x14ac:dyDescent="0.25"/>
    <row r="1045" s="72" customFormat="1" x14ac:dyDescent="0.25"/>
    <row r="1046" s="72" customFormat="1" x14ac:dyDescent="0.25"/>
    <row r="1047" s="72" customFormat="1" x14ac:dyDescent="0.25"/>
    <row r="1048" s="72" customFormat="1" x14ac:dyDescent="0.25"/>
    <row r="1049" s="72" customFormat="1" x14ac:dyDescent="0.25"/>
    <row r="1050" s="72" customFormat="1" x14ac:dyDescent="0.25"/>
    <row r="1051" s="72" customFormat="1" x14ac:dyDescent="0.25"/>
    <row r="1052" s="72" customFormat="1" x14ac:dyDescent="0.25"/>
    <row r="1053" s="72" customFormat="1" x14ac:dyDescent="0.25"/>
    <row r="1054" s="72" customFormat="1" x14ac:dyDescent="0.25"/>
    <row r="1055" s="72" customFormat="1" x14ac:dyDescent="0.25"/>
    <row r="1056" s="72" customFormat="1" x14ac:dyDescent="0.25"/>
    <row r="1057" s="72" customFormat="1" x14ac:dyDescent="0.25"/>
    <row r="1058" s="72" customFormat="1" x14ac:dyDescent="0.25"/>
    <row r="1059" s="72" customFormat="1" x14ac:dyDescent="0.25"/>
    <row r="1060" s="72" customFormat="1" x14ac:dyDescent="0.25"/>
    <row r="1061" s="72" customFormat="1" x14ac:dyDescent="0.25"/>
    <row r="1062" s="72" customFormat="1" x14ac:dyDescent="0.25"/>
    <row r="1063" s="72" customFormat="1" x14ac:dyDescent="0.25"/>
    <row r="1064" s="72" customFormat="1" x14ac:dyDescent="0.25"/>
    <row r="1065" s="72" customFormat="1" x14ac:dyDescent="0.25"/>
    <row r="1066" s="72" customFormat="1" x14ac:dyDescent="0.25"/>
    <row r="1067" s="72" customFormat="1" x14ac:dyDescent="0.25"/>
    <row r="1068" s="72" customFormat="1" x14ac:dyDescent="0.25"/>
    <row r="1069" s="72" customFormat="1" x14ac:dyDescent="0.25"/>
    <row r="1070" s="72" customFormat="1" x14ac:dyDescent="0.25"/>
    <row r="1071" s="72" customFormat="1" x14ac:dyDescent="0.25"/>
    <row r="1072" s="72" customFormat="1" x14ac:dyDescent="0.25"/>
    <row r="1073" s="72" customFormat="1" x14ac:dyDescent="0.25"/>
    <row r="1074" s="72" customFormat="1" x14ac:dyDescent="0.25"/>
    <row r="1075" s="72" customFormat="1" x14ac:dyDescent="0.25"/>
    <row r="1076" s="72" customFormat="1" x14ac:dyDescent="0.25"/>
    <row r="1077" s="72" customFormat="1" x14ac:dyDescent="0.25"/>
    <row r="1078" s="72" customFormat="1" x14ac:dyDescent="0.25"/>
    <row r="1079" s="72" customFormat="1" x14ac:dyDescent="0.25"/>
    <row r="1080" s="72" customFormat="1" x14ac:dyDescent="0.25"/>
    <row r="1081" s="72" customFormat="1" x14ac:dyDescent="0.25"/>
    <row r="1082" s="72" customFormat="1" x14ac:dyDescent="0.25"/>
    <row r="1083" s="72" customFormat="1" x14ac:dyDescent="0.25"/>
    <row r="1084" s="72" customFormat="1" x14ac:dyDescent="0.25"/>
    <row r="1085" s="72" customFormat="1" x14ac:dyDescent="0.25"/>
    <row r="1086" s="72" customFormat="1" x14ac:dyDescent="0.25"/>
    <row r="1087" s="72" customFormat="1" x14ac:dyDescent="0.25"/>
    <row r="1088" s="72" customFormat="1" x14ac:dyDescent="0.25"/>
    <row r="1089" s="72" customFormat="1" x14ac:dyDescent="0.25"/>
    <row r="1090" s="72" customFormat="1" x14ac:dyDescent="0.25"/>
    <row r="1091" s="72" customFormat="1" x14ac:dyDescent="0.25"/>
    <row r="1092" s="72" customFormat="1" x14ac:dyDescent="0.25"/>
    <row r="1093" s="72" customFormat="1" x14ac:dyDescent="0.25"/>
    <row r="1094" s="72" customFormat="1" x14ac:dyDescent="0.25"/>
    <row r="1095" s="72" customFormat="1" x14ac:dyDescent="0.25"/>
    <row r="1096" s="72" customFormat="1" x14ac:dyDescent="0.25"/>
    <row r="1097" s="72" customFormat="1" x14ac:dyDescent="0.25"/>
    <row r="1098" s="72" customFormat="1" x14ac:dyDescent="0.25"/>
    <row r="1099" s="72" customFormat="1" x14ac:dyDescent="0.25"/>
    <row r="1100" s="72" customFormat="1" x14ac:dyDescent="0.25"/>
    <row r="1101" s="72" customFormat="1" x14ac:dyDescent="0.25"/>
    <row r="1102" s="72" customFormat="1" x14ac:dyDescent="0.25"/>
    <row r="1103" s="72" customFormat="1" x14ac:dyDescent="0.25"/>
    <row r="1104" s="72" customFormat="1" x14ac:dyDescent="0.25"/>
    <row r="1105" s="72" customFormat="1" x14ac:dyDescent="0.25"/>
    <row r="1106" s="72" customFormat="1" x14ac:dyDescent="0.25"/>
    <row r="1107" s="72" customFormat="1" x14ac:dyDescent="0.25"/>
    <row r="1108" s="72" customFormat="1" x14ac:dyDescent="0.25"/>
    <row r="1109" s="72" customFormat="1" x14ac:dyDescent="0.25"/>
    <row r="1110" s="72" customFormat="1" x14ac:dyDescent="0.25"/>
    <row r="1111" s="72" customFormat="1" x14ac:dyDescent="0.25"/>
    <row r="1112" s="72" customFormat="1" x14ac:dyDescent="0.25"/>
    <row r="1113" s="72" customFormat="1" x14ac:dyDescent="0.25"/>
    <row r="1114" s="72" customFormat="1" x14ac:dyDescent="0.25"/>
    <row r="1115" s="72" customFormat="1" x14ac:dyDescent="0.25"/>
    <row r="1116" s="72" customFormat="1" x14ac:dyDescent="0.25"/>
    <row r="1117" s="72" customFormat="1" x14ac:dyDescent="0.25"/>
    <row r="1118" s="72" customFormat="1" x14ac:dyDescent="0.25"/>
    <row r="1119" s="72" customFormat="1" x14ac:dyDescent="0.25"/>
    <row r="1120" s="72" customFormat="1" x14ac:dyDescent="0.25"/>
    <row r="1121" s="72" customFormat="1" x14ac:dyDescent="0.25"/>
    <row r="1122" s="72" customFormat="1" x14ac:dyDescent="0.25"/>
    <row r="1123" s="72" customFormat="1" x14ac:dyDescent="0.25"/>
    <row r="1124" s="72" customFormat="1" x14ac:dyDescent="0.25"/>
    <row r="1125" s="72" customFormat="1" x14ac:dyDescent="0.25"/>
    <row r="1126" s="72" customFormat="1" x14ac:dyDescent="0.25"/>
    <row r="1127" s="72" customFormat="1" x14ac:dyDescent="0.25"/>
    <row r="1128" s="72" customFormat="1" x14ac:dyDescent="0.25"/>
    <row r="1129" s="72" customFormat="1" x14ac:dyDescent="0.25"/>
    <row r="1130" s="72" customFormat="1" x14ac:dyDescent="0.25"/>
    <row r="1131" s="72" customFormat="1" x14ac:dyDescent="0.25"/>
    <row r="1132" s="72" customFormat="1" x14ac:dyDescent="0.25"/>
    <row r="1133" s="72" customFormat="1" x14ac:dyDescent="0.25"/>
    <row r="1134" s="72" customFormat="1" x14ac:dyDescent="0.25"/>
    <row r="1135" s="72" customFormat="1" x14ac:dyDescent="0.25"/>
    <row r="1136" s="72" customFormat="1" x14ac:dyDescent="0.25"/>
    <row r="1137" s="72" customFormat="1" x14ac:dyDescent="0.25"/>
    <row r="1138" s="72" customFormat="1" x14ac:dyDescent="0.25"/>
    <row r="1139" s="72" customFormat="1" x14ac:dyDescent="0.25"/>
    <row r="1140" s="72" customFormat="1" x14ac:dyDescent="0.25"/>
    <row r="1141" s="72" customFormat="1" x14ac:dyDescent="0.25"/>
    <row r="1142" s="72" customFormat="1" x14ac:dyDescent="0.25"/>
    <row r="1143" s="72" customFormat="1" x14ac:dyDescent="0.25"/>
    <row r="1144" s="72" customFormat="1" x14ac:dyDescent="0.25"/>
    <row r="1145" s="72" customFormat="1" x14ac:dyDescent="0.25"/>
    <row r="1146" s="72" customFormat="1" x14ac:dyDescent="0.25"/>
    <row r="1147" s="72" customFormat="1" x14ac:dyDescent="0.25"/>
    <row r="1148" s="72" customFormat="1" x14ac:dyDescent="0.25"/>
    <row r="1149" s="72" customFormat="1" x14ac:dyDescent="0.25"/>
    <row r="1150" s="72" customFormat="1" x14ac:dyDescent="0.25"/>
    <row r="1151" s="72" customFormat="1" x14ac:dyDescent="0.25"/>
    <row r="1152" s="72" customFormat="1" x14ac:dyDescent="0.25"/>
    <row r="1153" s="72" customFormat="1" x14ac:dyDescent="0.25"/>
    <row r="1154" s="72" customFormat="1" x14ac:dyDescent="0.25"/>
    <row r="1155" s="72" customFormat="1" x14ac:dyDescent="0.25"/>
    <row r="1156" s="72" customFormat="1" x14ac:dyDescent="0.25"/>
    <row r="1157" s="72" customFormat="1" x14ac:dyDescent="0.25"/>
    <row r="1158" s="72" customFormat="1" x14ac:dyDescent="0.25"/>
    <row r="1159" s="72" customFormat="1" x14ac:dyDescent="0.25"/>
    <row r="1160" s="72" customFormat="1" x14ac:dyDescent="0.25"/>
    <row r="1161" s="72" customFormat="1" x14ac:dyDescent="0.25"/>
    <row r="1162" s="72" customFormat="1" x14ac:dyDescent="0.25"/>
    <row r="1163" s="72" customFormat="1" x14ac:dyDescent="0.25"/>
    <row r="1164" s="72" customFormat="1" x14ac:dyDescent="0.25"/>
    <row r="1165" s="72" customFormat="1" x14ac:dyDescent="0.25"/>
    <row r="1166" s="72" customFormat="1" x14ac:dyDescent="0.25"/>
    <row r="1167" s="72" customFormat="1" x14ac:dyDescent="0.25"/>
    <row r="1168" s="72" customFormat="1" x14ac:dyDescent="0.25"/>
  </sheetData>
  <mergeCells count="9">
    <mergeCell ref="E593:G593"/>
    <mergeCell ref="E691:G691"/>
    <mergeCell ref="E789:G789"/>
    <mergeCell ref="E5:G5"/>
    <mergeCell ref="E103:G103"/>
    <mergeCell ref="E201:G201"/>
    <mergeCell ref="E299:G299"/>
    <mergeCell ref="E397:G397"/>
    <mergeCell ref="E495:G495"/>
  </mergeCells>
  <conditionalFormatting sqref="M12:M74">
    <cfRule type="expression" dxfId="43" priority="22" stopIfTrue="1">
      <formula>K12*M12&gt;0</formula>
    </cfRule>
  </conditionalFormatting>
  <conditionalFormatting sqref="K12:L74">
    <cfRule type="expression" dxfId="42" priority="21" stopIfTrue="1">
      <formula>ISNUMBER($K12)*(ISNUMBER($L12)+ISNUMBER($M12))</formula>
    </cfRule>
  </conditionalFormatting>
  <conditionalFormatting sqref="M110:M172">
    <cfRule type="expression" dxfId="41" priority="20" stopIfTrue="1">
      <formula>K110*M110&gt;0</formula>
    </cfRule>
  </conditionalFormatting>
  <conditionalFormatting sqref="K110:L172">
    <cfRule type="expression" dxfId="40" priority="19" stopIfTrue="1">
      <formula>ISNUMBER($K110)*(ISNUMBER($L110)+ISNUMBER($M110))</formula>
    </cfRule>
  </conditionalFormatting>
  <conditionalFormatting sqref="M208:M270">
    <cfRule type="expression" dxfId="39" priority="18" stopIfTrue="1">
      <formula>K208*M208&gt;0</formula>
    </cfRule>
  </conditionalFormatting>
  <conditionalFormatting sqref="K208:L270">
    <cfRule type="expression" dxfId="38" priority="17" stopIfTrue="1">
      <formula>ISNUMBER($K208)*(ISNUMBER($L208)+ISNUMBER($M208))</formula>
    </cfRule>
  </conditionalFormatting>
  <conditionalFormatting sqref="M306:M368">
    <cfRule type="expression" dxfId="37" priority="16" stopIfTrue="1">
      <formula>K306*M306&gt;0</formula>
    </cfRule>
  </conditionalFormatting>
  <conditionalFormatting sqref="K306:L368">
    <cfRule type="expression" dxfId="36" priority="15" stopIfTrue="1">
      <formula>ISNUMBER($K306)*(ISNUMBER($L306)+ISNUMBER($M306))</formula>
    </cfRule>
  </conditionalFormatting>
  <conditionalFormatting sqref="M404:M466">
    <cfRule type="expression" dxfId="35" priority="14" stopIfTrue="1">
      <formula>K404*M404&gt;0</formula>
    </cfRule>
  </conditionalFormatting>
  <conditionalFormatting sqref="K404:L466">
    <cfRule type="expression" dxfId="34" priority="13" stopIfTrue="1">
      <formula>ISNUMBER($K404)*(ISNUMBER($L404)+ISNUMBER($M404))</formula>
    </cfRule>
  </conditionalFormatting>
  <conditionalFormatting sqref="M502:M564">
    <cfRule type="expression" dxfId="33" priority="12" stopIfTrue="1">
      <formula>K502*M502&gt;0</formula>
    </cfRule>
  </conditionalFormatting>
  <conditionalFormatting sqref="K502:L564">
    <cfRule type="expression" dxfId="32" priority="11" stopIfTrue="1">
      <formula>ISNUMBER($K502)*(ISNUMBER($L502)+ISNUMBER($M502))</formula>
    </cfRule>
  </conditionalFormatting>
  <conditionalFormatting sqref="M600:M662">
    <cfRule type="expression" dxfId="31" priority="10" stopIfTrue="1">
      <formula>K600*M600&gt;0</formula>
    </cfRule>
  </conditionalFormatting>
  <conditionalFormatting sqref="K600:L662">
    <cfRule type="expression" dxfId="30" priority="9" stopIfTrue="1">
      <formula>ISNUMBER($K600)*(ISNUMBER($L600)+ISNUMBER($M600))</formula>
    </cfRule>
  </conditionalFormatting>
  <conditionalFormatting sqref="M698:M760">
    <cfRule type="expression" dxfId="29" priority="8" stopIfTrue="1">
      <formula>K698*M698&gt;0</formula>
    </cfRule>
  </conditionalFormatting>
  <conditionalFormatting sqref="K698:L760">
    <cfRule type="expression" dxfId="28" priority="7" stopIfTrue="1">
      <formula>ISNUMBER($K698)*(ISNUMBER($L698)+ISNUMBER($M698))</formula>
    </cfRule>
  </conditionalFormatting>
  <conditionalFormatting sqref="M796:M858">
    <cfRule type="expression" dxfId="27" priority="6" stopIfTrue="1">
      <formula>K796*M796&gt;0</formula>
    </cfRule>
  </conditionalFormatting>
  <conditionalFormatting sqref="K796:L858">
    <cfRule type="expression" dxfId="26" priority="5" stopIfTrue="1">
      <formula>ISNUMBER($K796)*(ISNUMBER($L796)+ISNUMBER($M796))</formula>
    </cfRule>
  </conditionalFormatting>
  <conditionalFormatting sqref="M502:M542">
    <cfRule type="expression" dxfId="25" priority="4" stopIfTrue="1">
      <formula>K502*M502&gt;0</formula>
    </cfRule>
  </conditionalFormatting>
  <conditionalFormatting sqref="K502:L542">
    <cfRule type="expression" dxfId="24" priority="3" stopIfTrue="1">
      <formula>ISNUMBER($K502)*(ISNUMBER($L502)+ISNUMBER($M502))</formula>
    </cfRule>
  </conditionalFormatting>
  <conditionalFormatting sqref="M208:M237">
    <cfRule type="expression" dxfId="23" priority="2" stopIfTrue="1">
      <formula>K208*M208&gt;0</formula>
    </cfRule>
  </conditionalFormatting>
  <conditionalFormatting sqref="K208:L237">
    <cfRule type="expression" dxfId="22" priority="1" stopIfTrue="1">
      <formula>ISNUMBER($K208)*(ISNUMBER($L208)+ISNUMBER($M208))</formula>
    </cfRule>
  </conditionalFormatting>
  <dataValidations count="4"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2:K74 K110:K172 K502:K564 K306:K368 K404:K466 K796:K858 K600:K662 K698:K760 K208:K270">
      <formula1>ISBLANK(L12)*ISBLANK(M12)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2:L74 L110:L172 L502:L564 L306:L368 L404:L466 L796:L858 L600:L662 L698:L760 L208:L270">
      <formula1>ISBLANK(K12)</formula1>
    </dataValidation>
    <dataValidation type="custom" allowBlank="1" showInputMessage="1" showErrorMessage="1" errorTitle="У В А Г А  !" error="Поділися секретом ..._x000a_ Як на порожній машині ти зумів перевести вантаж ?!" sqref="M12:M74 M110:M172 M502:M564 M306:M368 M404:M466 M796:M858 M600:M662 M698:M760 M208:M270">
      <formula1>ISBLANK(K12)</formula1>
    </dataValidation>
    <dataValidation type="custom" allowBlank="1" showInputMessage="1" showErrorMessage="1" sqref="B13:B74">
      <formula1>OR(K13:M13&gt;0)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68"/>
  <sheetViews>
    <sheetView workbookViewId="0">
      <selection activeCell="B13" sqref="B13"/>
    </sheetView>
  </sheetViews>
  <sheetFormatPr defaultRowHeight="15" x14ac:dyDescent="0.25"/>
  <cols>
    <col min="1" max="16384" width="9.140625" style="2"/>
  </cols>
  <sheetData>
    <row r="1" spans="1:48" ht="15.75" x14ac:dyDescent="0.25">
      <c r="A1" s="1" t="s">
        <v>0</v>
      </c>
      <c r="C1" s="3"/>
      <c r="D1" s="4"/>
      <c r="O1" s="5"/>
      <c r="Q1" s="151"/>
      <c r="R1" s="198"/>
      <c r="S1" s="151"/>
      <c r="T1" s="194"/>
      <c r="U1" s="151"/>
      <c r="V1" s="194"/>
      <c r="W1" s="194"/>
      <c r="X1" s="194"/>
      <c r="Y1" s="151"/>
      <c r="Z1" s="199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</row>
    <row r="2" spans="1:48" ht="15.75" x14ac:dyDescent="0.25">
      <c r="A2" s="1"/>
      <c r="B2" s="4"/>
      <c r="C2" s="4"/>
      <c r="D2" s="4"/>
      <c r="O2" s="1"/>
      <c r="Q2" s="151"/>
      <c r="R2" s="194"/>
      <c r="S2" s="194"/>
      <c r="T2" s="194"/>
      <c r="U2" s="194"/>
      <c r="V2" s="194"/>
      <c r="W2" s="194"/>
      <c r="X2" s="194"/>
      <c r="Y2" s="194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</row>
    <row r="3" spans="1:48" ht="15.75" x14ac:dyDescent="0.25">
      <c r="B3" s="6" t="s">
        <v>1</v>
      </c>
      <c r="E3" s="7" t="s">
        <v>2</v>
      </c>
      <c r="H3" s="6" t="s">
        <v>57</v>
      </c>
      <c r="J3" s="7">
        <v>2222</v>
      </c>
      <c r="O3" s="6"/>
      <c r="Q3" s="151"/>
      <c r="R3" s="194"/>
      <c r="S3" s="200"/>
      <c r="T3" s="194"/>
      <c r="U3" s="194"/>
      <c r="V3" s="194"/>
      <c r="W3" s="194"/>
      <c r="X3" s="194"/>
      <c r="Y3" s="194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</row>
    <row r="4" spans="1:48" ht="15.75" x14ac:dyDescent="0.25">
      <c r="B4" s="6" t="s">
        <v>3</v>
      </c>
      <c r="E4" s="8" t="s">
        <v>53</v>
      </c>
      <c r="Q4" s="151"/>
      <c r="R4" s="194"/>
      <c r="S4" s="201"/>
      <c r="T4" s="200"/>
      <c r="U4" s="194"/>
      <c r="V4" s="194"/>
      <c r="W4" s="151"/>
      <c r="X4" s="202"/>
      <c r="Y4" s="19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</row>
    <row r="5" spans="1:48" ht="15.75" x14ac:dyDescent="0.25">
      <c r="B5" s="6" t="s">
        <v>4</v>
      </c>
      <c r="D5" s="9"/>
      <c r="E5" s="218">
        <v>43202</v>
      </c>
      <c r="F5" s="218"/>
      <c r="G5" s="218"/>
      <c r="Q5" s="151"/>
      <c r="R5" s="194"/>
      <c r="S5" s="194"/>
      <c r="T5" s="200"/>
      <c r="U5" s="151"/>
      <c r="V5" s="203"/>
      <c r="W5" s="194"/>
      <c r="X5" s="194"/>
      <c r="Y5" s="194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</row>
    <row r="6" spans="1:48" ht="15.75" x14ac:dyDescent="0.25">
      <c r="B6" s="6" t="s">
        <v>54</v>
      </c>
      <c r="E6" s="10">
        <v>1</v>
      </c>
      <c r="Q6" s="152"/>
      <c r="R6" s="194"/>
      <c r="S6" s="194"/>
      <c r="T6" s="194"/>
      <c r="U6" s="204"/>
      <c r="V6" s="205"/>
      <c r="W6" s="194"/>
      <c r="X6" s="194"/>
      <c r="Y6" s="194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</row>
    <row r="7" spans="1:48" x14ac:dyDescent="0.25"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</row>
    <row r="8" spans="1:48" x14ac:dyDescent="0.25">
      <c r="Q8" s="206"/>
      <c r="R8" s="151"/>
      <c r="S8" s="151"/>
      <c r="T8" s="151"/>
      <c r="U8" s="151"/>
      <c r="V8" s="151"/>
      <c r="W8" s="151"/>
      <c r="X8" s="151"/>
      <c r="Y8" s="193"/>
      <c r="Z8" s="151"/>
      <c r="AA8" s="193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</row>
    <row r="9" spans="1:48" ht="15.75" x14ac:dyDescent="0.25">
      <c r="A9" s="11" t="s">
        <v>5</v>
      </c>
      <c r="B9" s="12" t="s">
        <v>6</v>
      </c>
      <c r="C9" s="13"/>
      <c r="D9" s="13"/>
      <c r="E9" s="13"/>
      <c r="F9" s="13"/>
      <c r="G9" s="13"/>
      <c r="H9" s="14" t="s">
        <v>7</v>
      </c>
      <c r="I9" s="12" t="s">
        <v>8</v>
      </c>
      <c r="J9" s="15"/>
      <c r="K9" s="16" t="s">
        <v>9</v>
      </c>
      <c r="L9" s="17"/>
      <c r="M9" s="18" t="s">
        <v>10</v>
      </c>
      <c r="N9" s="19" t="s">
        <v>11</v>
      </c>
      <c r="Q9" s="206"/>
      <c r="R9" s="194"/>
      <c r="S9" s="194"/>
      <c r="T9" s="194"/>
      <c r="U9" s="194"/>
      <c r="V9" s="194"/>
      <c r="W9" s="151"/>
      <c r="X9" s="207"/>
      <c r="Y9" s="208"/>
      <c r="Z9" s="209"/>
      <c r="AA9" s="208"/>
      <c r="AB9" s="209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</row>
    <row r="10" spans="1:48" ht="15.75" x14ac:dyDescent="0.25">
      <c r="A10" s="20"/>
      <c r="B10" s="20"/>
      <c r="C10" s="21"/>
      <c r="D10" s="21"/>
      <c r="E10" s="21"/>
      <c r="F10" s="21"/>
      <c r="G10" s="21"/>
      <c r="H10" s="22" t="s">
        <v>12</v>
      </c>
      <c r="I10" s="23" t="s">
        <v>13</v>
      </c>
      <c r="J10" s="24"/>
      <c r="K10" s="25" t="s">
        <v>14</v>
      </c>
      <c r="L10" s="26" t="s">
        <v>15</v>
      </c>
      <c r="M10" s="27" t="s">
        <v>16</v>
      </c>
      <c r="N10" s="28" t="s">
        <v>17</v>
      </c>
      <c r="Q10" s="206"/>
      <c r="R10" s="210"/>
      <c r="S10" s="194"/>
      <c r="T10" s="210"/>
      <c r="U10" s="194"/>
      <c r="V10" s="210"/>
      <c r="W10" s="151"/>
      <c r="X10" s="207"/>
      <c r="Y10" s="208"/>
      <c r="Z10" s="209"/>
      <c r="AA10" s="208"/>
      <c r="AB10" s="209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</row>
    <row r="11" spans="1:48" ht="15.75" thickBot="1" x14ac:dyDescent="0.3">
      <c r="A11" s="29"/>
      <c r="B11" s="29"/>
      <c r="C11" s="30"/>
      <c r="D11" s="30"/>
      <c r="E11" s="30"/>
      <c r="F11" s="30"/>
      <c r="G11" s="30"/>
      <c r="H11" s="31" t="s">
        <v>18</v>
      </c>
      <c r="I11" s="32" t="s">
        <v>19</v>
      </c>
      <c r="J11" s="33" t="s">
        <v>20</v>
      </c>
      <c r="K11" s="34"/>
      <c r="L11" s="35" t="s">
        <v>21</v>
      </c>
      <c r="M11" s="36" t="s">
        <v>22</v>
      </c>
      <c r="N11" s="37" t="s">
        <v>23</v>
      </c>
      <c r="Q11" s="206"/>
      <c r="R11" s="194"/>
      <c r="S11" s="194"/>
      <c r="T11" s="194"/>
      <c r="U11" s="194"/>
      <c r="V11" s="194"/>
      <c r="W11" s="151"/>
      <c r="X11" s="207"/>
      <c r="Y11" s="208"/>
      <c r="Z11" s="209"/>
      <c r="AA11" s="208"/>
      <c r="AB11" s="209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</row>
    <row r="12" spans="1:48" x14ac:dyDescent="0.25">
      <c r="A12" s="38">
        <f>IF(B12&lt;&gt;"",1,"")</f>
        <v>1</v>
      </c>
      <c r="B12" s="39" t="s">
        <v>55</v>
      </c>
      <c r="C12" s="40"/>
      <c r="D12" s="40"/>
      <c r="E12" s="40"/>
      <c r="F12" s="40"/>
      <c r="G12" s="40"/>
      <c r="H12" s="41" t="str">
        <f>IF(K12&lt;&gt;"",MAX(H$11:H11)+1,"")</f>
        <v/>
      </c>
      <c r="I12" s="39" t="s">
        <v>24</v>
      </c>
      <c r="J12" s="42">
        <f>IF(I12&lt;&gt;"",MAX(J$11:J11)+1,"")</f>
        <v>1</v>
      </c>
      <c r="K12" s="43"/>
      <c r="L12" s="44">
        <v>4</v>
      </c>
      <c r="M12" s="45">
        <v>3</v>
      </c>
      <c r="N12" s="46">
        <f t="shared" ref="N12:N74" si="0">L12*M12</f>
        <v>12</v>
      </c>
      <c r="Q12" s="206"/>
      <c r="R12" s="151"/>
      <c r="S12" s="151"/>
      <c r="T12" s="151"/>
      <c r="U12" s="151"/>
      <c r="V12" s="151"/>
      <c r="W12" s="151"/>
      <c r="X12" s="151"/>
      <c r="Y12" s="151"/>
      <c r="Z12" s="211"/>
      <c r="AA12" s="151"/>
      <c r="AB12" s="21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</row>
    <row r="13" spans="1:48" x14ac:dyDescent="0.25">
      <c r="A13" s="38">
        <f>IF(B13&lt;&gt;"",A12+1,"")</f>
        <v>2</v>
      </c>
      <c r="B13" s="48" t="s">
        <v>56</v>
      </c>
      <c r="C13" s="49"/>
      <c r="D13" s="49"/>
      <c r="E13" s="49"/>
      <c r="F13" s="49"/>
      <c r="G13" s="49"/>
      <c r="H13" s="50">
        <f>IF(K13&lt;&gt;"",MAX(H$11:H12)+1,"")</f>
        <v>1</v>
      </c>
      <c r="I13" s="48"/>
      <c r="J13" s="51" t="str">
        <f>IF(I13&lt;&gt;"",MAX(J$11:J12)+1,"")</f>
        <v/>
      </c>
      <c r="K13" s="52">
        <v>4</v>
      </c>
      <c r="L13" s="53"/>
      <c r="M13" s="54"/>
      <c r="N13" s="55">
        <f t="shared" si="0"/>
        <v>0</v>
      </c>
      <c r="Q13" s="206"/>
      <c r="R13" s="151"/>
      <c r="S13" s="151"/>
      <c r="T13" s="151"/>
      <c r="U13" s="151"/>
      <c r="V13" s="151"/>
      <c r="W13" s="151"/>
      <c r="X13" s="151"/>
      <c r="Y13" s="151"/>
      <c r="Z13" s="211"/>
      <c r="AA13" s="151"/>
      <c r="AB13" s="21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</row>
    <row r="14" spans="1:48" x14ac:dyDescent="0.25">
      <c r="A14" s="38">
        <f t="shared" ref="A14:A74" si="1">IF(B14&lt;&gt;"",A13+1,"")</f>
        <v>3</v>
      </c>
      <c r="B14" s="48" t="s">
        <v>55</v>
      </c>
      <c r="C14" s="49"/>
      <c r="D14" s="49"/>
      <c r="E14" s="49"/>
      <c r="F14" s="49"/>
      <c r="G14" s="49"/>
      <c r="H14" s="50" t="str">
        <f>IF(K14&lt;&gt;"",MAX(H$11:H13)+1,"")</f>
        <v/>
      </c>
      <c r="I14" s="48" t="s">
        <v>25</v>
      </c>
      <c r="J14" s="56">
        <f>IF(I14&lt;&gt;"",MAX(J$11:J13)+1,"")</f>
        <v>2</v>
      </c>
      <c r="K14" s="52"/>
      <c r="L14" s="53">
        <v>4</v>
      </c>
      <c r="M14" s="54">
        <v>0.5</v>
      </c>
      <c r="N14" s="55">
        <f t="shared" si="0"/>
        <v>2</v>
      </c>
      <c r="Q14" s="151"/>
      <c r="R14" s="212"/>
      <c r="S14" s="194"/>
      <c r="T14" s="194"/>
      <c r="U14" s="194"/>
      <c r="V14" s="194"/>
      <c r="W14" s="151"/>
      <c r="X14" s="194"/>
      <c r="Y14" s="213"/>
      <c r="Z14" s="194"/>
      <c r="AA14" s="213"/>
      <c r="AB14" s="194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</row>
    <row r="15" spans="1:48" x14ac:dyDescent="0.25">
      <c r="A15" s="38">
        <f t="shared" si="1"/>
        <v>4</v>
      </c>
      <c r="B15" s="57" t="s">
        <v>56</v>
      </c>
      <c r="C15" s="49"/>
      <c r="D15" s="49"/>
      <c r="E15" s="49"/>
      <c r="F15" s="49"/>
      <c r="G15" s="49"/>
      <c r="H15" s="50">
        <f>IF(K15&lt;&gt;"",MAX(H$11:H14)+1,"")</f>
        <v>2</v>
      </c>
      <c r="I15" s="48"/>
      <c r="J15" s="58" t="str">
        <f>IF(I15&lt;&gt;"",MAX(J$11:J14)+1,"")</f>
        <v/>
      </c>
      <c r="K15" s="52">
        <v>4</v>
      </c>
      <c r="L15" s="53"/>
      <c r="M15" s="54"/>
      <c r="N15" s="55">
        <f t="shared" si="0"/>
        <v>0</v>
      </c>
      <c r="Q15" s="151"/>
      <c r="R15" s="194"/>
      <c r="S15" s="194"/>
      <c r="T15" s="194"/>
      <c r="U15" s="194"/>
      <c r="V15" s="194"/>
      <c r="W15" s="151"/>
      <c r="X15" s="214"/>
      <c r="Y15" s="215"/>
      <c r="Z15" s="215"/>
      <c r="AA15" s="215"/>
      <c r="AB15" s="215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</row>
    <row r="16" spans="1:48" x14ac:dyDescent="0.25">
      <c r="A16" s="38" t="str">
        <f t="shared" si="1"/>
        <v/>
      </c>
      <c r="B16" s="57"/>
      <c r="C16" s="49"/>
      <c r="D16" s="49"/>
      <c r="E16" s="49"/>
      <c r="F16" s="49"/>
      <c r="G16" s="49"/>
      <c r="H16" s="50" t="str">
        <f>IF(K16&lt;&gt;"",MAX(H$11:H15)+1,"")</f>
        <v/>
      </c>
      <c r="I16" s="48"/>
      <c r="J16" s="51" t="str">
        <f>IF(I16&lt;&gt;"",MAX(J$11:J15)+1,"")</f>
        <v/>
      </c>
      <c r="K16" s="52"/>
      <c r="L16" s="53"/>
      <c r="M16" s="54"/>
      <c r="N16" s="55">
        <f t="shared" si="0"/>
        <v>0</v>
      </c>
      <c r="Q16" s="151"/>
      <c r="R16" s="194"/>
      <c r="S16" s="194"/>
      <c r="T16" s="194"/>
      <c r="U16" s="194"/>
      <c r="V16" s="194"/>
      <c r="W16" s="151"/>
      <c r="X16" s="216"/>
      <c r="Y16" s="215"/>
      <c r="Z16" s="215"/>
      <c r="AA16" s="215"/>
      <c r="AB16" s="215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</row>
    <row r="17" spans="1:48" x14ac:dyDescent="0.25">
      <c r="A17" s="59" t="str">
        <f t="shared" si="1"/>
        <v/>
      </c>
      <c r="B17" s="57"/>
      <c r="C17" s="60"/>
      <c r="D17" s="60"/>
      <c r="E17" s="60"/>
      <c r="F17" s="60"/>
      <c r="G17" s="60"/>
      <c r="H17" s="50" t="str">
        <f>IF(K17&lt;&gt;"",MAX(H$11:H16)+1,"")</f>
        <v/>
      </c>
      <c r="I17" s="48"/>
      <c r="J17" s="61" t="str">
        <f>IF(I17&lt;&gt;"",MAX(J$11:J16)+1,"")</f>
        <v/>
      </c>
      <c r="K17" s="62"/>
      <c r="L17" s="53"/>
      <c r="M17" s="54"/>
      <c r="N17" s="63">
        <f t="shared" si="0"/>
        <v>0</v>
      </c>
      <c r="Q17" s="151"/>
      <c r="R17" s="194"/>
      <c r="S17" s="194"/>
      <c r="T17" s="194"/>
      <c r="U17" s="194"/>
      <c r="V17" s="194"/>
      <c r="W17" s="151"/>
      <c r="X17" s="195"/>
      <c r="Y17" s="215"/>
      <c r="Z17" s="196"/>
      <c r="AA17" s="215"/>
      <c r="AB17" s="196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</row>
    <row r="18" spans="1:48" x14ac:dyDescent="0.25">
      <c r="A18" s="38" t="str">
        <f t="shared" si="1"/>
        <v/>
      </c>
      <c r="B18" s="57"/>
      <c r="C18" s="64"/>
      <c r="D18" s="64"/>
      <c r="E18" s="64"/>
      <c r="F18" s="64"/>
      <c r="G18" s="64"/>
      <c r="H18" s="50" t="str">
        <f>IF(K18&lt;&gt;"",MAX(H$11:H17)+1,"")</f>
        <v/>
      </c>
      <c r="I18" s="65"/>
      <c r="J18" s="66" t="str">
        <f>IF(I18&lt;&gt;"",MAX(J$11:J17)+1,"")</f>
        <v/>
      </c>
      <c r="K18" s="52"/>
      <c r="L18" s="53"/>
      <c r="M18" s="45"/>
      <c r="N18" s="46">
        <f t="shared" si="0"/>
        <v>0</v>
      </c>
      <c r="Q18" s="151"/>
      <c r="R18" s="194"/>
      <c r="S18" s="194"/>
      <c r="T18" s="194"/>
      <c r="U18" s="194"/>
      <c r="V18" s="194"/>
      <c r="W18" s="151"/>
      <c r="X18" s="195"/>
      <c r="Y18" s="196"/>
      <c r="Z18" s="196"/>
      <c r="AA18" s="196"/>
      <c r="AB18" s="196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</row>
    <row r="19" spans="1:48" x14ac:dyDescent="0.25">
      <c r="A19" s="38" t="str">
        <f t="shared" si="1"/>
        <v/>
      </c>
      <c r="B19" s="57"/>
      <c r="C19" s="49"/>
      <c r="D19" s="49"/>
      <c r="E19" s="49"/>
      <c r="F19" s="49"/>
      <c r="G19" s="49"/>
      <c r="H19" s="50" t="str">
        <f>IF(K19&lt;&gt;"",MAX(H$11:H18)+1,"")</f>
        <v/>
      </c>
      <c r="I19" s="48"/>
      <c r="J19" s="61" t="str">
        <f>IF(I19&lt;&gt;"",MAX(J$11:J18)+1,"")</f>
        <v/>
      </c>
      <c r="K19" s="52"/>
      <c r="L19" s="53"/>
      <c r="M19" s="54"/>
      <c r="N19" s="55">
        <f t="shared" si="0"/>
        <v>0</v>
      </c>
      <c r="Q19" s="151"/>
      <c r="R19" s="194"/>
      <c r="S19" s="194"/>
      <c r="T19" s="194"/>
      <c r="U19" s="194"/>
      <c r="V19" s="194"/>
      <c r="W19" s="151"/>
      <c r="X19" s="195"/>
      <c r="Y19" s="215"/>
      <c r="Z19" s="214"/>
      <c r="AA19" s="215"/>
      <c r="AB19" s="214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</row>
    <row r="20" spans="1:48" x14ac:dyDescent="0.25">
      <c r="A20" s="38" t="str">
        <f t="shared" si="1"/>
        <v/>
      </c>
      <c r="B20" s="57"/>
      <c r="C20" s="64"/>
      <c r="D20" s="64"/>
      <c r="E20" s="64"/>
      <c r="F20" s="64"/>
      <c r="G20" s="64"/>
      <c r="H20" s="50" t="str">
        <f>IF(K20&lt;&gt;"",MAX(H$11:H19)+1,"")</f>
        <v/>
      </c>
      <c r="I20" s="65"/>
      <c r="J20" s="67" t="str">
        <f>IF(I20&lt;&gt;"",MAX(J$11:J19)+1,"")</f>
        <v/>
      </c>
      <c r="K20" s="52"/>
      <c r="L20" s="44"/>
      <c r="M20" s="45"/>
      <c r="N20" s="55">
        <f t="shared" si="0"/>
        <v>0</v>
      </c>
      <c r="Q20" s="151"/>
      <c r="R20" s="194"/>
      <c r="S20" s="194"/>
      <c r="T20" s="194"/>
      <c r="U20" s="194"/>
      <c r="V20" s="194"/>
      <c r="W20" s="151"/>
      <c r="X20" s="195"/>
      <c r="Y20" s="196"/>
      <c r="Z20" s="196"/>
      <c r="AA20" s="196"/>
      <c r="AB20" s="196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</row>
    <row r="21" spans="1:48" x14ac:dyDescent="0.25">
      <c r="A21" s="38" t="str">
        <f t="shared" si="1"/>
        <v/>
      </c>
      <c r="B21" s="57"/>
      <c r="C21" s="49"/>
      <c r="D21" s="49"/>
      <c r="E21" s="49"/>
      <c r="F21" s="49"/>
      <c r="G21" s="49"/>
      <c r="H21" s="50" t="str">
        <f>IF(K21&lt;&gt;"",MAX(H$11:H20)+1,"")</f>
        <v/>
      </c>
      <c r="I21" s="48"/>
      <c r="J21" s="51" t="str">
        <f>IF(I21&lt;&gt;"",MAX(J$11:J20)+1,"")</f>
        <v/>
      </c>
      <c r="K21" s="52"/>
      <c r="L21" s="53"/>
      <c r="M21" s="54"/>
      <c r="N21" s="55">
        <f t="shared" si="0"/>
        <v>0</v>
      </c>
      <c r="Q21" s="151"/>
      <c r="R21" s="194"/>
      <c r="S21" s="194"/>
      <c r="T21" s="194"/>
      <c r="U21" s="194"/>
      <c r="V21" s="194"/>
      <c r="W21" s="151"/>
      <c r="X21" s="195"/>
      <c r="Y21" s="196"/>
      <c r="Z21" s="197"/>
      <c r="AA21" s="196"/>
      <c r="AB21" s="197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</row>
    <row r="22" spans="1:48" ht="15.75" x14ac:dyDescent="0.25">
      <c r="A22" s="38" t="str">
        <f t="shared" si="1"/>
        <v/>
      </c>
      <c r="B22" s="57"/>
      <c r="C22" s="64"/>
      <c r="D22" s="64"/>
      <c r="E22" s="64"/>
      <c r="F22" s="64"/>
      <c r="G22" s="64"/>
      <c r="H22" s="50" t="str">
        <f>IF(K22&lt;&gt;"",MAX(H$11:H21)+1,"")</f>
        <v/>
      </c>
      <c r="I22" s="65"/>
      <c r="J22" s="56" t="str">
        <f>IF(I22&lt;&gt;"",MAX(J$11:J21)+1,"")</f>
        <v/>
      </c>
      <c r="K22" s="52"/>
      <c r="L22" s="53"/>
      <c r="M22" s="45"/>
      <c r="N22" s="63">
        <f t="shared" si="0"/>
        <v>0</v>
      </c>
      <c r="P22" s="68"/>
      <c r="Q22" s="151"/>
      <c r="R22" s="194"/>
      <c r="S22" s="194"/>
      <c r="T22" s="194"/>
      <c r="U22" s="194"/>
      <c r="V22" s="194"/>
      <c r="W22" s="151"/>
      <c r="X22" s="216"/>
      <c r="Y22" s="214"/>
      <c r="Z22" s="214"/>
      <c r="AA22" s="214"/>
      <c r="AB22" s="214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</row>
    <row r="23" spans="1:48" x14ac:dyDescent="0.25">
      <c r="A23" s="38" t="str">
        <f t="shared" si="1"/>
        <v/>
      </c>
      <c r="B23" s="57"/>
      <c r="C23" s="49"/>
      <c r="D23" s="49"/>
      <c r="E23" s="49"/>
      <c r="F23" s="49"/>
      <c r="G23" s="49"/>
      <c r="H23" s="50" t="str">
        <f>IF(K23&lt;&gt;"",MAX(H$11:H22)+1,"")</f>
        <v/>
      </c>
      <c r="I23" s="48"/>
      <c r="J23" s="58" t="str">
        <f>IF(I23&lt;&gt;"",MAX(J$11:J22)+1,"")</f>
        <v/>
      </c>
      <c r="K23" s="52"/>
      <c r="L23" s="53"/>
      <c r="M23" s="54"/>
      <c r="N23" s="46">
        <f t="shared" si="0"/>
        <v>0</v>
      </c>
      <c r="Q23" s="151"/>
      <c r="R23" s="194"/>
      <c r="S23" s="194"/>
      <c r="T23" s="194"/>
      <c r="U23" s="194"/>
      <c r="V23" s="194"/>
      <c r="W23" s="151"/>
      <c r="X23" s="216"/>
      <c r="Y23" s="214"/>
      <c r="Z23" s="157"/>
      <c r="AA23" s="214"/>
      <c r="AB23" s="157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</row>
    <row r="24" spans="1:48" x14ac:dyDescent="0.25">
      <c r="A24" s="38" t="str">
        <f t="shared" si="1"/>
        <v/>
      </c>
      <c r="B24" s="57"/>
      <c r="C24" s="64"/>
      <c r="D24" s="64"/>
      <c r="E24" s="64"/>
      <c r="F24" s="64"/>
      <c r="G24" s="64"/>
      <c r="H24" s="50" t="str">
        <f>IF(K24&lt;&gt;"",MAX(H$11:H23)+1,"")</f>
        <v/>
      </c>
      <c r="I24" s="65"/>
      <c r="J24" s="58" t="str">
        <f>IF(I24&lt;&gt;"",MAX(J$11:J23)+1,"")</f>
        <v/>
      </c>
      <c r="K24" s="52"/>
      <c r="L24" s="44"/>
      <c r="M24" s="45"/>
      <c r="N24" s="55">
        <f t="shared" si="0"/>
        <v>0</v>
      </c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</row>
    <row r="25" spans="1:48" x14ac:dyDescent="0.25">
      <c r="A25" s="38" t="str">
        <f t="shared" si="1"/>
        <v/>
      </c>
      <c r="B25" s="57"/>
      <c r="C25" s="49"/>
      <c r="D25" s="49"/>
      <c r="E25" s="49"/>
      <c r="F25" s="49"/>
      <c r="G25" s="49"/>
      <c r="H25" s="50" t="str">
        <f>IF(K25&lt;&gt;"",MAX(H$11:H24)+1,"")</f>
        <v/>
      </c>
      <c r="I25" s="48"/>
      <c r="J25" s="58" t="str">
        <f>IF(I25&lt;&gt;"",MAX(J$11:J24)+1,"")</f>
        <v/>
      </c>
      <c r="K25" s="52"/>
      <c r="L25" s="53"/>
      <c r="M25" s="54"/>
      <c r="N25" s="55">
        <f t="shared" si="0"/>
        <v>0</v>
      </c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</row>
    <row r="26" spans="1:48" x14ac:dyDescent="0.25">
      <c r="A26" s="38" t="str">
        <f t="shared" si="1"/>
        <v/>
      </c>
      <c r="B26" s="57"/>
      <c r="C26" s="64"/>
      <c r="D26" s="64"/>
      <c r="E26" s="64"/>
      <c r="F26" s="64"/>
      <c r="G26" s="64"/>
      <c r="H26" s="50" t="str">
        <f>IF(K26&lt;&gt;"",MAX(H$11:H25)+1,"")</f>
        <v/>
      </c>
      <c r="I26" s="65"/>
      <c r="J26" s="51" t="str">
        <f>IF(I26&lt;&gt;"",MAX(J$11:J25)+1,"")</f>
        <v/>
      </c>
      <c r="K26" s="52"/>
      <c r="L26" s="44"/>
      <c r="M26" s="45"/>
      <c r="N26" s="55">
        <f t="shared" si="0"/>
        <v>0</v>
      </c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</row>
    <row r="27" spans="1:48" x14ac:dyDescent="0.25">
      <c r="A27" s="38" t="str">
        <f t="shared" si="1"/>
        <v/>
      </c>
      <c r="B27" s="57"/>
      <c r="C27" s="49"/>
      <c r="D27" s="49"/>
      <c r="E27" s="49"/>
      <c r="F27" s="49"/>
      <c r="G27" s="49"/>
      <c r="H27" s="50" t="str">
        <f>IF(K27&lt;&gt;"",MAX(H$11:H26)+1,"")</f>
        <v/>
      </c>
      <c r="I27" s="48"/>
      <c r="J27" s="56" t="str">
        <f>IF(I27&lt;&gt;"",MAX(J$11:J26)+1,"")</f>
        <v/>
      </c>
      <c r="K27" s="52"/>
      <c r="L27" s="53"/>
      <c r="M27" s="54"/>
      <c r="N27" s="63">
        <f t="shared" si="0"/>
        <v>0</v>
      </c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</row>
    <row r="28" spans="1:48" x14ac:dyDescent="0.25">
      <c r="A28" s="38" t="str">
        <f t="shared" si="1"/>
        <v/>
      </c>
      <c r="B28" s="57"/>
      <c r="C28" s="64"/>
      <c r="D28" s="64"/>
      <c r="E28" s="64"/>
      <c r="F28" s="64"/>
      <c r="G28" s="64"/>
      <c r="H28" s="50" t="str">
        <f>IF(K28&lt;&gt;"",MAX(H$11:H27)+1,"")</f>
        <v/>
      </c>
      <c r="I28" s="65"/>
      <c r="J28" s="56" t="str">
        <f>IF(I28&lt;&gt;"",MAX(J$11:J27)+1,"")</f>
        <v/>
      </c>
      <c r="K28" s="52"/>
      <c r="L28" s="44"/>
      <c r="M28" s="45"/>
      <c r="N28" s="63">
        <f t="shared" si="0"/>
        <v>0</v>
      </c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</row>
    <row r="29" spans="1:48" x14ac:dyDescent="0.25">
      <c r="A29" s="38" t="str">
        <f t="shared" si="1"/>
        <v/>
      </c>
      <c r="B29" s="57"/>
      <c r="C29" s="49"/>
      <c r="D29" s="49"/>
      <c r="E29" s="49"/>
      <c r="F29" s="49"/>
      <c r="G29" s="49"/>
      <c r="H29" s="50" t="str">
        <f>IF(K29&lt;&gt;"",MAX(H$11:H28)+1,"")</f>
        <v/>
      </c>
      <c r="I29" s="48"/>
      <c r="J29" s="56" t="str">
        <f>IF(I29&lt;&gt;"",MAX(J$11:J28)+1,"")</f>
        <v/>
      </c>
      <c r="K29" s="52"/>
      <c r="L29" s="53"/>
      <c r="M29" s="54"/>
      <c r="N29" s="63">
        <f t="shared" si="0"/>
        <v>0</v>
      </c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</row>
    <row r="30" spans="1:48" x14ac:dyDescent="0.25">
      <c r="A30" s="38" t="str">
        <f t="shared" si="1"/>
        <v/>
      </c>
      <c r="B30" s="57"/>
      <c r="C30" s="64"/>
      <c r="D30" s="64"/>
      <c r="E30" s="64"/>
      <c r="F30" s="64"/>
      <c r="G30" s="64"/>
      <c r="H30" s="50" t="str">
        <f>IF(K30&lt;&gt;"",MAX(H$11:H29)+1,"")</f>
        <v/>
      </c>
      <c r="I30" s="65"/>
      <c r="J30" s="56" t="str">
        <f>IF(I30&lt;&gt;"",MAX(J$11:J29)+1,"")</f>
        <v/>
      </c>
      <c r="K30" s="52"/>
      <c r="L30" s="44"/>
      <c r="M30" s="45"/>
      <c r="N30" s="63">
        <f t="shared" si="0"/>
        <v>0</v>
      </c>
    </row>
    <row r="31" spans="1:48" x14ac:dyDescent="0.25">
      <c r="A31" s="38" t="str">
        <f t="shared" si="1"/>
        <v/>
      </c>
      <c r="B31" s="48"/>
      <c r="C31" s="49"/>
      <c r="D31" s="49"/>
      <c r="E31" s="49"/>
      <c r="F31" s="49"/>
      <c r="G31" s="49"/>
      <c r="H31" s="50" t="str">
        <f>IF(K31&lt;&gt;"",MAX(H$11:H30)+1,"")</f>
        <v/>
      </c>
      <c r="I31" s="48"/>
      <c r="J31" s="58" t="str">
        <f>IF(I31&lt;&gt;"",MAX(J$11:J30)+1,"")</f>
        <v/>
      </c>
      <c r="K31" s="52"/>
      <c r="L31" s="53"/>
      <c r="M31" s="54"/>
      <c r="N31" s="63">
        <f t="shared" si="0"/>
        <v>0</v>
      </c>
    </row>
    <row r="32" spans="1:48" x14ac:dyDescent="0.25">
      <c r="A32" s="38" t="str">
        <f t="shared" si="1"/>
        <v/>
      </c>
      <c r="B32" s="39"/>
      <c r="C32" s="64"/>
      <c r="D32" s="64"/>
      <c r="E32" s="64"/>
      <c r="F32" s="64"/>
      <c r="G32" s="64"/>
      <c r="H32" s="50" t="str">
        <f>IF(K32&lt;&gt;"",MAX(H$11:H31)+1,"")</f>
        <v/>
      </c>
      <c r="I32" s="65"/>
      <c r="J32" s="51" t="str">
        <f>IF(I32&lt;&gt;"",MAX(J$11:J31)+1,"")</f>
        <v/>
      </c>
      <c r="K32" s="43"/>
      <c r="L32" s="44"/>
      <c r="M32" s="45"/>
      <c r="N32" s="63">
        <f t="shared" si="0"/>
        <v>0</v>
      </c>
    </row>
    <row r="33" spans="1:14" x14ac:dyDescent="0.25">
      <c r="A33" s="38" t="str">
        <f t="shared" si="1"/>
        <v/>
      </c>
      <c r="B33" s="48"/>
      <c r="C33" s="49"/>
      <c r="D33" s="49"/>
      <c r="E33" s="49"/>
      <c r="F33" s="49"/>
      <c r="G33" s="49"/>
      <c r="H33" s="50" t="str">
        <f>IF(K33&lt;&gt;"",MAX(H$11:H32)+1,"")</f>
        <v/>
      </c>
      <c r="I33" s="48"/>
      <c r="J33" s="56" t="str">
        <f>IF(I33&lt;&gt;"",MAX(J$11:J32)+1,"")</f>
        <v/>
      </c>
      <c r="K33" s="52"/>
      <c r="L33" s="53"/>
      <c r="M33" s="54"/>
      <c r="N33" s="63">
        <f t="shared" si="0"/>
        <v>0</v>
      </c>
    </row>
    <row r="34" spans="1:14" x14ac:dyDescent="0.25">
      <c r="A34" s="38" t="str">
        <f t="shared" si="1"/>
        <v/>
      </c>
      <c r="B34" s="39"/>
      <c r="C34" s="64"/>
      <c r="D34" s="64"/>
      <c r="E34" s="64"/>
      <c r="F34" s="64"/>
      <c r="G34" s="64"/>
      <c r="H34" s="50" t="str">
        <f>IF(K34&lt;&gt;"",MAX(H$11:H33)+1,"")</f>
        <v/>
      </c>
      <c r="I34" s="65"/>
      <c r="J34" s="58" t="str">
        <f>IF(I34&lt;&gt;"",MAX(J$11:J33)+1,"")</f>
        <v/>
      </c>
      <c r="K34" s="43"/>
      <c r="L34" s="44"/>
      <c r="M34" s="45"/>
      <c r="N34" s="63">
        <f t="shared" si="0"/>
        <v>0</v>
      </c>
    </row>
    <row r="35" spans="1:14" x14ac:dyDescent="0.25">
      <c r="A35" s="38" t="str">
        <f t="shared" si="1"/>
        <v/>
      </c>
      <c r="B35" s="48"/>
      <c r="C35" s="49"/>
      <c r="D35" s="49"/>
      <c r="E35" s="49"/>
      <c r="F35" s="49"/>
      <c r="G35" s="49"/>
      <c r="H35" s="50" t="str">
        <f>IF(K35&lt;&gt;"",MAX(H$11:H34)+1,"")</f>
        <v/>
      </c>
      <c r="I35" s="48"/>
      <c r="J35" s="58" t="str">
        <f>IF(I35&lt;&gt;"",MAX(J$11:J34)+1,"")</f>
        <v/>
      </c>
      <c r="K35" s="52"/>
      <c r="L35" s="53"/>
      <c r="M35" s="54"/>
      <c r="N35" s="63">
        <f t="shared" si="0"/>
        <v>0</v>
      </c>
    </row>
    <row r="36" spans="1:14" x14ac:dyDescent="0.25">
      <c r="A36" s="38" t="str">
        <f t="shared" si="1"/>
        <v/>
      </c>
      <c r="B36" s="57"/>
      <c r="C36" s="60"/>
      <c r="D36" s="60"/>
      <c r="E36" s="60"/>
      <c r="F36" s="60"/>
      <c r="G36" s="60"/>
      <c r="H36" s="50" t="str">
        <f>IF(K36&lt;&gt;"",MAX(H$11:H35)+1,"")</f>
        <v/>
      </c>
      <c r="I36" s="57"/>
      <c r="J36" s="58" t="str">
        <f>IF(I36&lt;&gt;"",MAX(J$11:J35)+1,"")</f>
        <v/>
      </c>
      <c r="K36" s="69"/>
      <c r="L36" s="70"/>
      <c r="M36" s="71"/>
      <c r="N36" s="63">
        <f t="shared" si="0"/>
        <v>0</v>
      </c>
    </row>
    <row r="37" spans="1:14" x14ac:dyDescent="0.25">
      <c r="A37" s="38" t="str">
        <f t="shared" si="1"/>
        <v/>
      </c>
      <c r="B37" s="57"/>
      <c r="C37" s="60"/>
      <c r="D37" s="60"/>
      <c r="E37" s="60"/>
      <c r="F37" s="60"/>
      <c r="G37" s="60"/>
      <c r="H37" s="50" t="str">
        <f>IF(K37&lt;&gt;"",MAX(H$11:H36)+1,"")</f>
        <v/>
      </c>
      <c r="I37" s="57"/>
      <c r="J37" s="51" t="str">
        <f>IF(I37&lt;&gt;"",MAX(J$11:J36)+1,"")</f>
        <v/>
      </c>
      <c r="K37" s="69"/>
      <c r="L37" s="70"/>
      <c r="M37" s="71"/>
      <c r="N37" s="63">
        <f t="shared" si="0"/>
        <v>0</v>
      </c>
    </row>
    <row r="38" spans="1:14" x14ac:dyDescent="0.25">
      <c r="A38" s="38" t="str">
        <f t="shared" si="1"/>
        <v/>
      </c>
      <c r="B38" s="57"/>
      <c r="C38" s="60"/>
      <c r="D38" s="60"/>
      <c r="E38" s="60"/>
      <c r="F38" s="60"/>
      <c r="G38" s="60"/>
      <c r="H38" s="50" t="str">
        <f>IF(K38&lt;&gt;"",MAX(H$11:H37)+1,"")</f>
        <v/>
      </c>
      <c r="I38" s="57"/>
      <c r="J38" s="58" t="str">
        <f>IF(I38&lt;&gt;"",MAX(J$11:J37)+1,"")</f>
        <v/>
      </c>
      <c r="K38" s="69"/>
      <c r="L38" s="70"/>
      <c r="M38" s="71"/>
      <c r="N38" s="63">
        <f t="shared" si="0"/>
        <v>0</v>
      </c>
    </row>
    <row r="39" spans="1:14" x14ac:dyDescent="0.25">
      <c r="A39" s="38" t="str">
        <f t="shared" si="1"/>
        <v/>
      </c>
      <c r="B39" s="57"/>
      <c r="C39" s="60"/>
      <c r="D39" s="60"/>
      <c r="E39" s="60"/>
      <c r="F39" s="60"/>
      <c r="G39" s="60"/>
      <c r="H39" s="50" t="str">
        <f>IF(K39&lt;&gt;"",MAX(H$11:H38)+1,"")</f>
        <v/>
      </c>
      <c r="I39" s="57"/>
      <c r="J39" s="58" t="str">
        <f>IF(I39&lt;&gt;"",MAX(J$11:J38)+1,"")</f>
        <v/>
      </c>
      <c r="K39" s="69"/>
      <c r="L39" s="70"/>
      <c r="M39" s="71"/>
      <c r="N39" s="63">
        <f t="shared" si="0"/>
        <v>0</v>
      </c>
    </row>
    <row r="40" spans="1:14" x14ac:dyDescent="0.25">
      <c r="A40" s="38" t="str">
        <f t="shared" si="1"/>
        <v/>
      </c>
      <c r="B40" s="57"/>
      <c r="C40" s="60"/>
      <c r="D40" s="60"/>
      <c r="E40" s="60"/>
      <c r="F40" s="60"/>
      <c r="G40" s="60"/>
      <c r="H40" s="50" t="str">
        <f>IF(K40&lt;&gt;"",MAX(H$11:H39)+1,"")</f>
        <v/>
      </c>
      <c r="I40" s="57"/>
      <c r="J40" s="58" t="str">
        <f>IF(I40&lt;&gt;"",MAX(J$11:J39)+1,"")</f>
        <v/>
      </c>
      <c r="K40" s="69"/>
      <c r="L40" s="70"/>
      <c r="M40" s="71"/>
      <c r="N40" s="63">
        <f t="shared" si="0"/>
        <v>0</v>
      </c>
    </row>
    <row r="41" spans="1:14" x14ac:dyDescent="0.25">
      <c r="A41" s="38" t="str">
        <f t="shared" si="1"/>
        <v/>
      </c>
      <c r="B41" s="57"/>
      <c r="C41" s="60"/>
      <c r="D41" s="60"/>
      <c r="E41" s="60"/>
      <c r="F41" s="60"/>
      <c r="G41" s="60"/>
      <c r="H41" s="50" t="str">
        <f>IF(K41&lt;&gt;"",MAX(H$11:H40)+1,"")</f>
        <v/>
      </c>
      <c r="I41" s="57"/>
      <c r="J41" s="58" t="str">
        <f>IF(I41&lt;&gt;"",MAX(J$11:J40)+1,"")</f>
        <v/>
      </c>
      <c r="K41" s="69"/>
      <c r="L41" s="70"/>
      <c r="M41" s="71"/>
      <c r="N41" s="63">
        <f t="shared" si="0"/>
        <v>0</v>
      </c>
    </row>
    <row r="42" spans="1:14" x14ac:dyDescent="0.25">
      <c r="A42" s="38" t="str">
        <f t="shared" si="1"/>
        <v/>
      </c>
      <c r="B42" s="57"/>
      <c r="C42" s="60"/>
      <c r="D42" s="60"/>
      <c r="E42" s="60"/>
      <c r="F42" s="60"/>
      <c r="G42" s="60"/>
      <c r="H42" s="50" t="str">
        <f>IF(K42&lt;&gt;"",MAX(H$11:H41)+1,"")</f>
        <v/>
      </c>
      <c r="I42" s="57"/>
      <c r="J42" s="58" t="str">
        <f>IF(I42&lt;&gt;"",MAX(J$11:J41)+1,"")</f>
        <v/>
      </c>
      <c r="K42" s="69"/>
      <c r="L42" s="70"/>
      <c r="M42" s="71"/>
      <c r="N42" s="63">
        <f t="shared" si="0"/>
        <v>0</v>
      </c>
    </row>
    <row r="43" spans="1:14" x14ac:dyDescent="0.25">
      <c r="A43" s="38" t="str">
        <f t="shared" si="1"/>
        <v/>
      </c>
      <c r="B43" s="57"/>
      <c r="C43" s="60"/>
      <c r="D43" s="60"/>
      <c r="E43" s="60"/>
      <c r="F43" s="60"/>
      <c r="G43" s="60"/>
      <c r="H43" s="50" t="str">
        <f>IF(K43&lt;&gt;"",MAX(H$11:H42)+1,"")</f>
        <v/>
      </c>
      <c r="I43" s="57"/>
      <c r="J43" s="58" t="str">
        <f>IF(I43&lt;&gt;"",MAX(J$11:J42)+1,"")</f>
        <v/>
      </c>
      <c r="K43" s="69"/>
      <c r="L43" s="70"/>
      <c r="M43" s="71"/>
      <c r="N43" s="63">
        <f t="shared" si="0"/>
        <v>0</v>
      </c>
    </row>
    <row r="44" spans="1:14" x14ac:dyDescent="0.25">
      <c r="A44" s="38" t="str">
        <f t="shared" si="1"/>
        <v/>
      </c>
      <c r="B44" s="57"/>
      <c r="C44" s="60"/>
      <c r="D44" s="60"/>
      <c r="E44" s="60"/>
      <c r="F44" s="60"/>
      <c r="G44" s="60"/>
      <c r="H44" s="50" t="str">
        <f>IF(K44&lt;&gt;"",MAX(H$11:H43)+1,"")</f>
        <v/>
      </c>
      <c r="I44" s="57"/>
      <c r="J44" s="58" t="str">
        <f>IF(I44&lt;&gt;"",MAX(J$11:J43)+1,"")</f>
        <v/>
      </c>
      <c r="K44" s="69"/>
      <c r="L44" s="70"/>
      <c r="M44" s="71"/>
      <c r="N44" s="63">
        <f t="shared" si="0"/>
        <v>0</v>
      </c>
    </row>
    <row r="45" spans="1:14" x14ac:dyDescent="0.25">
      <c r="A45" s="38" t="str">
        <f t="shared" si="1"/>
        <v/>
      </c>
      <c r="B45" s="57"/>
      <c r="C45" s="60"/>
      <c r="D45" s="60"/>
      <c r="E45" s="60"/>
      <c r="F45" s="60"/>
      <c r="G45" s="60"/>
      <c r="H45" s="50" t="str">
        <f>IF(K45&lt;&gt;"",MAX(H$11:H44)+1,"")</f>
        <v/>
      </c>
      <c r="I45" s="57"/>
      <c r="J45" s="58" t="str">
        <f>IF(I45&lt;&gt;"",MAX(J$11:J44)+1,"")</f>
        <v/>
      </c>
      <c r="K45" s="69"/>
      <c r="L45" s="70"/>
      <c r="M45" s="71"/>
      <c r="N45" s="63">
        <f t="shared" si="0"/>
        <v>0</v>
      </c>
    </row>
    <row r="46" spans="1:14" x14ac:dyDescent="0.25">
      <c r="A46" s="38" t="str">
        <f t="shared" si="1"/>
        <v/>
      </c>
      <c r="B46" s="57"/>
      <c r="C46" s="60"/>
      <c r="D46" s="60"/>
      <c r="E46" s="60"/>
      <c r="F46" s="60"/>
      <c r="G46" s="60"/>
      <c r="H46" s="50" t="str">
        <f>IF(K46&lt;&gt;"",MAX(H$11:H45)+1,"")</f>
        <v/>
      </c>
      <c r="I46" s="57"/>
      <c r="J46" s="58" t="str">
        <f>IF(I46&lt;&gt;"",MAX(J$11:J45)+1,"")</f>
        <v/>
      </c>
      <c r="K46" s="69"/>
      <c r="L46" s="70"/>
      <c r="M46" s="71"/>
      <c r="N46" s="63">
        <f t="shared" si="0"/>
        <v>0</v>
      </c>
    </row>
    <row r="47" spans="1:14" x14ac:dyDescent="0.25">
      <c r="A47" s="38" t="str">
        <f t="shared" si="1"/>
        <v/>
      </c>
      <c r="B47" s="57"/>
      <c r="C47" s="60"/>
      <c r="D47" s="60"/>
      <c r="E47" s="60"/>
      <c r="F47" s="60"/>
      <c r="G47" s="60"/>
      <c r="H47" s="50" t="str">
        <f>IF(K47&lt;&gt;"",MAX(H$11:H46)+1,"")</f>
        <v/>
      </c>
      <c r="I47" s="57"/>
      <c r="J47" s="58" t="str">
        <f>IF(I47&lt;&gt;"",MAX(J$11:J46)+1,"")</f>
        <v/>
      </c>
      <c r="K47" s="69"/>
      <c r="L47" s="70"/>
      <c r="M47" s="71"/>
      <c r="N47" s="63">
        <f t="shared" si="0"/>
        <v>0</v>
      </c>
    </row>
    <row r="48" spans="1:14" x14ac:dyDescent="0.25">
      <c r="A48" s="38" t="str">
        <f t="shared" si="1"/>
        <v/>
      </c>
      <c r="B48" s="57"/>
      <c r="C48" s="60"/>
      <c r="D48" s="60"/>
      <c r="E48" s="60"/>
      <c r="F48" s="60"/>
      <c r="G48" s="60"/>
      <c r="H48" s="50" t="str">
        <f>IF(K48&lt;&gt;"",MAX(H$11:H47)+1,"")</f>
        <v/>
      </c>
      <c r="I48" s="57"/>
      <c r="J48" s="58" t="str">
        <f>IF(I48&lt;&gt;"",MAX(J$11:J47)+1,"")</f>
        <v/>
      </c>
      <c r="K48" s="69"/>
      <c r="L48" s="70"/>
      <c r="M48" s="71"/>
      <c r="N48" s="63">
        <f t="shared" si="0"/>
        <v>0</v>
      </c>
    </row>
    <row r="49" spans="1:18" x14ac:dyDescent="0.25">
      <c r="A49" s="38" t="str">
        <f t="shared" si="1"/>
        <v/>
      </c>
      <c r="B49" s="57"/>
      <c r="C49" s="60"/>
      <c r="D49" s="60"/>
      <c r="E49" s="60"/>
      <c r="F49" s="60"/>
      <c r="G49" s="60"/>
      <c r="H49" s="50" t="str">
        <f>IF(K49&lt;&gt;"",MAX(H$11:H48)+1,"")</f>
        <v/>
      </c>
      <c r="I49" s="57"/>
      <c r="J49" s="58" t="str">
        <f>IF(I49&lt;&gt;"",MAX(J$11:J48)+1,"")</f>
        <v/>
      </c>
      <c r="K49" s="69"/>
      <c r="L49" s="70"/>
      <c r="M49" s="71"/>
      <c r="N49" s="63">
        <f t="shared" si="0"/>
        <v>0</v>
      </c>
    </row>
    <row r="50" spans="1:18" x14ac:dyDescent="0.25">
      <c r="A50" s="38" t="str">
        <f t="shared" si="1"/>
        <v/>
      </c>
      <c r="B50" s="57"/>
      <c r="C50" s="60"/>
      <c r="D50" s="60"/>
      <c r="E50" s="60"/>
      <c r="F50" s="60"/>
      <c r="G50" s="60"/>
      <c r="H50" s="50" t="str">
        <f>IF(K50&lt;&gt;"",MAX(H$11:H49)+1,"")</f>
        <v/>
      </c>
      <c r="I50" s="57"/>
      <c r="J50" s="58" t="str">
        <f>IF(I50&lt;&gt;"",MAX(J$11:J49)+1,"")</f>
        <v/>
      </c>
      <c r="K50" s="69"/>
      <c r="L50" s="70"/>
      <c r="M50" s="71"/>
      <c r="N50" s="63">
        <f t="shared" si="0"/>
        <v>0</v>
      </c>
    </row>
    <row r="51" spans="1:18" x14ac:dyDescent="0.25">
      <c r="A51" s="38" t="str">
        <f t="shared" si="1"/>
        <v/>
      </c>
      <c r="B51" s="57"/>
      <c r="C51" s="60"/>
      <c r="D51" s="60"/>
      <c r="E51" s="60"/>
      <c r="F51" s="60"/>
      <c r="G51" s="60"/>
      <c r="H51" s="50" t="str">
        <f>IF(K51&lt;&gt;"",MAX(H$11:H50)+1,"")</f>
        <v/>
      </c>
      <c r="I51" s="57"/>
      <c r="J51" s="58" t="str">
        <f>IF(I51&lt;&gt;"",MAX(J$11:J50)+1,"")</f>
        <v/>
      </c>
      <c r="K51" s="69"/>
      <c r="L51" s="70"/>
      <c r="M51" s="71"/>
      <c r="N51" s="63">
        <f t="shared" si="0"/>
        <v>0</v>
      </c>
    </row>
    <row r="52" spans="1:18" x14ac:dyDescent="0.25">
      <c r="A52" s="38" t="str">
        <f t="shared" si="1"/>
        <v/>
      </c>
      <c r="B52" s="57"/>
      <c r="C52" s="60"/>
      <c r="D52" s="60"/>
      <c r="E52" s="60"/>
      <c r="F52" s="60"/>
      <c r="G52" s="60"/>
      <c r="H52" s="50" t="str">
        <f>IF(K52&lt;&gt;"",MAX(H$11:H51)+1,"")</f>
        <v/>
      </c>
      <c r="I52" s="57"/>
      <c r="J52" s="58" t="str">
        <f>IF(I52&lt;&gt;"",MAX(J$11:J51)+1,"")</f>
        <v/>
      </c>
      <c r="K52" s="69"/>
      <c r="L52" s="70"/>
      <c r="M52" s="71"/>
      <c r="N52" s="63">
        <f t="shared" si="0"/>
        <v>0</v>
      </c>
    </row>
    <row r="53" spans="1:18" x14ac:dyDescent="0.25">
      <c r="A53" s="38" t="str">
        <f t="shared" si="1"/>
        <v/>
      </c>
      <c r="B53" s="57"/>
      <c r="C53" s="60"/>
      <c r="D53" s="60"/>
      <c r="E53" s="60"/>
      <c r="F53" s="60"/>
      <c r="G53" s="60"/>
      <c r="H53" s="50" t="str">
        <f>IF(K53&lt;&gt;"",MAX(H$11:H52)+1,"")</f>
        <v/>
      </c>
      <c r="I53" s="57"/>
      <c r="J53" s="58" t="str">
        <f>IF(I53&lt;&gt;"",MAX(J$11:J52)+1,"")</f>
        <v/>
      </c>
      <c r="K53" s="69"/>
      <c r="L53" s="70"/>
      <c r="M53" s="71"/>
      <c r="N53" s="63">
        <f t="shared" si="0"/>
        <v>0</v>
      </c>
      <c r="O53" s="72"/>
      <c r="P53" s="72"/>
      <c r="Q53" s="72"/>
      <c r="R53" s="72"/>
    </row>
    <row r="54" spans="1:18" x14ac:dyDescent="0.25">
      <c r="A54" s="38" t="str">
        <f t="shared" si="1"/>
        <v/>
      </c>
      <c r="B54" s="57"/>
      <c r="C54" s="60"/>
      <c r="D54" s="60"/>
      <c r="E54" s="60"/>
      <c r="F54" s="60"/>
      <c r="G54" s="60"/>
      <c r="H54" s="50" t="str">
        <f>IF(K54&lt;&gt;"",MAX(H$11:H53)+1,"")</f>
        <v/>
      </c>
      <c r="I54" s="57"/>
      <c r="J54" s="58" t="str">
        <f>IF(I54&lt;&gt;"",MAX(J$11:J53)+1,"")</f>
        <v/>
      </c>
      <c r="K54" s="69"/>
      <c r="L54" s="70"/>
      <c r="M54" s="71"/>
      <c r="N54" s="63">
        <f t="shared" si="0"/>
        <v>0</v>
      </c>
      <c r="O54" s="72"/>
      <c r="P54" s="72"/>
      <c r="Q54" s="72"/>
      <c r="R54" s="72"/>
    </row>
    <row r="55" spans="1:18" x14ac:dyDescent="0.25">
      <c r="A55" s="38" t="str">
        <f t="shared" si="1"/>
        <v/>
      </c>
      <c r="B55" s="57"/>
      <c r="C55" s="60"/>
      <c r="D55" s="60"/>
      <c r="E55" s="60"/>
      <c r="F55" s="60"/>
      <c r="G55" s="60"/>
      <c r="H55" s="50" t="str">
        <f>IF(K55&lt;&gt;"",MAX(H$11:H54)+1,"")</f>
        <v/>
      </c>
      <c r="I55" s="57"/>
      <c r="J55" s="58" t="str">
        <f>IF(I55&lt;&gt;"",MAX(J$11:J54)+1,"")</f>
        <v/>
      </c>
      <c r="K55" s="69"/>
      <c r="L55" s="70"/>
      <c r="M55" s="71"/>
      <c r="N55" s="63">
        <f t="shared" si="0"/>
        <v>0</v>
      </c>
      <c r="O55" s="72"/>
      <c r="P55" s="72"/>
      <c r="Q55" s="72"/>
      <c r="R55" s="72"/>
    </row>
    <row r="56" spans="1:18" x14ac:dyDescent="0.25">
      <c r="A56" s="38" t="str">
        <f t="shared" si="1"/>
        <v/>
      </c>
      <c r="B56" s="57"/>
      <c r="C56" s="60"/>
      <c r="D56" s="60"/>
      <c r="E56" s="60"/>
      <c r="F56" s="60"/>
      <c r="G56" s="60"/>
      <c r="H56" s="50" t="str">
        <f>IF(K56&lt;&gt;"",MAX(H$11:H55)+1,"")</f>
        <v/>
      </c>
      <c r="I56" s="57"/>
      <c r="J56" s="58" t="str">
        <f>IF(I56&lt;&gt;"",MAX(J$11:J55)+1,"")</f>
        <v/>
      </c>
      <c r="K56" s="69"/>
      <c r="L56" s="70"/>
      <c r="M56" s="71"/>
      <c r="N56" s="63">
        <f t="shared" si="0"/>
        <v>0</v>
      </c>
      <c r="O56" s="72"/>
      <c r="P56" s="72"/>
      <c r="Q56" s="72"/>
      <c r="R56" s="72"/>
    </row>
    <row r="57" spans="1:18" x14ac:dyDescent="0.25">
      <c r="A57" s="38" t="str">
        <f t="shared" si="1"/>
        <v/>
      </c>
      <c r="B57" s="57"/>
      <c r="C57" s="60"/>
      <c r="D57" s="60"/>
      <c r="E57" s="60"/>
      <c r="F57" s="60"/>
      <c r="G57" s="60"/>
      <c r="H57" s="50" t="str">
        <f>IF(K57&lt;&gt;"",MAX(H$11:H56)+1,"")</f>
        <v/>
      </c>
      <c r="I57" s="57"/>
      <c r="J57" s="58" t="str">
        <f>IF(I57&lt;&gt;"",MAX(J$11:J56)+1,"")</f>
        <v/>
      </c>
      <c r="K57" s="69"/>
      <c r="L57" s="70"/>
      <c r="M57" s="71"/>
      <c r="N57" s="63">
        <f t="shared" si="0"/>
        <v>0</v>
      </c>
      <c r="O57" s="72"/>
      <c r="P57" s="72"/>
      <c r="Q57" s="72"/>
      <c r="R57" s="72"/>
    </row>
    <row r="58" spans="1:18" x14ac:dyDescent="0.25">
      <c r="A58" s="38" t="str">
        <f t="shared" si="1"/>
        <v/>
      </c>
      <c r="B58" s="57"/>
      <c r="C58" s="60"/>
      <c r="D58" s="60"/>
      <c r="E58" s="60"/>
      <c r="F58" s="60"/>
      <c r="G58" s="60"/>
      <c r="H58" s="50" t="str">
        <f>IF(K58&lt;&gt;"",MAX(H$11:H57)+1,"")</f>
        <v/>
      </c>
      <c r="I58" s="57"/>
      <c r="J58" s="58" t="str">
        <f>IF(I58&lt;&gt;"",MAX(J$11:J57)+1,"")</f>
        <v/>
      </c>
      <c r="K58" s="69"/>
      <c r="L58" s="70"/>
      <c r="M58" s="71"/>
      <c r="N58" s="63">
        <f t="shared" si="0"/>
        <v>0</v>
      </c>
      <c r="O58" s="72"/>
      <c r="P58" s="72"/>
      <c r="Q58" s="72"/>
      <c r="R58" s="72"/>
    </row>
    <row r="59" spans="1:18" x14ac:dyDescent="0.25">
      <c r="A59" s="38" t="str">
        <f t="shared" si="1"/>
        <v/>
      </c>
      <c r="B59" s="57"/>
      <c r="C59" s="60"/>
      <c r="D59" s="60"/>
      <c r="E59" s="60"/>
      <c r="F59" s="60"/>
      <c r="G59" s="60"/>
      <c r="H59" s="50" t="str">
        <f>IF(K59&lt;&gt;"",MAX(H$11:H58)+1,"")</f>
        <v/>
      </c>
      <c r="I59" s="57"/>
      <c r="J59" s="58" t="str">
        <f>IF(I59&lt;&gt;"",MAX(J$11:J58)+1,"")</f>
        <v/>
      </c>
      <c r="K59" s="69"/>
      <c r="L59" s="70"/>
      <c r="M59" s="71"/>
      <c r="N59" s="63">
        <f t="shared" si="0"/>
        <v>0</v>
      </c>
      <c r="O59" s="72"/>
      <c r="P59" s="72"/>
      <c r="Q59" s="72"/>
      <c r="R59" s="72"/>
    </row>
    <row r="60" spans="1:18" x14ac:dyDescent="0.25">
      <c r="A60" s="38" t="str">
        <f t="shared" si="1"/>
        <v/>
      </c>
      <c r="B60" s="57"/>
      <c r="C60" s="60"/>
      <c r="D60" s="60"/>
      <c r="E60" s="60"/>
      <c r="F60" s="60"/>
      <c r="G60" s="60"/>
      <c r="H60" s="50" t="str">
        <f>IF(K60&lt;&gt;"",MAX(H$11:H59)+1,"")</f>
        <v/>
      </c>
      <c r="I60" s="57"/>
      <c r="J60" s="58" t="str">
        <f>IF(I60&lt;&gt;"",MAX(J$11:J59)+1,"")</f>
        <v/>
      </c>
      <c r="K60" s="69"/>
      <c r="L60" s="70"/>
      <c r="M60" s="71"/>
      <c r="N60" s="63">
        <f t="shared" si="0"/>
        <v>0</v>
      </c>
      <c r="O60" s="72"/>
      <c r="P60" s="72"/>
      <c r="Q60" s="72"/>
      <c r="R60" s="72"/>
    </row>
    <row r="61" spans="1:18" x14ac:dyDescent="0.25">
      <c r="A61" s="38" t="str">
        <f t="shared" si="1"/>
        <v/>
      </c>
      <c r="B61" s="57"/>
      <c r="C61" s="60"/>
      <c r="D61" s="60"/>
      <c r="E61" s="60"/>
      <c r="F61" s="60"/>
      <c r="G61" s="60"/>
      <c r="H61" s="50" t="str">
        <f>IF(K61&lt;&gt;"",MAX(H$11:H60)+1,"")</f>
        <v/>
      </c>
      <c r="I61" s="57"/>
      <c r="J61" s="58" t="str">
        <f>IF(I61&lt;&gt;"",MAX(J$11:J60)+1,"")</f>
        <v/>
      </c>
      <c r="K61" s="69"/>
      <c r="L61" s="70"/>
      <c r="M61" s="71"/>
      <c r="N61" s="63">
        <f t="shared" si="0"/>
        <v>0</v>
      </c>
      <c r="O61" s="72"/>
      <c r="P61" s="72"/>
      <c r="Q61" s="72"/>
      <c r="R61" s="72"/>
    </row>
    <row r="62" spans="1:18" x14ac:dyDescent="0.25">
      <c r="A62" s="38" t="str">
        <f t="shared" si="1"/>
        <v/>
      </c>
      <c r="B62" s="57"/>
      <c r="C62" s="60"/>
      <c r="D62" s="60"/>
      <c r="E62" s="60"/>
      <c r="F62" s="60"/>
      <c r="G62" s="60"/>
      <c r="H62" s="50" t="str">
        <f>IF(K62&lt;&gt;"",MAX(H$11:H61)+1,"")</f>
        <v/>
      </c>
      <c r="I62" s="57"/>
      <c r="J62" s="58" t="str">
        <f>IF(I62&lt;&gt;"",MAX(J$11:J61)+1,"")</f>
        <v/>
      </c>
      <c r="K62" s="69"/>
      <c r="L62" s="70"/>
      <c r="M62" s="71"/>
      <c r="N62" s="63">
        <f t="shared" si="0"/>
        <v>0</v>
      </c>
      <c r="O62" s="72"/>
      <c r="P62" s="72"/>
      <c r="Q62" s="72"/>
      <c r="R62" s="72"/>
    </row>
    <row r="63" spans="1:18" x14ac:dyDescent="0.25">
      <c r="A63" s="38" t="str">
        <f t="shared" si="1"/>
        <v/>
      </c>
      <c r="B63" s="57"/>
      <c r="C63" s="60"/>
      <c r="D63" s="60"/>
      <c r="E63" s="60"/>
      <c r="F63" s="60"/>
      <c r="G63" s="60"/>
      <c r="H63" s="50" t="str">
        <f>IF(K63&lt;&gt;"",MAX(H$11:H62)+1,"")</f>
        <v/>
      </c>
      <c r="I63" s="57"/>
      <c r="J63" s="58" t="str">
        <f>IF(I63&lt;&gt;"",MAX(J$11:J62)+1,"")</f>
        <v/>
      </c>
      <c r="K63" s="69"/>
      <c r="L63" s="70"/>
      <c r="M63" s="71"/>
      <c r="N63" s="63">
        <f t="shared" si="0"/>
        <v>0</v>
      </c>
      <c r="O63" s="72"/>
      <c r="P63" s="72"/>
      <c r="Q63" s="72"/>
      <c r="R63" s="72"/>
    </row>
    <row r="64" spans="1:18" x14ac:dyDescent="0.25">
      <c r="A64" s="38" t="str">
        <f t="shared" si="1"/>
        <v/>
      </c>
      <c r="B64" s="57"/>
      <c r="C64" s="60"/>
      <c r="D64" s="60"/>
      <c r="E64" s="60"/>
      <c r="F64" s="60"/>
      <c r="G64" s="60"/>
      <c r="H64" s="50" t="str">
        <f>IF(K64&lt;&gt;"",MAX(H$11:H63)+1,"")</f>
        <v/>
      </c>
      <c r="I64" s="57"/>
      <c r="J64" s="58" t="str">
        <f>IF(I64&lt;&gt;"",MAX(J$11:J63)+1,"")</f>
        <v/>
      </c>
      <c r="K64" s="69"/>
      <c r="L64" s="70"/>
      <c r="M64" s="71"/>
      <c r="N64" s="63">
        <f t="shared" si="0"/>
        <v>0</v>
      </c>
      <c r="O64" s="72"/>
      <c r="P64" s="72"/>
      <c r="Q64" s="72"/>
      <c r="R64" s="72"/>
    </row>
    <row r="65" spans="1:18" x14ac:dyDescent="0.25">
      <c r="A65" s="38" t="str">
        <f t="shared" si="1"/>
        <v/>
      </c>
      <c r="B65" s="57"/>
      <c r="C65" s="60"/>
      <c r="D65" s="60"/>
      <c r="E65" s="60"/>
      <c r="F65" s="60"/>
      <c r="G65" s="60"/>
      <c r="H65" s="50" t="str">
        <f>IF(K65&lt;&gt;"",MAX(H$11:H64)+1,"")</f>
        <v/>
      </c>
      <c r="I65" s="57"/>
      <c r="J65" s="58" t="str">
        <f>IF(I65&lt;&gt;"",MAX(J$11:J64)+1,"")</f>
        <v/>
      </c>
      <c r="K65" s="69"/>
      <c r="L65" s="70"/>
      <c r="M65" s="71"/>
      <c r="N65" s="63">
        <f t="shared" si="0"/>
        <v>0</v>
      </c>
      <c r="P65" s="72"/>
      <c r="Q65" s="72"/>
      <c r="R65" s="72"/>
    </row>
    <row r="66" spans="1:18" x14ac:dyDescent="0.25">
      <c r="A66" s="38" t="str">
        <f t="shared" si="1"/>
        <v/>
      </c>
      <c r="B66" s="57"/>
      <c r="C66" s="60"/>
      <c r="D66" s="60"/>
      <c r="E66" s="60"/>
      <c r="F66" s="60"/>
      <c r="G66" s="60"/>
      <c r="H66" s="50" t="str">
        <f>IF(K66&lt;&gt;"",MAX(H$11:H65)+1,"")</f>
        <v/>
      </c>
      <c r="I66" s="57"/>
      <c r="J66" s="58" t="str">
        <f>IF(I66&lt;&gt;"",MAX(J$11:J65)+1,"")</f>
        <v/>
      </c>
      <c r="K66" s="69"/>
      <c r="L66" s="70"/>
      <c r="M66" s="71"/>
      <c r="N66" s="63">
        <f t="shared" si="0"/>
        <v>0</v>
      </c>
      <c r="P66" s="72"/>
      <c r="Q66" s="72"/>
      <c r="R66" s="72"/>
    </row>
    <row r="67" spans="1:18" x14ac:dyDescent="0.25">
      <c r="A67" s="38" t="str">
        <f t="shared" si="1"/>
        <v/>
      </c>
      <c r="B67" s="57"/>
      <c r="C67" s="60"/>
      <c r="D67" s="60"/>
      <c r="E67" s="60"/>
      <c r="F67" s="60"/>
      <c r="G67" s="60"/>
      <c r="H67" s="50" t="str">
        <f>IF(K67&lt;&gt;"",MAX(H$11:H66)+1,"")</f>
        <v/>
      </c>
      <c r="I67" s="57"/>
      <c r="J67" s="58" t="str">
        <f>IF(I67&lt;&gt;"",MAX(J$11:J66)+1,"")</f>
        <v/>
      </c>
      <c r="K67" s="69"/>
      <c r="L67" s="70"/>
      <c r="M67" s="71"/>
      <c r="N67" s="63">
        <f t="shared" si="0"/>
        <v>0</v>
      </c>
      <c r="P67" s="72"/>
      <c r="Q67" s="72"/>
      <c r="R67" s="72"/>
    </row>
    <row r="68" spans="1:18" x14ac:dyDescent="0.25">
      <c r="A68" s="38" t="str">
        <f t="shared" si="1"/>
        <v/>
      </c>
      <c r="B68" s="57"/>
      <c r="C68" s="60"/>
      <c r="D68" s="60"/>
      <c r="E68" s="60"/>
      <c r="F68" s="60"/>
      <c r="G68" s="60"/>
      <c r="H68" s="50" t="str">
        <f>IF(K68&lt;&gt;"",MAX(H$11:H67)+1,"")</f>
        <v/>
      </c>
      <c r="I68" s="57"/>
      <c r="J68" s="58" t="str">
        <f>IF(I68&lt;&gt;"",MAX(J$11:J67)+1,"")</f>
        <v/>
      </c>
      <c r="K68" s="69"/>
      <c r="L68" s="70"/>
      <c r="M68" s="71"/>
      <c r="N68" s="63">
        <f t="shared" si="0"/>
        <v>0</v>
      </c>
      <c r="P68" s="72"/>
      <c r="Q68" s="72"/>
      <c r="R68" s="72"/>
    </row>
    <row r="69" spans="1:18" x14ac:dyDescent="0.25">
      <c r="A69" s="38" t="str">
        <f t="shared" si="1"/>
        <v/>
      </c>
      <c r="B69" s="57"/>
      <c r="C69" s="60"/>
      <c r="D69" s="60"/>
      <c r="E69" s="60"/>
      <c r="F69" s="60"/>
      <c r="G69" s="60"/>
      <c r="H69" s="50" t="str">
        <f>IF(K69&lt;&gt;"",MAX(H$11:H68)+1,"")</f>
        <v/>
      </c>
      <c r="I69" s="57"/>
      <c r="J69" s="58" t="str">
        <f>IF(I69&lt;&gt;"",MAX(J$11:J68)+1,"")</f>
        <v/>
      </c>
      <c r="K69" s="69"/>
      <c r="L69" s="70"/>
      <c r="M69" s="71"/>
      <c r="N69" s="63">
        <f t="shared" si="0"/>
        <v>0</v>
      </c>
      <c r="P69" s="72"/>
      <c r="Q69" s="72"/>
      <c r="R69" s="72"/>
    </row>
    <row r="70" spans="1:18" x14ac:dyDescent="0.25">
      <c r="A70" s="38" t="str">
        <f t="shared" si="1"/>
        <v/>
      </c>
      <c r="B70" s="57"/>
      <c r="C70" s="60"/>
      <c r="D70" s="60"/>
      <c r="E70" s="60"/>
      <c r="F70" s="60"/>
      <c r="G70" s="60"/>
      <c r="H70" s="50" t="str">
        <f>IF(K70&lt;&gt;"",MAX(H$11:H69)+1,"")</f>
        <v/>
      </c>
      <c r="I70" s="57"/>
      <c r="J70" s="58" t="str">
        <f>IF(I70&lt;&gt;"",MAX(J$11:J69)+1,"")</f>
        <v/>
      </c>
      <c r="K70" s="69"/>
      <c r="L70" s="70"/>
      <c r="M70" s="71"/>
      <c r="N70" s="63">
        <f t="shared" si="0"/>
        <v>0</v>
      </c>
      <c r="P70" s="72"/>
      <c r="Q70" s="72"/>
      <c r="R70" s="72"/>
    </row>
    <row r="71" spans="1:18" x14ac:dyDescent="0.25">
      <c r="A71" s="38" t="str">
        <f t="shared" si="1"/>
        <v/>
      </c>
      <c r="B71" s="57"/>
      <c r="C71" s="60"/>
      <c r="D71" s="60"/>
      <c r="E71" s="60"/>
      <c r="F71" s="60"/>
      <c r="G71" s="60"/>
      <c r="H71" s="50" t="str">
        <f>IF(K71&lt;&gt;"",MAX(H$11:H70)+1,"")</f>
        <v/>
      </c>
      <c r="I71" s="57"/>
      <c r="J71" s="58" t="str">
        <f>IF(I71&lt;&gt;"",MAX(J$11:J70)+1,"")</f>
        <v/>
      </c>
      <c r="K71" s="69"/>
      <c r="L71" s="70"/>
      <c r="M71" s="71"/>
      <c r="N71" s="63">
        <f t="shared" si="0"/>
        <v>0</v>
      </c>
      <c r="P71" s="72"/>
      <c r="Q71" s="72"/>
      <c r="R71" s="72"/>
    </row>
    <row r="72" spans="1:18" x14ac:dyDescent="0.25">
      <c r="A72" s="38" t="str">
        <f t="shared" si="1"/>
        <v/>
      </c>
      <c r="B72" s="57"/>
      <c r="C72" s="60"/>
      <c r="D72" s="60"/>
      <c r="E72" s="60"/>
      <c r="F72" s="60"/>
      <c r="G72" s="60"/>
      <c r="H72" s="50" t="str">
        <f>IF(K72&lt;&gt;"",MAX(H$11:H71)+1,"")</f>
        <v/>
      </c>
      <c r="I72" s="57"/>
      <c r="J72" s="58" t="str">
        <f>IF(I72&lt;&gt;"",MAX(J$11:J71)+1,"")</f>
        <v/>
      </c>
      <c r="K72" s="69"/>
      <c r="L72" s="70"/>
      <c r="M72" s="71"/>
      <c r="N72" s="63">
        <f t="shared" si="0"/>
        <v>0</v>
      </c>
      <c r="P72" s="72"/>
      <c r="Q72" s="72"/>
      <c r="R72" s="72"/>
    </row>
    <row r="73" spans="1:18" x14ac:dyDescent="0.25">
      <c r="A73" s="38" t="str">
        <f t="shared" si="1"/>
        <v/>
      </c>
      <c r="B73" s="57"/>
      <c r="C73" s="60"/>
      <c r="D73" s="60"/>
      <c r="E73" s="60"/>
      <c r="F73" s="60"/>
      <c r="G73" s="60"/>
      <c r="H73" s="50" t="str">
        <f>IF(K73&lt;&gt;"",MAX(H$11:H72)+1,"")</f>
        <v/>
      </c>
      <c r="I73" s="57"/>
      <c r="J73" s="58" t="str">
        <f>IF(I73&lt;&gt;"",MAX(J$11:J72)+1,"")</f>
        <v/>
      </c>
      <c r="K73" s="69"/>
      <c r="L73" s="73"/>
      <c r="M73" s="71"/>
      <c r="N73" s="63">
        <f t="shared" si="0"/>
        <v>0</v>
      </c>
      <c r="P73" s="72"/>
      <c r="Q73" s="72"/>
      <c r="R73" s="72"/>
    </row>
    <row r="74" spans="1:18" ht="15.75" thickBot="1" x14ac:dyDescent="0.3">
      <c r="A74" s="74" t="str">
        <f t="shared" si="1"/>
        <v/>
      </c>
      <c r="B74" s="75"/>
      <c r="C74" s="76"/>
      <c r="D74" s="76"/>
      <c r="E74" s="76"/>
      <c r="F74" s="76"/>
      <c r="G74" s="76"/>
      <c r="H74" s="77" t="str">
        <f>IF(K74&lt;&gt;"",MAX(H$11:H73)+1,"")</f>
        <v/>
      </c>
      <c r="I74" s="75"/>
      <c r="J74" s="78" t="str">
        <f>IF(I74&lt;&gt;"",MAX(J$11:J73)+1,"")</f>
        <v/>
      </c>
      <c r="K74" s="79"/>
      <c r="L74" s="80"/>
      <c r="M74" s="81"/>
      <c r="N74" s="82">
        <f t="shared" si="0"/>
        <v>0</v>
      </c>
      <c r="R74" s="72"/>
    </row>
    <row r="75" spans="1:18" ht="15.75" x14ac:dyDescent="0.25">
      <c r="A75" s="83">
        <f>IF(B75&lt;&gt;"",COUNT(A12:A74)+1,"")</f>
        <v>5</v>
      </c>
      <c r="B75" s="84" t="str">
        <f>"Пробіг: Порожній  "&amp;K75&amp;" км. + З вантажем "&amp;L75&amp;" км. = всього "&amp;K76&amp;" км."</f>
        <v>Пробіг: Порожній  8 км. + З вантажем 8 км. = всього 16 км.</v>
      </c>
      <c r="C75" s="64"/>
      <c r="D75" s="64"/>
      <c r="E75" s="64"/>
      <c r="F75" s="64"/>
      <c r="G75" s="64"/>
      <c r="H75" s="64"/>
      <c r="I75" s="64"/>
      <c r="J75" s="85"/>
      <c r="K75" s="86">
        <f>SUM(K12:K74)</f>
        <v>8</v>
      </c>
      <c r="L75" s="87">
        <f>SUM(L12:L74)</f>
        <v>8</v>
      </c>
      <c r="M75" s="88">
        <f>SUM(M12:M74)</f>
        <v>3.5</v>
      </c>
      <c r="N75" s="89">
        <f>SUM(N12:N74)</f>
        <v>14</v>
      </c>
      <c r="R75" s="72"/>
    </row>
    <row r="76" spans="1:18" ht="15.75" x14ac:dyDescent="0.25">
      <c r="A76" s="90">
        <f t="shared" ref="A76:A87" si="2">A75+1</f>
        <v>6</v>
      </c>
      <c r="B76" s="84" t="str">
        <f>"Пробіг загальний:  "&amp;K76&amp;" кілометрів. "</f>
        <v xml:space="preserve">Пробіг загальний:  16 кілометрів. </v>
      </c>
      <c r="C76" s="49"/>
      <c r="D76" s="49"/>
      <c r="E76" s="49"/>
      <c r="F76" s="49"/>
      <c r="G76" s="49"/>
      <c r="H76" s="49"/>
      <c r="I76" s="49"/>
      <c r="J76" s="91"/>
      <c r="K76" s="92">
        <f>SUM(K75:L75)</f>
        <v>16</v>
      </c>
      <c r="L76" s="93" t="s">
        <v>26</v>
      </c>
      <c r="M76" s="94"/>
      <c r="N76" s="94"/>
      <c r="R76" s="72"/>
    </row>
    <row r="77" spans="1:18" ht="15.75" x14ac:dyDescent="0.25">
      <c r="A77" s="90">
        <f t="shared" si="2"/>
        <v>7</v>
      </c>
      <c r="B77" s="95" t="str">
        <f>"Кількість їздок: Порожній  "&amp;K77&amp;"  + З вантажем "&amp;L77&amp;"  = всього "&amp;SUM(K77:L77)&amp;" їздок"</f>
        <v>Кількість їздок: Порожній  2  + З вантажем 2  = всього 4 їздок</v>
      </c>
      <c r="C77" s="49"/>
      <c r="D77" s="49"/>
      <c r="E77" s="49"/>
      <c r="F77" s="49"/>
      <c r="G77" s="49"/>
      <c r="H77" s="49"/>
      <c r="I77" s="49"/>
      <c r="J77" s="91"/>
      <c r="K77" s="93">
        <f>COUNT(K12:K74)</f>
        <v>2</v>
      </c>
      <c r="L77" s="93">
        <f>COUNT(L12:L74)</f>
        <v>2</v>
      </c>
      <c r="M77" s="94"/>
      <c r="N77" s="94"/>
      <c r="R77" s="72"/>
    </row>
    <row r="78" spans="1:18" ht="16.5" thickBot="1" x14ac:dyDescent="0.3">
      <c r="A78" s="96">
        <f t="shared" si="2"/>
        <v>8</v>
      </c>
      <c r="B78" s="97" t="str">
        <f>"Час в наряді, годин: "&amp;K78&amp;" годин "</f>
        <v xml:space="preserve">Час в наряді, годин: 8 годин </v>
      </c>
      <c r="C78" s="76"/>
      <c r="D78" s="76"/>
      <c r="E78" s="76"/>
      <c r="F78" s="76"/>
      <c r="G78" s="76"/>
      <c r="H78" s="76"/>
      <c r="I78" s="76"/>
      <c r="J78" s="98"/>
      <c r="K78" s="99">
        <v>8</v>
      </c>
      <c r="L78" s="94"/>
      <c r="M78" s="94"/>
      <c r="N78" s="94"/>
      <c r="R78" s="72"/>
    </row>
    <row r="79" spans="1:18" ht="15.75" x14ac:dyDescent="0.25">
      <c r="A79" s="100">
        <f t="shared" si="2"/>
        <v>9</v>
      </c>
      <c r="B79" s="84" t="s">
        <v>27</v>
      </c>
      <c r="C79" s="64"/>
      <c r="D79" s="64"/>
      <c r="E79" s="64"/>
      <c r="F79" s="64"/>
      <c r="G79" s="64"/>
      <c r="H79" s="64"/>
      <c r="I79" s="64"/>
      <c r="J79" s="85"/>
      <c r="K79" s="101"/>
      <c r="L79" s="94"/>
      <c r="M79" s="94"/>
      <c r="N79" s="94"/>
      <c r="R79" s="72"/>
    </row>
    <row r="80" spans="1:18" ht="15.75" x14ac:dyDescent="0.25">
      <c r="A80" s="90">
        <f t="shared" si="2"/>
        <v>10</v>
      </c>
      <c r="B80" s="102" t="s">
        <v>28</v>
      </c>
      <c r="C80" s="49"/>
      <c r="D80" s="49"/>
      <c r="E80" s="49"/>
      <c r="F80" s="49"/>
      <c r="G80" s="49"/>
      <c r="H80" s="49"/>
      <c r="I80" s="49"/>
      <c r="J80" s="91"/>
      <c r="K80" s="103">
        <f>X15</f>
        <v>0</v>
      </c>
      <c r="L80" s="94"/>
      <c r="M80" s="94"/>
      <c r="N80" s="94"/>
      <c r="R80" s="72"/>
    </row>
    <row r="81" spans="1:18" ht="16.5" thickBot="1" x14ac:dyDescent="0.3">
      <c r="A81" s="104">
        <f t="shared" si="2"/>
        <v>11</v>
      </c>
      <c r="B81" s="97" t="s">
        <v>29</v>
      </c>
      <c r="C81" s="105"/>
      <c r="D81" s="105"/>
      <c r="E81" s="105"/>
      <c r="F81" s="106" t="str">
        <f>K78&amp;" годин х "&amp;K80&amp;" годинну тарифну ставку =    "</f>
        <v xml:space="preserve">8 годин х 0 годинну тарифну ставку =    </v>
      </c>
      <c r="G81" s="105"/>
      <c r="H81" s="105"/>
      <c r="I81" s="105"/>
      <c r="J81" s="107"/>
      <c r="K81" s="108">
        <f>K78*K80</f>
        <v>0</v>
      </c>
      <c r="L81" s="94"/>
      <c r="M81" s="94"/>
      <c r="N81" s="94"/>
      <c r="R81" s="72"/>
    </row>
    <row r="82" spans="1:18" ht="15.75" x14ac:dyDescent="0.25">
      <c r="A82" s="100">
        <f t="shared" si="2"/>
        <v>12</v>
      </c>
      <c r="B82" s="84" t="s">
        <v>30</v>
      </c>
      <c r="C82" s="64"/>
      <c r="D82" s="64"/>
      <c r="E82" s="64"/>
      <c r="F82" s="64"/>
      <c r="G82" s="64"/>
      <c r="H82" s="64"/>
      <c r="I82" s="64"/>
      <c r="J82" s="85"/>
      <c r="K82" s="109" t="s">
        <v>31</v>
      </c>
      <c r="L82" s="110" t="s">
        <v>32</v>
      </c>
      <c r="M82" s="94"/>
      <c r="N82" s="94"/>
      <c r="R82" s="72"/>
    </row>
    <row r="83" spans="1:18" ht="15.75" x14ac:dyDescent="0.25">
      <c r="A83" s="90">
        <f t="shared" si="2"/>
        <v>13</v>
      </c>
      <c r="B83" s="111" t="s">
        <v>33</v>
      </c>
      <c r="C83" s="64"/>
      <c r="D83" s="64"/>
      <c r="E83" s="64"/>
      <c r="F83" s="64"/>
      <c r="G83" s="64"/>
      <c r="H83" s="64"/>
      <c r="I83" s="64"/>
      <c r="J83" s="85"/>
      <c r="K83" s="112">
        <f>Y15</f>
        <v>0</v>
      </c>
      <c r="L83" s="112">
        <f>AA15</f>
        <v>0</v>
      </c>
      <c r="M83" s="94"/>
      <c r="N83" s="94"/>
      <c r="R83" s="72"/>
    </row>
    <row r="84" spans="1:18" ht="15.75" x14ac:dyDescent="0.25">
      <c r="A84" s="90">
        <f t="shared" si="2"/>
        <v>14</v>
      </c>
      <c r="B84" s="113" t="s">
        <v>34</v>
      </c>
      <c r="C84" s="49"/>
      <c r="D84" s="49"/>
      <c r="E84" s="49"/>
      <c r="F84" s="49"/>
      <c r="G84" s="49"/>
      <c r="H84" s="49"/>
      <c r="I84" s="49"/>
      <c r="J84" s="91"/>
      <c r="K84" s="112">
        <f>Z15</f>
        <v>0</v>
      </c>
      <c r="L84" s="112">
        <f>AB15</f>
        <v>0</v>
      </c>
      <c r="M84" s="94"/>
      <c r="N84" s="94"/>
      <c r="R84" s="72"/>
    </row>
    <row r="85" spans="1:18" ht="15.75" x14ac:dyDescent="0.25">
      <c r="A85" s="90">
        <f t="shared" si="2"/>
        <v>15</v>
      </c>
      <c r="B85" s="84" t="s">
        <v>35</v>
      </c>
      <c r="C85" s="64"/>
      <c r="D85" s="64"/>
      <c r="E85" s="64"/>
      <c r="F85" s="64"/>
      <c r="G85" s="64"/>
      <c r="H85" s="114" t="str">
        <f>N75&amp;" тонно ∙ км. х "&amp;K83&amp;" розцінку =    "</f>
        <v xml:space="preserve">14 тонно ∙ км. х 0 розцінку =    </v>
      </c>
      <c r="I85" s="64"/>
      <c r="J85" s="85"/>
      <c r="K85" s="93">
        <f>N75*K83</f>
        <v>0</v>
      </c>
      <c r="L85" s="93">
        <f>N75*L83</f>
        <v>0</v>
      </c>
      <c r="M85" s="94"/>
      <c r="N85" s="94"/>
      <c r="R85" s="72"/>
    </row>
    <row r="86" spans="1:18" ht="15.75" x14ac:dyDescent="0.25">
      <c r="A86" s="90">
        <f t="shared" si="2"/>
        <v>16</v>
      </c>
      <c r="B86" s="95" t="s">
        <v>36</v>
      </c>
      <c r="C86" s="49"/>
      <c r="D86" s="49"/>
      <c r="E86" s="49"/>
      <c r="F86" s="49"/>
      <c r="G86" s="49"/>
      <c r="H86" s="49"/>
      <c r="I86" s="115" t="str">
        <f>M75&amp;" тонн. х "&amp;K84&amp;" розцінку =    "</f>
        <v xml:space="preserve">3,5 тонн. х 0 розцінку =    </v>
      </c>
      <c r="K86" s="93">
        <f>M75*K84</f>
        <v>0</v>
      </c>
      <c r="L86" s="93">
        <f>M75*L84</f>
        <v>0</v>
      </c>
      <c r="M86" s="94"/>
      <c r="N86" s="94"/>
      <c r="R86" s="72"/>
    </row>
    <row r="87" spans="1:18" ht="15.75" x14ac:dyDescent="0.25">
      <c r="A87" s="90">
        <f t="shared" si="2"/>
        <v>17</v>
      </c>
      <c r="B87" s="95" t="s">
        <v>37</v>
      </c>
      <c r="C87" s="116"/>
      <c r="D87" s="116"/>
      <c r="E87" s="116"/>
      <c r="F87" s="116"/>
      <c r="G87" s="117" t="str">
        <f>K85&amp;" грн. за т ∙ км.+ "&amp;K86&amp;" грн. за простій =    "</f>
        <v xml:space="preserve">0 грн. за т ∙ км.+ 0 грн. за простій =    </v>
      </c>
      <c r="H87" s="116"/>
      <c r="I87" s="116"/>
      <c r="J87" s="118"/>
      <c r="K87" s="119">
        <f>SUM(K85:K86)</f>
        <v>0</v>
      </c>
      <c r="L87" s="119">
        <f>SUM(L85:L86)</f>
        <v>0</v>
      </c>
      <c r="M87" s="94"/>
      <c r="N87" s="94"/>
      <c r="R87" s="72"/>
    </row>
    <row r="88" spans="1:18" x14ac:dyDescent="0.25">
      <c r="R88" s="72"/>
    </row>
    <row r="89" spans="1:18" ht="15.75" x14ac:dyDescent="0.25">
      <c r="A89" s="40"/>
      <c r="B89" s="120" t="s">
        <v>38</v>
      </c>
      <c r="C89" s="40"/>
      <c r="D89" s="40"/>
      <c r="E89" s="40"/>
      <c r="F89" s="40"/>
      <c r="G89" s="40"/>
      <c r="H89" s="121" t="str">
        <f>IF(E3&lt;&gt;"",E3,"")</f>
        <v>ЗИЛ ММЗ 544 М</v>
      </c>
      <c r="I89" s="122"/>
      <c r="J89" s="122" t="str">
        <f>H3</f>
        <v>Госуд-нный №</v>
      </c>
      <c r="K89" s="122"/>
      <c r="L89" s="121">
        <f>IF(J3&lt;&gt;"",J3,"")</f>
        <v>2222</v>
      </c>
      <c r="M89" s="123"/>
      <c r="R89" s="72"/>
    </row>
    <row r="90" spans="1:18" ht="15.75" x14ac:dyDescent="0.25">
      <c r="A90" s="90">
        <v>1</v>
      </c>
      <c r="B90" s="124" t="s">
        <v>39</v>
      </c>
      <c r="C90" s="125"/>
      <c r="D90" s="125"/>
      <c r="E90" s="125"/>
      <c r="F90" s="49"/>
      <c r="G90" s="49"/>
      <c r="H90" s="49"/>
      <c r="I90" s="49"/>
      <c r="J90" s="91"/>
      <c r="K90" s="126">
        <v>22.7</v>
      </c>
      <c r="L90" s="127" t="s">
        <v>40</v>
      </c>
      <c r="M90" s="127" t="s">
        <v>41</v>
      </c>
      <c r="N90" s="127" t="s">
        <v>40</v>
      </c>
      <c r="R90" s="72"/>
    </row>
    <row r="91" spans="1:18" ht="15.75" x14ac:dyDescent="0.25">
      <c r="A91" s="124">
        <v>2</v>
      </c>
      <c r="B91" s="124" t="s">
        <v>42</v>
      </c>
      <c r="C91" s="125"/>
      <c r="D91" s="125"/>
      <c r="E91" s="125"/>
      <c r="F91" s="49"/>
      <c r="G91" s="49"/>
      <c r="H91" s="49"/>
      <c r="I91" s="49"/>
      <c r="J91" s="91"/>
      <c r="K91" s="128">
        <v>1.3</v>
      </c>
      <c r="L91" s="129" t="s">
        <v>43</v>
      </c>
      <c r="M91" s="129" t="s">
        <v>44</v>
      </c>
      <c r="N91" s="129" t="s">
        <v>43</v>
      </c>
      <c r="R91" s="72"/>
    </row>
    <row r="92" spans="1:18" ht="15.75" x14ac:dyDescent="0.25">
      <c r="A92" s="124">
        <v>3</v>
      </c>
      <c r="B92" s="130" t="s">
        <v>45</v>
      </c>
      <c r="C92" s="131"/>
      <c r="D92" s="131"/>
      <c r="E92" s="131"/>
      <c r="F92" s="131"/>
      <c r="G92" s="132" t="str">
        <f>"("&amp;K76&amp;" км. х "&amp;K90&amp;" літрів) + ("&amp;K91&amp;" х "&amp;N75&amp;" т ∙ км."&amp;") / 100 =  "</f>
        <v xml:space="preserve">(16 км. х 22,7 літрів) + (1,3 х 14 т ∙ км.) / 100 =  </v>
      </c>
      <c r="H92" s="131"/>
      <c r="I92" s="131"/>
      <c r="J92" s="133"/>
      <c r="K92" s="134">
        <f>(K90*K76/100)+(1.3*N75/100)</f>
        <v>3.8139999999999996</v>
      </c>
      <c r="L92" s="129" t="s">
        <v>46</v>
      </c>
      <c r="M92" s="47"/>
      <c r="N92" s="129" t="s">
        <v>47</v>
      </c>
      <c r="R92" s="72"/>
    </row>
    <row r="93" spans="1:18" ht="16.5" thickBot="1" x14ac:dyDescent="0.3">
      <c r="A93" s="124">
        <v>4</v>
      </c>
      <c r="B93" s="124" t="s">
        <v>48</v>
      </c>
      <c r="C93" s="125"/>
      <c r="D93" s="125"/>
      <c r="E93" s="125"/>
      <c r="F93" s="49"/>
      <c r="G93" s="49"/>
      <c r="H93" s="135"/>
      <c r="I93" s="49"/>
      <c r="J93" s="91"/>
      <c r="K93" s="128">
        <v>0.25</v>
      </c>
      <c r="L93" s="136"/>
      <c r="M93" s="136"/>
      <c r="N93" s="137" t="s">
        <v>49</v>
      </c>
      <c r="P93" s="72"/>
      <c r="Q93" s="72"/>
      <c r="R93" s="72"/>
    </row>
    <row r="94" spans="1:18" ht="15.75" x14ac:dyDescent="0.25">
      <c r="A94" s="124">
        <v>5</v>
      </c>
      <c r="B94" s="124" t="s">
        <v>50</v>
      </c>
      <c r="C94" s="125"/>
      <c r="D94" s="125"/>
      <c r="E94" s="125"/>
      <c r="F94" s="49"/>
      <c r="G94" s="49"/>
      <c r="H94" s="49"/>
      <c r="I94" s="49"/>
      <c r="J94" s="91"/>
      <c r="K94" s="126">
        <v>10</v>
      </c>
      <c r="L94" s="47"/>
      <c r="M94" s="47"/>
      <c r="N94" s="47"/>
      <c r="P94" s="72"/>
      <c r="Q94" s="72"/>
      <c r="R94" s="72"/>
    </row>
    <row r="95" spans="1:18" ht="16.5" thickBot="1" x14ac:dyDescent="0.3">
      <c r="A95" s="138">
        <v>6</v>
      </c>
      <c r="B95" s="139" t="s">
        <v>51</v>
      </c>
      <c r="C95" s="140"/>
      <c r="D95" s="140"/>
      <c r="E95" s="140"/>
      <c r="F95" s="141"/>
      <c r="G95" s="141"/>
      <c r="H95" s="141"/>
      <c r="I95" s="142" t="str">
        <f>K94&amp;" підйомів х "&amp;K93&amp;" л. =    "</f>
        <v xml:space="preserve">10 підйомів х 0,25 л. =    </v>
      </c>
      <c r="J95" s="143"/>
      <c r="K95" s="144">
        <f>K93*K94</f>
        <v>2.5</v>
      </c>
      <c r="L95" s="136"/>
      <c r="M95" s="136"/>
      <c r="N95" s="136"/>
      <c r="P95" s="72"/>
      <c r="Q95" s="72"/>
      <c r="R95" s="72"/>
    </row>
    <row r="96" spans="1:18" ht="15.75" x14ac:dyDescent="0.25">
      <c r="A96" s="145">
        <v>7</v>
      </c>
      <c r="B96" s="146" t="s">
        <v>52</v>
      </c>
      <c r="C96" s="147"/>
      <c r="D96" s="147"/>
      <c r="E96" s="147"/>
      <c r="F96" s="64"/>
      <c r="G96" s="64"/>
      <c r="H96" s="64"/>
      <c r="I96" s="64"/>
      <c r="J96" s="85"/>
      <c r="K96" s="148">
        <f>SUM(K92,K95)</f>
        <v>6.3140000000000001</v>
      </c>
      <c r="L96" s="149">
        <v>32</v>
      </c>
      <c r="M96" s="149">
        <v>30</v>
      </c>
      <c r="N96" s="150">
        <f>ROUND(SUM(L96:M96)-K96,0)</f>
        <v>56</v>
      </c>
      <c r="P96" s="72"/>
      <c r="Q96" s="72"/>
      <c r="R96" s="72"/>
    </row>
    <row r="97" spans="1:18" x14ac:dyDescent="0.25">
      <c r="P97" s="72"/>
      <c r="Q97" s="72"/>
      <c r="R97" s="72"/>
    </row>
    <row r="98" spans="1:18" s="72" customFormat="1" ht="15.75" x14ac:dyDescent="0.25">
      <c r="B98" s="158"/>
    </row>
    <row r="99" spans="1:18" s="72" customFormat="1" ht="15.75" x14ac:dyDescent="0.25">
      <c r="A99" s="170"/>
      <c r="C99" s="171"/>
      <c r="D99" s="172"/>
      <c r="O99" s="173"/>
    </row>
    <row r="100" spans="1:18" s="72" customFormat="1" ht="15.75" x14ac:dyDescent="0.25">
      <c r="A100" s="170"/>
      <c r="B100" s="172"/>
      <c r="C100" s="172"/>
      <c r="D100" s="172"/>
    </row>
    <row r="101" spans="1:18" s="72" customFormat="1" ht="15.75" x14ac:dyDescent="0.25">
      <c r="B101" s="153"/>
      <c r="E101" s="153"/>
      <c r="H101" s="153"/>
      <c r="J101" s="153"/>
    </row>
    <row r="102" spans="1:18" s="72" customFormat="1" ht="15.75" x14ac:dyDescent="0.25">
      <c r="B102" s="153"/>
      <c r="E102" s="174"/>
    </row>
    <row r="103" spans="1:18" s="72" customFormat="1" ht="15.75" x14ac:dyDescent="0.25">
      <c r="B103" s="153"/>
      <c r="D103" s="167"/>
      <c r="E103" s="217"/>
      <c r="F103" s="217"/>
      <c r="G103" s="217"/>
    </row>
    <row r="104" spans="1:18" s="72" customFormat="1" ht="15.75" x14ac:dyDescent="0.25">
      <c r="B104" s="153"/>
      <c r="E104" s="175"/>
    </row>
    <row r="105" spans="1:18" s="72" customFormat="1" x14ac:dyDescent="0.25"/>
    <row r="106" spans="1:18" s="72" customFormat="1" x14ac:dyDescent="0.25"/>
    <row r="107" spans="1:18" s="72" customFormat="1" ht="15.75" x14ac:dyDescent="0.25">
      <c r="A107" s="176"/>
      <c r="B107" s="177"/>
      <c r="H107" s="155"/>
      <c r="I107" s="177"/>
      <c r="K107" s="159"/>
      <c r="M107" s="155"/>
      <c r="N107" s="155"/>
    </row>
    <row r="108" spans="1:18" s="72" customFormat="1" ht="15.75" x14ac:dyDescent="0.25">
      <c r="H108" s="155"/>
      <c r="I108" s="177"/>
      <c r="K108" s="178"/>
      <c r="L108" s="155"/>
      <c r="M108" s="155"/>
      <c r="N108" s="155"/>
    </row>
    <row r="109" spans="1:18" s="72" customFormat="1" x14ac:dyDescent="0.25">
      <c r="H109" s="155"/>
      <c r="I109" s="155"/>
      <c r="J109" s="155"/>
      <c r="K109" s="155"/>
      <c r="L109" s="155"/>
      <c r="M109" s="155"/>
      <c r="N109" s="155"/>
    </row>
    <row r="110" spans="1:18" s="72" customFormat="1" x14ac:dyDescent="0.25">
      <c r="B110" s="156"/>
      <c r="H110" s="155"/>
      <c r="I110" s="156"/>
      <c r="J110" s="155"/>
      <c r="K110" s="179"/>
      <c r="L110" s="179"/>
      <c r="M110" s="179"/>
      <c r="N110" s="155"/>
    </row>
    <row r="111" spans="1:18" s="72" customFormat="1" x14ac:dyDescent="0.25">
      <c r="B111" s="156"/>
      <c r="H111" s="155"/>
      <c r="I111" s="156"/>
      <c r="J111" s="155"/>
      <c r="K111" s="179"/>
      <c r="L111" s="179"/>
      <c r="M111" s="179"/>
      <c r="N111" s="155"/>
    </row>
    <row r="112" spans="1:18" s="72" customFormat="1" x14ac:dyDescent="0.25">
      <c r="B112" s="156"/>
      <c r="H112" s="155"/>
      <c r="I112" s="156"/>
      <c r="J112" s="155"/>
      <c r="K112" s="179"/>
      <c r="L112" s="179"/>
      <c r="M112" s="179"/>
      <c r="N112" s="155"/>
    </row>
    <row r="113" spans="2:14" s="72" customFormat="1" x14ac:dyDescent="0.25">
      <c r="B113" s="156"/>
      <c r="H113" s="155"/>
      <c r="I113" s="156"/>
      <c r="J113" s="155"/>
      <c r="K113" s="179"/>
      <c r="L113" s="179"/>
      <c r="M113" s="179"/>
      <c r="N113" s="155"/>
    </row>
    <row r="114" spans="2:14" s="72" customFormat="1" x14ac:dyDescent="0.25">
      <c r="B114" s="156"/>
      <c r="H114" s="155"/>
      <c r="I114" s="156"/>
      <c r="J114" s="155"/>
      <c r="K114" s="179"/>
      <c r="L114" s="179"/>
      <c r="M114" s="179"/>
      <c r="N114" s="155"/>
    </row>
    <row r="115" spans="2:14" s="72" customFormat="1" x14ac:dyDescent="0.25">
      <c r="B115" s="156"/>
      <c r="H115" s="155"/>
      <c r="I115" s="156"/>
      <c r="J115" s="155"/>
      <c r="K115" s="179"/>
      <c r="L115" s="179"/>
      <c r="M115" s="179"/>
      <c r="N115" s="155"/>
    </row>
    <row r="116" spans="2:14" s="72" customFormat="1" x14ac:dyDescent="0.25">
      <c r="B116" s="156"/>
      <c r="H116" s="155"/>
      <c r="I116" s="156"/>
      <c r="J116" s="155"/>
      <c r="K116" s="179"/>
      <c r="L116" s="179"/>
      <c r="M116" s="179"/>
      <c r="N116" s="155"/>
    </row>
    <row r="117" spans="2:14" s="72" customFormat="1" x14ac:dyDescent="0.25">
      <c r="B117" s="156"/>
      <c r="H117" s="155"/>
      <c r="I117" s="156"/>
      <c r="J117" s="155"/>
      <c r="K117" s="179"/>
      <c r="L117" s="179"/>
      <c r="M117" s="179"/>
      <c r="N117" s="155"/>
    </row>
    <row r="118" spans="2:14" s="72" customFormat="1" x14ac:dyDescent="0.25">
      <c r="B118" s="156"/>
      <c r="H118" s="155"/>
      <c r="I118" s="156"/>
      <c r="J118" s="155"/>
      <c r="K118" s="179"/>
      <c r="L118" s="179"/>
      <c r="M118" s="179"/>
      <c r="N118" s="155"/>
    </row>
    <row r="119" spans="2:14" s="72" customFormat="1" x14ac:dyDescent="0.25">
      <c r="B119" s="156"/>
      <c r="H119" s="155"/>
      <c r="I119" s="156"/>
      <c r="J119" s="155"/>
      <c r="K119" s="179"/>
      <c r="L119" s="179"/>
      <c r="M119" s="179"/>
      <c r="N119" s="155"/>
    </row>
    <row r="120" spans="2:14" s="72" customFormat="1" x14ac:dyDescent="0.25">
      <c r="B120" s="156"/>
      <c r="H120" s="155"/>
      <c r="I120" s="156"/>
      <c r="J120" s="155"/>
      <c r="K120" s="179"/>
      <c r="L120" s="179"/>
      <c r="M120" s="179"/>
      <c r="N120" s="155"/>
    </row>
    <row r="121" spans="2:14" s="72" customFormat="1" x14ac:dyDescent="0.25">
      <c r="B121" s="156"/>
      <c r="H121" s="155"/>
      <c r="I121" s="156"/>
      <c r="J121" s="155"/>
      <c r="K121" s="179"/>
      <c r="L121" s="179"/>
      <c r="M121" s="179"/>
      <c r="N121" s="155"/>
    </row>
    <row r="122" spans="2:14" s="72" customFormat="1" x14ac:dyDescent="0.25">
      <c r="B122" s="156"/>
      <c r="H122" s="155"/>
      <c r="I122" s="156"/>
      <c r="J122" s="155"/>
      <c r="K122" s="179"/>
      <c r="L122" s="179"/>
      <c r="M122" s="179"/>
      <c r="N122" s="155"/>
    </row>
    <row r="123" spans="2:14" s="72" customFormat="1" x14ac:dyDescent="0.25">
      <c r="B123" s="156"/>
      <c r="H123" s="155"/>
      <c r="I123" s="156"/>
      <c r="J123" s="155"/>
      <c r="K123" s="179"/>
      <c r="L123" s="179"/>
      <c r="M123" s="179"/>
      <c r="N123" s="155"/>
    </row>
    <row r="124" spans="2:14" s="72" customFormat="1" x14ac:dyDescent="0.25">
      <c r="B124" s="156"/>
      <c r="H124" s="155"/>
      <c r="I124" s="156"/>
      <c r="J124" s="155"/>
      <c r="K124" s="179"/>
      <c r="L124" s="179"/>
      <c r="M124" s="179"/>
      <c r="N124" s="155"/>
    </row>
    <row r="125" spans="2:14" s="72" customFormat="1" x14ac:dyDescent="0.25">
      <c r="B125" s="156"/>
      <c r="H125" s="155"/>
      <c r="I125" s="156"/>
      <c r="J125" s="155"/>
      <c r="K125" s="179"/>
      <c r="L125" s="179"/>
      <c r="M125" s="179"/>
      <c r="N125" s="155"/>
    </row>
    <row r="126" spans="2:14" s="72" customFormat="1" x14ac:dyDescent="0.25">
      <c r="B126" s="156"/>
      <c r="H126" s="155"/>
      <c r="I126" s="156"/>
      <c r="J126" s="155"/>
      <c r="K126" s="179"/>
      <c r="L126" s="179"/>
      <c r="M126" s="179"/>
      <c r="N126" s="155"/>
    </row>
    <row r="127" spans="2:14" s="72" customFormat="1" x14ac:dyDescent="0.25">
      <c r="B127" s="156"/>
      <c r="H127" s="155"/>
      <c r="I127" s="156"/>
      <c r="J127" s="155"/>
      <c r="K127" s="179"/>
      <c r="L127" s="179"/>
      <c r="M127" s="179"/>
      <c r="N127" s="155"/>
    </row>
    <row r="128" spans="2:14" s="72" customFormat="1" x14ac:dyDescent="0.25">
      <c r="B128" s="156"/>
      <c r="H128" s="155"/>
      <c r="I128" s="156"/>
      <c r="J128" s="155"/>
      <c r="K128" s="179"/>
      <c r="L128" s="179"/>
      <c r="M128" s="179"/>
      <c r="N128" s="155"/>
    </row>
    <row r="129" spans="2:14" s="72" customFormat="1" x14ac:dyDescent="0.25">
      <c r="B129" s="156"/>
      <c r="H129" s="155"/>
      <c r="I129" s="156"/>
      <c r="J129" s="155"/>
      <c r="K129" s="179"/>
      <c r="L129" s="179"/>
      <c r="M129" s="179"/>
      <c r="N129" s="155"/>
    </row>
    <row r="130" spans="2:14" s="72" customFormat="1" x14ac:dyDescent="0.25">
      <c r="B130" s="156"/>
      <c r="H130" s="155"/>
      <c r="I130" s="156"/>
      <c r="J130" s="155"/>
      <c r="K130" s="179"/>
      <c r="L130" s="179"/>
      <c r="M130" s="179"/>
      <c r="N130" s="155"/>
    </row>
    <row r="131" spans="2:14" s="72" customFormat="1" x14ac:dyDescent="0.25">
      <c r="B131" s="156"/>
      <c r="H131" s="155"/>
      <c r="I131" s="156"/>
      <c r="J131" s="155"/>
      <c r="K131" s="179"/>
      <c r="L131" s="179"/>
      <c r="M131" s="179"/>
      <c r="N131" s="155"/>
    </row>
    <row r="132" spans="2:14" s="72" customFormat="1" x14ac:dyDescent="0.25">
      <c r="B132" s="156"/>
      <c r="H132" s="155"/>
      <c r="I132" s="156"/>
      <c r="J132" s="155"/>
      <c r="K132" s="179"/>
      <c r="L132" s="179"/>
      <c r="M132" s="179"/>
      <c r="N132" s="155"/>
    </row>
    <row r="133" spans="2:14" s="72" customFormat="1" x14ac:dyDescent="0.25">
      <c r="B133" s="156"/>
      <c r="H133" s="155"/>
      <c r="I133" s="156"/>
      <c r="J133" s="155"/>
      <c r="K133" s="179"/>
      <c r="L133" s="179"/>
      <c r="M133" s="179"/>
      <c r="N133" s="155"/>
    </row>
    <row r="134" spans="2:14" s="72" customFormat="1" x14ac:dyDescent="0.25">
      <c r="B134" s="156"/>
      <c r="H134" s="155"/>
      <c r="I134" s="156"/>
      <c r="J134" s="155"/>
      <c r="K134" s="179"/>
      <c r="L134" s="179"/>
      <c r="M134" s="179"/>
      <c r="N134" s="155"/>
    </row>
    <row r="135" spans="2:14" s="72" customFormat="1" x14ac:dyDescent="0.25">
      <c r="B135" s="156"/>
      <c r="H135" s="155"/>
      <c r="I135" s="156"/>
      <c r="J135" s="155"/>
      <c r="K135" s="179"/>
      <c r="L135" s="179"/>
      <c r="M135" s="179"/>
      <c r="N135" s="155"/>
    </row>
    <row r="136" spans="2:14" s="72" customFormat="1" x14ac:dyDescent="0.25">
      <c r="B136" s="156"/>
      <c r="H136" s="155"/>
      <c r="I136" s="156"/>
      <c r="J136" s="155"/>
      <c r="K136" s="179"/>
      <c r="L136" s="179"/>
      <c r="M136" s="179"/>
      <c r="N136" s="155"/>
    </row>
    <row r="137" spans="2:14" s="72" customFormat="1" x14ac:dyDescent="0.25">
      <c r="B137" s="156"/>
      <c r="H137" s="155"/>
      <c r="I137" s="156"/>
      <c r="J137" s="155"/>
      <c r="K137" s="179"/>
      <c r="L137" s="179"/>
      <c r="M137" s="179"/>
      <c r="N137" s="155"/>
    </row>
    <row r="138" spans="2:14" s="72" customFormat="1" x14ac:dyDescent="0.25">
      <c r="B138" s="156"/>
      <c r="H138" s="155"/>
      <c r="I138" s="156"/>
      <c r="J138" s="155"/>
      <c r="K138" s="179"/>
      <c r="L138" s="179"/>
      <c r="M138" s="179"/>
      <c r="N138" s="155"/>
    </row>
    <row r="139" spans="2:14" s="72" customFormat="1" x14ac:dyDescent="0.25">
      <c r="B139" s="156"/>
      <c r="H139" s="155"/>
      <c r="I139" s="156"/>
      <c r="J139" s="155"/>
      <c r="K139" s="179"/>
      <c r="L139" s="179"/>
      <c r="M139" s="179"/>
      <c r="N139" s="155"/>
    </row>
    <row r="140" spans="2:14" s="72" customFormat="1" x14ac:dyDescent="0.25">
      <c r="B140" s="156"/>
      <c r="H140" s="155"/>
      <c r="I140" s="156"/>
      <c r="J140" s="155"/>
      <c r="K140" s="179"/>
      <c r="L140" s="179"/>
      <c r="M140" s="179"/>
      <c r="N140" s="155"/>
    </row>
    <row r="141" spans="2:14" s="72" customFormat="1" x14ac:dyDescent="0.25">
      <c r="B141" s="156"/>
      <c r="H141" s="155"/>
      <c r="I141" s="156"/>
      <c r="J141" s="155"/>
      <c r="K141" s="179"/>
      <c r="L141" s="179"/>
      <c r="M141" s="179"/>
      <c r="N141" s="155"/>
    </row>
    <row r="142" spans="2:14" s="72" customFormat="1" x14ac:dyDescent="0.25">
      <c r="B142" s="156"/>
      <c r="H142" s="155"/>
      <c r="I142" s="156"/>
      <c r="J142" s="155"/>
      <c r="K142" s="179"/>
      <c r="L142" s="179"/>
      <c r="M142" s="179"/>
      <c r="N142" s="155"/>
    </row>
    <row r="143" spans="2:14" s="72" customFormat="1" x14ac:dyDescent="0.25">
      <c r="B143" s="156"/>
      <c r="H143" s="155"/>
      <c r="I143" s="156"/>
      <c r="J143" s="155"/>
      <c r="K143" s="179"/>
      <c r="L143" s="179"/>
      <c r="M143" s="179"/>
      <c r="N143" s="155"/>
    </row>
    <row r="144" spans="2:14" s="72" customFormat="1" x14ac:dyDescent="0.25">
      <c r="B144" s="156"/>
      <c r="H144" s="155"/>
      <c r="I144" s="156"/>
      <c r="J144" s="155"/>
      <c r="K144" s="179"/>
      <c r="L144" s="179"/>
      <c r="M144" s="179"/>
      <c r="N144" s="155"/>
    </row>
    <row r="145" spans="2:14" s="72" customFormat="1" x14ac:dyDescent="0.25">
      <c r="B145" s="156"/>
      <c r="H145" s="155"/>
      <c r="I145" s="156"/>
      <c r="J145" s="155"/>
      <c r="K145" s="179"/>
      <c r="L145" s="179"/>
      <c r="M145" s="179"/>
      <c r="N145" s="155"/>
    </row>
    <row r="146" spans="2:14" s="72" customFormat="1" x14ac:dyDescent="0.25">
      <c r="B146" s="156"/>
      <c r="H146" s="155"/>
      <c r="I146" s="156"/>
      <c r="J146" s="155"/>
      <c r="K146" s="179"/>
      <c r="L146" s="179"/>
      <c r="M146" s="179"/>
      <c r="N146" s="155"/>
    </row>
    <row r="147" spans="2:14" s="72" customFormat="1" x14ac:dyDescent="0.25">
      <c r="B147" s="156"/>
      <c r="H147" s="155"/>
      <c r="I147" s="156"/>
      <c r="J147" s="155"/>
      <c r="K147" s="179"/>
      <c r="L147" s="179"/>
      <c r="M147" s="179"/>
      <c r="N147" s="155"/>
    </row>
    <row r="148" spans="2:14" s="72" customFormat="1" x14ac:dyDescent="0.25">
      <c r="B148" s="156"/>
      <c r="H148" s="155"/>
      <c r="I148" s="156"/>
      <c r="J148" s="155"/>
      <c r="K148" s="179"/>
      <c r="L148" s="179"/>
      <c r="M148" s="179"/>
      <c r="N148" s="155"/>
    </row>
    <row r="149" spans="2:14" s="72" customFormat="1" x14ac:dyDescent="0.25">
      <c r="B149" s="156"/>
      <c r="H149" s="155"/>
      <c r="I149" s="156"/>
      <c r="J149" s="155"/>
      <c r="K149" s="179"/>
      <c r="L149" s="179"/>
      <c r="M149" s="179"/>
      <c r="N149" s="155"/>
    </row>
    <row r="150" spans="2:14" s="72" customFormat="1" x14ac:dyDescent="0.25">
      <c r="B150" s="156"/>
      <c r="H150" s="155"/>
      <c r="I150" s="156"/>
      <c r="J150" s="155"/>
      <c r="K150" s="179"/>
      <c r="L150" s="179"/>
      <c r="M150" s="179"/>
      <c r="N150" s="155"/>
    </row>
    <row r="151" spans="2:14" s="72" customFormat="1" x14ac:dyDescent="0.25">
      <c r="B151" s="156"/>
      <c r="H151" s="155"/>
      <c r="I151" s="156"/>
      <c r="J151" s="155"/>
      <c r="K151" s="179"/>
      <c r="L151" s="179"/>
      <c r="M151" s="179"/>
      <c r="N151" s="155"/>
    </row>
    <row r="152" spans="2:14" s="72" customFormat="1" x14ac:dyDescent="0.25">
      <c r="B152" s="156"/>
      <c r="H152" s="155"/>
      <c r="I152" s="156"/>
      <c r="J152" s="155"/>
      <c r="K152" s="179"/>
      <c r="L152" s="179"/>
      <c r="M152" s="179"/>
      <c r="N152" s="155"/>
    </row>
    <row r="153" spans="2:14" s="72" customFormat="1" x14ac:dyDescent="0.25">
      <c r="B153" s="156"/>
      <c r="H153" s="155"/>
      <c r="I153" s="156"/>
      <c r="J153" s="155"/>
      <c r="K153" s="179"/>
      <c r="L153" s="179"/>
      <c r="M153" s="179"/>
      <c r="N153" s="155"/>
    </row>
    <row r="154" spans="2:14" s="72" customFormat="1" x14ac:dyDescent="0.25">
      <c r="B154" s="156"/>
      <c r="H154" s="155"/>
      <c r="I154" s="156"/>
      <c r="J154" s="155"/>
      <c r="K154" s="179"/>
      <c r="L154" s="179"/>
      <c r="M154" s="179"/>
      <c r="N154" s="155"/>
    </row>
    <row r="155" spans="2:14" s="72" customFormat="1" x14ac:dyDescent="0.25">
      <c r="B155" s="156"/>
      <c r="H155" s="155"/>
      <c r="I155" s="156"/>
      <c r="J155" s="155"/>
      <c r="K155" s="179"/>
      <c r="L155" s="179"/>
      <c r="M155" s="179"/>
      <c r="N155" s="155"/>
    </row>
    <row r="156" spans="2:14" s="72" customFormat="1" x14ac:dyDescent="0.25">
      <c r="B156" s="156"/>
      <c r="H156" s="155"/>
      <c r="I156" s="156"/>
      <c r="J156" s="155"/>
      <c r="K156" s="179"/>
      <c r="L156" s="179"/>
      <c r="M156" s="179"/>
      <c r="N156" s="155"/>
    </row>
    <row r="157" spans="2:14" s="72" customFormat="1" x14ac:dyDescent="0.25">
      <c r="B157" s="156"/>
      <c r="H157" s="155"/>
      <c r="I157" s="156"/>
      <c r="J157" s="155"/>
      <c r="K157" s="179"/>
      <c r="L157" s="179"/>
      <c r="M157" s="179"/>
      <c r="N157" s="155"/>
    </row>
    <row r="158" spans="2:14" s="72" customFormat="1" x14ac:dyDescent="0.25">
      <c r="B158" s="156"/>
      <c r="H158" s="155"/>
      <c r="I158" s="156"/>
      <c r="J158" s="155"/>
      <c r="K158" s="179"/>
      <c r="L158" s="179"/>
      <c r="M158" s="179"/>
      <c r="N158" s="155"/>
    </row>
    <row r="159" spans="2:14" s="72" customFormat="1" x14ac:dyDescent="0.25">
      <c r="B159" s="156"/>
      <c r="H159" s="155"/>
      <c r="I159" s="156"/>
      <c r="J159" s="155"/>
      <c r="K159" s="179"/>
      <c r="L159" s="179"/>
      <c r="M159" s="179"/>
      <c r="N159" s="155"/>
    </row>
    <row r="160" spans="2:14" s="72" customFormat="1" x14ac:dyDescent="0.25">
      <c r="B160" s="156"/>
      <c r="H160" s="155"/>
      <c r="I160" s="156"/>
      <c r="J160" s="155"/>
      <c r="K160" s="179"/>
      <c r="L160" s="179"/>
      <c r="M160" s="179"/>
      <c r="N160" s="155"/>
    </row>
    <row r="161" spans="1:14" s="72" customFormat="1" x14ac:dyDescent="0.25">
      <c r="B161" s="156"/>
      <c r="H161" s="155"/>
      <c r="I161" s="156"/>
      <c r="J161" s="155"/>
      <c r="K161" s="179"/>
      <c r="L161" s="179"/>
      <c r="M161" s="179"/>
      <c r="N161" s="155"/>
    </row>
    <row r="162" spans="1:14" s="72" customFormat="1" x14ac:dyDescent="0.25">
      <c r="B162" s="156"/>
      <c r="H162" s="155"/>
      <c r="I162" s="156"/>
      <c r="J162" s="155"/>
      <c r="K162" s="179"/>
      <c r="L162" s="179"/>
      <c r="M162" s="179"/>
      <c r="N162" s="155"/>
    </row>
    <row r="163" spans="1:14" s="72" customFormat="1" x14ac:dyDescent="0.25">
      <c r="B163" s="156"/>
      <c r="H163" s="155"/>
      <c r="I163" s="156"/>
      <c r="J163" s="155"/>
      <c r="K163" s="179"/>
      <c r="L163" s="179"/>
      <c r="M163" s="179"/>
      <c r="N163" s="155"/>
    </row>
    <row r="164" spans="1:14" s="72" customFormat="1" x14ac:dyDescent="0.25">
      <c r="B164" s="156"/>
      <c r="H164" s="155"/>
      <c r="I164" s="156"/>
      <c r="J164" s="155"/>
      <c r="K164" s="179"/>
      <c r="L164" s="179"/>
      <c r="M164" s="179"/>
      <c r="N164" s="155"/>
    </row>
    <row r="165" spans="1:14" s="72" customFormat="1" x14ac:dyDescent="0.25">
      <c r="B165" s="156"/>
      <c r="H165" s="155"/>
      <c r="I165" s="156"/>
      <c r="J165" s="155"/>
      <c r="K165" s="179"/>
      <c r="L165" s="179"/>
      <c r="M165" s="179"/>
      <c r="N165" s="155"/>
    </row>
    <row r="166" spans="1:14" s="72" customFormat="1" x14ac:dyDescent="0.25">
      <c r="B166" s="156"/>
      <c r="H166" s="155"/>
      <c r="I166" s="156"/>
      <c r="J166" s="155"/>
      <c r="K166" s="179"/>
      <c r="L166" s="179"/>
      <c r="M166" s="179"/>
      <c r="N166" s="155"/>
    </row>
    <row r="167" spans="1:14" s="72" customFormat="1" x14ac:dyDescent="0.25">
      <c r="B167" s="156"/>
      <c r="H167" s="155"/>
      <c r="I167" s="156"/>
      <c r="J167" s="155"/>
      <c r="K167" s="179"/>
      <c r="L167" s="179"/>
      <c r="M167" s="179"/>
      <c r="N167" s="155"/>
    </row>
    <row r="168" spans="1:14" s="72" customFormat="1" x14ac:dyDescent="0.25">
      <c r="B168" s="156"/>
      <c r="H168" s="155"/>
      <c r="I168" s="156"/>
      <c r="J168" s="155"/>
      <c r="K168" s="179"/>
      <c r="L168" s="179"/>
      <c r="M168" s="179"/>
      <c r="N168" s="155"/>
    </row>
    <row r="169" spans="1:14" s="72" customFormat="1" x14ac:dyDescent="0.25">
      <c r="B169" s="156"/>
      <c r="H169" s="155"/>
      <c r="I169" s="156"/>
      <c r="J169" s="155"/>
      <c r="K169" s="179"/>
      <c r="L169" s="179"/>
      <c r="M169" s="179"/>
      <c r="N169" s="155"/>
    </row>
    <row r="170" spans="1:14" s="72" customFormat="1" x14ac:dyDescent="0.25">
      <c r="B170" s="156"/>
      <c r="H170" s="155"/>
      <c r="I170" s="156"/>
      <c r="J170" s="155"/>
      <c r="K170" s="179"/>
      <c r="L170" s="179"/>
      <c r="M170" s="179"/>
      <c r="N170" s="155"/>
    </row>
    <row r="171" spans="1:14" s="72" customFormat="1" x14ac:dyDescent="0.25">
      <c r="B171" s="156"/>
      <c r="H171" s="155"/>
      <c r="I171" s="156"/>
      <c r="J171" s="155"/>
      <c r="K171" s="179"/>
      <c r="L171" s="179"/>
      <c r="M171" s="179"/>
      <c r="N171" s="155"/>
    </row>
    <row r="172" spans="1:14" s="72" customFormat="1" x14ac:dyDescent="0.25">
      <c r="B172" s="156"/>
      <c r="H172" s="155"/>
      <c r="I172" s="156"/>
      <c r="J172" s="155"/>
      <c r="K172" s="179"/>
      <c r="L172" s="179"/>
      <c r="M172" s="179"/>
      <c r="N172" s="155"/>
    </row>
    <row r="173" spans="1:14" s="72" customFormat="1" ht="15.75" x14ac:dyDescent="0.25">
      <c r="A173" s="176"/>
      <c r="B173" s="159"/>
      <c r="K173" s="180"/>
      <c r="L173" s="180"/>
      <c r="M173" s="180"/>
      <c r="N173" s="181"/>
    </row>
    <row r="174" spans="1:14" s="72" customFormat="1" ht="15.75" x14ac:dyDescent="0.25">
      <c r="A174" s="158"/>
      <c r="B174" s="159"/>
      <c r="K174" s="180"/>
      <c r="L174" s="168"/>
      <c r="M174" s="168"/>
      <c r="N174" s="168"/>
    </row>
    <row r="175" spans="1:14" s="72" customFormat="1" ht="15.75" x14ac:dyDescent="0.25">
      <c r="A175" s="158"/>
      <c r="B175" s="159"/>
      <c r="K175" s="168"/>
      <c r="L175" s="168"/>
      <c r="M175" s="168"/>
      <c r="N175" s="168"/>
    </row>
    <row r="176" spans="1:14" s="72" customFormat="1" ht="15.75" x14ac:dyDescent="0.25">
      <c r="A176" s="158"/>
      <c r="B176" s="159"/>
      <c r="K176" s="164"/>
      <c r="L176" s="168"/>
      <c r="M176" s="168"/>
      <c r="N176" s="168"/>
    </row>
    <row r="177" spans="1:14" s="72" customFormat="1" ht="15.75" x14ac:dyDescent="0.25">
      <c r="A177" s="158"/>
      <c r="B177" s="159"/>
      <c r="K177" s="168"/>
      <c r="L177" s="168"/>
      <c r="M177" s="168"/>
      <c r="N177" s="168"/>
    </row>
    <row r="178" spans="1:14" s="72" customFormat="1" ht="15.75" x14ac:dyDescent="0.25">
      <c r="A178" s="158"/>
      <c r="B178" s="158"/>
      <c r="K178" s="182"/>
      <c r="L178" s="168"/>
      <c r="M178" s="168"/>
      <c r="N178" s="168"/>
    </row>
    <row r="179" spans="1:14" s="72" customFormat="1" ht="15.75" x14ac:dyDescent="0.25">
      <c r="A179" s="159"/>
      <c r="B179" s="159"/>
      <c r="C179" s="183"/>
      <c r="D179" s="183"/>
      <c r="E179" s="183"/>
      <c r="F179" s="184"/>
      <c r="G179" s="183"/>
      <c r="H179" s="183"/>
      <c r="I179" s="183"/>
      <c r="J179" s="183"/>
      <c r="K179" s="165"/>
      <c r="L179" s="168"/>
      <c r="M179" s="168"/>
      <c r="N179" s="168"/>
    </row>
    <row r="180" spans="1:14" s="72" customFormat="1" ht="15.75" x14ac:dyDescent="0.25">
      <c r="A180" s="158"/>
      <c r="B180" s="159"/>
      <c r="K180" s="159"/>
      <c r="L180" s="185"/>
      <c r="M180" s="168"/>
      <c r="N180" s="168"/>
    </row>
    <row r="181" spans="1:14" s="72" customFormat="1" ht="15.75" x14ac:dyDescent="0.25">
      <c r="A181" s="158"/>
      <c r="B181" s="158"/>
      <c r="K181" s="186"/>
      <c r="L181" s="186"/>
      <c r="M181" s="168"/>
      <c r="N181" s="168"/>
    </row>
    <row r="182" spans="1:14" s="72" customFormat="1" ht="15.75" x14ac:dyDescent="0.25">
      <c r="A182" s="158"/>
      <c r="B182" s="158"/>
      <c r="K182" s="186"/>
      <c r="L182" s="186"/>
      <c r="M182" s="168"/>
      <c r="N182" s="168"/>
    </row>
    <row r="183" spans="1:14" s="72" customFormat="1" ht="15.75" x14ac:dyDescent="0.25">
      <c r="A183" s="158"/>
      <c r="B183" s="159"/>
      <c r="H183" s="187"/>
      <c r="K183" s="168"/>
      <c r="L183" s="168"/>
      <c r="M183" s="168"/>
      <c r="N183" s="168"/>
    </row>
    <row r="184" spans="1:14" s="72" customFormat="1" ht="15.75" x14ac:dyDescent="0.25">
      <c r="A184" s="158"/>
      <c r="B184" s="159"/>
      <c r="I184" s="188"/>
      <c r="K184" s="168"/>
      <c r="L184" s="168"/>
      <c r="M184" s="168"/>
      <c r="N184" s="168"/>
    </row>
    <row r="185" spans="1:14" s="72" customFormat="1" ht="15.75" x14ac:dyDescent="0.25">
      <c r="A185" s="158"/>
      <c r="B185" s="159"/>
      <c r="C185" s="189"/>
      <c r="D185" s="189"/>
      <c r="E185" s="189"/>
      <c r="F185" s="189"/>
      <c r="G185" s="190"/>
      <c r="H185" s="189"/>
      <c r="I185" s="189"/>
      <c r="J185" s="189"/>
      <c r="K185" s="165"/>
      <c r="L185" s="165"/>
      <c r="M185" s="168"/>
      <c r="N185" s="168"/>
    </row>
    <row r="186" spans="1:14" s="72" customFormat="1" x14ac:dyDescent="0.25"/>
    <row r="187" spans="1:14" s="72" customFormat="1" ht="15.75" x14ac:dyDescent="0.25">
      <c r="B187" s="153"/>
      <c r="H187" s="154"/>
      <c r="I187" s="154"/>
      <c r="J187" s="154"/>
      <c r="K187" s="154"/>
      <c r="L187" s="154"/>
    </row>
    <row r="188" spans="1:14" s="72" customFormat="1" ht="15.75" x14ac:dyDescent="0.25">
      <c r="A188" s="158"/>
      <c r="B188" s="158"/>
      <c r="K188" s="164"/>
      <c r="L188" s="163"/>
      <c r="M188" s="163"/>
      <c r="N188" s="163"/>
    </row>
    <row r="189" spans="1:14" s="72" customFormat="1" ht="15.75" x14ac:dyDescent="0.25">
      <c r="A189" s="158"/>
      <c r="B189" s="158"/>
      <c r="K189" s="168"/>
      <c r="L189" s="163"/>
      <c r="M189" s="163"/>
      <c r="N189" s="163"/>
    </row>
    <row r="190" spans="1:14" s="72" customFormat="1" ht="15.75" x14ac:dyDescent="0.25">
      <c r="A190" s="158"/>
      <c r="B190" s="159"/>
      <c r="C190" s="160"/>
      <c r="D190" s="160"/>
      <c r="E190" s="160"/>
      <c r="F190" s="160"/>
      <c r="G190" s="161"/>
      <c r="H190" s="160"/>
      <c r="I190" s="160"/>
      <c r="J190" s="160"/>
      <c r="K190" s="162"/>
      <c r="L190" s="163"/>
      <c r="N190" s="163"/>
    </row>
    <row r="191" spans="1:14" s="72" customFormat="1" ht="15.75" x14ac:dyDescent="0.25">
      <c r="A191" s="158"/>
      <c r="B191" s="158"/>
      <c r="H191" s="154"/>
      <c r="K191" s="168"/>
      <c r="N191" s="163"/>
    </row>
    <row r="192" spans="1:14" s="72" customFormat="1" ht="15.75" x14ac:dyDescent="0.25">
      <c r="A192" s="158"/>
      <c r="B192" s="158"/>
      <c r="K192" s="164"/>
    </row>
    <row r="193" spans="1:15" s="72" customFormat="1" ht="15.75" x14ac:dyDescent="0.25">
      <c r="A193" s="158"/>
      <c r="B193" s="159"/>
      <c r="C193" s="160"/>
      <c r="D193" s="160"/>
      <c r="E193" s="160"/>
      <c r="F193" s="160"/>
      <c r="G193" s="160"/>
      <c r="H193" s="160"/>
      <c r="I193" s="191"/>
      <c r="J193" s="160"/>
      <c r="K193" s="180"/>
    </row>
    <row r="194" spans="1:15" s="72" customFormat="1" ht="15.75" x14ac:dyDescent="0.25">
      <c r="A194" s="158"/>
      <c r="B194" s="159"/>
      <c r="K194" s="165"/>
      <c r="L194" s="164"/>
      <c r="M194" s="164"/>
      <c r="N194" s="166"/>
    </row>
    <row r="195" spans="1:15" s="72" customFormat="1" x14ac:dyDescent="0.25"/>
    <row r="196" spans="1:15" s="72" customFormat="1" ht="15.75" x14ac:dyDescent="0.25">
      <c r="B196" s="158"/>
    </row>
    <row r="197" spans="1:15" s="72" customFormat="1" ht="15.75" x14ac:dyDescent="0.25">
      <c r="A197" s="170"/>
      <c r="C197" s="171"/>
      <c r="D197" s="172"/>
      <c r="O197" s="173"/>
    </row>
    <row r="198" spans="1:15" s="72" customFormat="1" ht="15.75" x14ac:dyDescent="0.25">
      <c r="A198" s="170"/>
      <c r="B198" s="172"/>
      <c r="C198" s="172"/>
      <c r="D198" s="172"/>
    </row>
    <row r="199" spans="1:15" s="72" customFormat="1" ht="15.75" x14ac:dyDescent="0.25">
      <c r="B199" s="153"/>
      <c r="E199" s="153"/>
      <c r="H199" s="153"/>
      <c r="J199" s="153"/>
    </row>
    <row r="200" spans="1:15" s="72" customFormat="1" ht="15.75" x14ac:dyDescent="0.25">
      <c r="B200" s="153"/>
      <c r="E200" s="174"/>
    </row>
    <row r="201" spans="1:15" s="72" customFormat="1" ht="15.75" x14ac:dyDescent="0.25">
      <c r="B201" s="153"/>
      <c r="D201" s="167"/>
      <c r="E201" s="217"/>
      <c r="F201" s="217"/>
      <c r="G201" s="217"/>
    </row>
    <row r="202" spans="1:15" s="72" customFormat="1" ht="15.75" x14ac:dyDescent="0.25">
      <c r="B202" s="153"/>
      <c r="E202" s="175"/>
    </row>
    <row r="203" spans="1:15" s="72" customFormat="1" x14ac:dyDescent="0.25"/>
    <row r="204" spans="1:15" s="72" customFormat="1" ht="15.75" x14ac:dyDescent="0.25">
      <c r="B204" s="153"/>
      <c r="H204" s="154"/>
      <c r="I204" s="154"/>
      <c r="J204" s="154"/>
      <c r="K204" s="154"/>
      <c r="L204" s="154"/>
    </row>
    <row r="205" spans="1:15" s="72" customFormat="1" ht="15.75" x14ac:dyDescent="0.25">
      <c r="A205" s="176"/>
      <c r="B205" s="177"/>
      <c r="H205" s="155"/>
      <c r="I205" s="177"/>
      <c r="K205" s="159"/>
      <c r="M205" s="155"/>
      <c r="N205" s="155"/>
    </row>
    <row r="206" spans="1:15" s="72" customFormat="1" ht="15.75" x14ac:dyDescent="0.25">
      <c r="H206" s="155"/>
      <c r="I206" s="177"/>
      <c r="K206" s="178"/>
      <c r="L206" s="155"/>
      <c r="M206" s="155"/>
      <c r="N206" s="155"/>
    </row>
    <row r="207" spans="1:15" s="72" customFormat="1" x14ac:dyDescent="0.25">
      <c r="H207" s="155"/>
      <c r="I207" s="155"/>
      <c r="J207" s="155"/>
      <c r="K207" s="155"/>
      <c r="L207" s="155"/>
      <c r="M207" s="155"/>
      <c r="N207" s="155"/>
    </row>
    <row r="208" spans="1:15" s="72" customFormat="1" x14ac:dyDescent="0.25">
      <c r="B208" s="156"/>
      <c r="H208" s="155"/>
      <c r="I208" s="156"/>
      <c r="J208" s="155"/>
      <c r="K208" s="179"/>
      <c r="L208" s="179"/>
      <c r="M208" s="179"/>
      <c r="N208" s="155"/>
    </row>
    <row r="209" spans="2:14" s="72" customFormat="1" x14ac:dyDescent="0.25">
      <c r="B209" s="156"/>
      <c r="H209" s="155"/>
      <c r="I209" s="156"/>
      <c r="J209" s="155"/>
      <c r="K209" s="179"/>
      <c r="L209" s="179"/>
      <c r="M209" s="179"/>
      <c r="N209" s="155"/>
    </row>
    <row r="210" spans="2:14" s="72" customFormat="1" x14ac:dyDescent="0.25">
      <c r="B210" s="156"/>
      <c r="H210" s="155"/>
      <c r="I210" s="156"/>
      <c r="J210" s="155"/>
      <c r="K210" s="179"/>
      <c r="L210" s="179"/>
      <c r="M210" s="179"/>
      <c r="N210" s="155"/>
    </row>
    <row r="211" spans="2:14" s="72" customFormat="1" x14ac:dyDescent="0.25">
      <c r="B211" s="156"/>
      <c r="H211" s="155"/>
      <c r="I211" s="156"/>
      <c r="J211" s="155"/>
      <c r="K211" s="179"/>
      <c r="L211" s="179"/>
      <c r="M211" s="179"/>
      <c r="N211" s="155"/>
    </row>
    <row r="212" spans="2:14" s="72" customFormat="1" x14ac:dyDescent="0.25">
      <c r="B212" s="156"/>
      <c r="H212" s="155"/>
      <c r="I212" s="156"/>
      <c r="J212" s="155"/>
      <c r="K212" s="179"/>
      <c r="L212" s="179"/>
      <c r="M212" s="179"/>
      <c r="N212" s="155"/>
    </row>
    <row r="213" spans="2:14" s="72" customFormat="1" x14ac:dyDescent="0.25">
      <c r="B213" s="156"/>
      <c r="H213" s="155"/>
      <c r="I213" s="156"/>
      <c r="J213" s="155"/>
      <c r="K213" s="179"/>
      <c r="L213" s="179"/>
      <c r="M213" s="179"/>
      <c r="N213" s="155"/>
    </row>
    <row r="214" spans="2:14" s="72" customFormat="1" x14ac:dyDescent="0.25">
      <c r="B214" s="156"/>
      <c r="H214" s="155"/>
      <c r="I214" s="156"/>
      <c r="J214" s="155"/>
      <c r="K214" s="179"/>
      <c r="L214" s="179"/>
      <c r="M214" s="179"/>
      <c r="N214" s="155"/>
    </row>
    <row r="215" spans="2:14" s="72" customFormat="1" x14ac:dyDescent="0.25">
      <c r="B215" s="156"/>
      <c r="H215" s="155"/>
      <c r="I215" s="156"/>
      <c r="J215" s="155"/>
      <c r="K215" s="179"/>
      <c r="L215" s="179"/>
      <c r="M215" s="179"/>
      <c r="N215" s="155"/>
    </row>
    <row r="216" spans="2:14" s="72" customFormat="1" x14ac:dyDescent="0.25">
      <c r="B216" s="156"/>
      <c r="H216" s="155"/>
      <c r="I216" s="156"/>
      <c r="J216" s="155"/>
      <c r="K216" s="179"/>
      <c r="L216" s="179"/>
      <c r="M216" s="179"/>
      <c r="N216" s="155"/>
    </row>
    <row r="217" spans="2:14" s="72" customFormat="1" x14ac:dyDescent="0.25">
      <c r="B217" s="156"/>
      <c r="H217" s="155"/>
      <c r="I217" s="156"/>
      <c r="J217" s="155"/>
      <c r="K217" s="179"/>
      <c r="L217" s="179"/>
      <c r="M217" s="179"/>
      <c r="N217" s="155"/>
    </row>
    <row r="218" spans="2:14" s="72" customFormat="1" x14ac:dyDescent="0.25">
      <c r="B218" s="156"/>
      <c r="H218" s="155"/>
      <c r="I218" s="156"/>
      <c r="J218" s="155"/>
      <c r="K218" s="179"/>
      <c r="L218" s="179"/>
      <c r="M218" s="179"/>
      <c r="N218" s="155"/>
    </row>
    <row r="219" spans="2:14" s="72" customFormat="1" x14ac:dyDescent="0.25">
      <c r="B219" s="156"/>
      <c r="H219" s="155"/>
      <c r="I219" s="156"/>
      <c r="J219" s="155"/>
      <c r="K219" s="179"/>
      <c r="L219" s="179"/>
      <c r="M219" s="179"/>
      <c r="N219" s="155"/>
    </row>
    <row r="220" spans="2:14" s="72" customFormat="1" x14ac:dyDescent="0.25">
      <c r="B220" s="156"/>
      <c r="H220" s="155"/>
      <c r="I220" s="156"/>
      <c r="J220" s="155"/>
      <c r="K220" s="179"/>
      <c r="L220" s="179"/>
      <c r="M220" s="179"/>
      <c r="N220" s="155"/>
    </row>
    <row r="221" spans="2:14" s="72" customFormat="1" x14ac:dyDescent="0.25">
      <c r="B221" s="156"/>
      <c r="H221" s="155"/>
      <c r="I221" s="156"/>
      <c r="J221" s="155"/>
      <c r="K221" s="179"/>
      <c r="L221" s="179"/>
      <c r="M221" s="179"/>
      <c r="N221" s="155"/>
    </row>
    <row r="222" spans="2:14" s="72" customFormat="1" x14ac:dyDescent="0.25">
      <c r="B222" s="156"/>
      <c r="H222" s="155"/>
      <c r="I222" s="156"/>
      <c r="J222" s="155"/>
      <c r="K222" s="179"/>
      <c r="L222" s="179"/>
      <c r="M222" s="179"/>
      <c r="N222" s="155"/>
    </row>
    <row r="223" spans="2:14" s="72" customFormat="1" x14ac:dyDescent="0.25">
      <c r="B223" s="156"/>
      <c r="H223" s="155"/>
      <c r="I223" s="156"/>
      <c r="J223" s="155"/>
      <c r="K223" s="179"/>
      <c r="L223" s="179"/>
      <c r="M223" s="179"/>
      <c r="N223" s="155"/>
    </row>
    <row r="224" spans="2:14" s="72" customFormat="1" x14ac:dyDescent="0.25">
      <c r="B224" s="156"/>
      <c r="H224" s="155"/>
      <c r="I224" s="156"/>
      <c r="J224" s="155"/>
      <c r="K224" s="179"/>
      <c r="L224" s="179"/>
      <c r="M224" s="179"/>
      <c r="N224" s="155"/>
    </row>
    <row r="225" spans="2:14" s="72" customFormat="1" x14ac:dyDescent="0.25">
      <c r="B225" s="156"/>
      <c r="H225" s="155"/>
      <c r="I225" s="156"/>
      <c r="J225" s="155"/>
      <c r="K225" s="179"/>
      <c r="L225" s="179"/>
      <c r="M225" s="179"/>
      <c r="N225" s="155"/>
    </row>
    <row r="226" spans="2:14" s="72" customFormat="1" x14ac:dyDescent="0.25">
      <c r="B226" s="156"/>
      <c r="H226" s="155"/>
      <c r="I226" s="156"/>
      <c r="J226" s="155"/>
      <c r="K226" s="179"/>
      <c r="L226" s="179"/>
      <c r="M226" s="179"/>
      <c r="N226" s="155"/>
    </row>
    <row r="227" spans="2:14" s="72" customFormat="1" x14ac:dyDescent="0.25">
      <c r="B227" s="156"/>
      <c r="H227" s="155"/>
      <c r="I227" s="156"/>
      <c r="J227" s="155"/>
      <c r="K227" s="179"/>
      <c r="L227" s="179"/>
      <c r="M227" s="179"/>
      <c r="N227" s="155"/>
    </row>
    <row r="228" spans="2:14" s="72" customFormat="1" x14ac:dyDescent="0.25">
      <c r="B228" s="156"/>
      <c r="H228" s="155"/>
      <c r="I228" s="156"/>
      <c r="J228" s="155"/>
      <c r="K228" s="179"/>
      <c r="L228" s="179"/>
      <c r="M228" s="179"/>
      <c r="N228" s="155"/>
    </row>
    <row r="229" spans="2:14" s="72" customFormat="1" x14ac:dyDescent="0.25">
      <c r="B229" s="156"/>
      <c r="H229" s="155"/>
      <c r="I229" s="156"/>
      <c r="J229" s="155"/>
      <c r="K229" s="179"/>
      <c r="L229" s="179"/>
      <c r="M229" s="179"/>
      <c r="N229" s="155"/>
    </row>
    <row r="230" spans="2:14" s="72" customFormat="1" x14ac:dyDescent="0.25">
      <c r="B230" s="156"/>
      <c r="H230" s="155"/>
      <c r="I230" s="156"/>
      <c r="J230" s="155"/>
      <c r="K230" s="179"/>
      <c r="L230" s="179"/>
      <c r="M230" s="179"/>
      <c r="N230" s="155"/>
    </row>
    <row r="231" spans="2:14" s="72" customFormat="1" x14ac:dyDescent="0.25">
      <c r="B231" s="156"/>
      <c r="H231" s="155"/>
      <c r="I231" s="156"/>
      <c r="J231" s="155"/>
      <c r="K231" s="179"/>
      <c r="L231" s="179"/>
      <c r="M231" s="179"/>
      <c r="N231" s="155"/>
    </row>
    <row r="232" spans="2:14" s="72" customFormat="1" x14ac:dyDescent="0.25">
      <c r="B232" s="156"/>
      <c r="H232" s="155"/>
      <c r="I232" s="156"/>
      <c r="J232" s="155"/>
      <c r="K232" s="179"/>
      <c r="L232" s="179"/>
      <c r="M232" s="179"/>
      <c r="N232" s="155"/>
    </row>
    <row r="233" spans="2:14" s="72" customFormat="1" x14ac:dyDescent="0.25">
      <c r="B233" s="156"/>
      <c r="H233" s="155"/>
      <c r="I233" s="156"/>
      <c r="J233" s="155"/>
      <c r="K233" s="179"/>
      <c r="L233" s="179"/>
      <c r="M233" s="179"/>
      <c r="N233" s="155"/>
    </row>
    <row r="234" spans="2:14" s="72" customFormat="1" x14ac:dyDescent="0.25">
      <c r="B234" s="156"/>
      <c r="H234" s="155"/>
      <c r="I234" s="156"/>
      <c r="J234" s="155"/>
      <c r="K234" s="179"/>
      <c r="L234" s="179"/>
      <c r="M234" s="179"/>
      <c r="N234" s="155"/>
    </row>
    <row r="235" spans="2:14" s="72" customFormat="1" x14ac:dyDescent="0.25">
      <c r="B235" s="156"/>
      <c r="H235" s="155"/>
      <c r="I235" s="156"/>
      <c r="J235" s="155"/>
      <c r="K235" s="179"/>
      <c r="L235" s="179"/>
      <c r="M235" s="179"/>
      <c r="N235" s="155"/>
    </row>
    <row r="236" spans="2:14" s="72" customFormat="1" x14ac:dyDescent="0.25">
      <c r="B236" s="156"/>
      <c r="H236" s="155"/>
      <c r="I236" s="156"/>
      <c r="J236" s="155"/>
      <c r="K236" s="179"/>
      <c r="L236" s="179"/>
      <c r="M236" s="179"/>
      <c r="N236" s="155"/>
    </row>
    <row r="237" spans="2:14" s="72" customFormat="1" x14ac:dyDescent="0.25">
      <c r="B237" s="156"/>
      <c r="H237" s="155"/>
      <c r="I237" s="156"/>
      <c r="J237" s="155"/>
      <c r="K237" s="179"/>
      <c r="L237" s="179"/>
      <c r="M237" s="179"/>
      <c r="N237" s="155"/>
    </row>
    <row r="238" spans="2:14" s="72" customFormat="1" x14ac:dyDescent="0.25">
      <c r="B238" s="156"/>
      <c r="H238" s="155"/>
      <c r="I238" s="156"/>
      <c r="J238" s="155"/>
      <c r="K238" s="179"/>
      <c r="L238" s="179"/>
      <c r="M238" s="179"/>
      <c r="N238" s="155"/>
    </row>
    <row r="239" spans="2:14" s="72" customFormat="1" x14ac:dyDescent="0.25">
      <c r="B239" s="156"/>
      <c r="H239" s="155"/>
      <c r="I239" s="156"/>
      <c r="J239" s="155"/>
      <c r="K239" s="179"/>
      <c r="L239" s="179"/>
      <c r="M239" s="179"/>
      <c r="N239" s="155"/>
    </row>
    <row r="240" spans="2:14" s="72" customFormat="1" x14ac:dyDescent="0.25">
      <c r="B240" s="156"/>
      <c r="H240" s="155"/>
      <c r="I240" s="156"/>
      <c r="J240" s="155"/>
      <c r="K240" s="179"/>
      <c r="L240" s="179"/>
      <c r="M240" s="179"/>
      <c r="N240" s="155"/>
    </row>
    <row r="241" spans="2:14" s="72" customFormat="1" x14ac:dyDescent="0.25">
      <c r="B241" s="156"/>
      <c r="H241" s="155"/>
      <c r="I241" s="156"/>
      <c r="J241" s="155"/>
      <c r="K241" s="179"/>
      <c r="L241" s="179"/>
      <c r="M241" s="179"/>
      <c r="N241" s="155"/>
    </row>
    <row r="242" spans="2:14" s="72" customFormat="1" x14ac:dyDescent="0.25">
      <c r="B242" s="156"/>
      <c r="H242" s="155"/>
      <c r="I242" s="156"/>
      <c r="J242" s="155"/>
      <c r="K242" s="179"/>
      <c r="L242" s="179"/>
      <c r="M242" s="179"/>
      <c r="N242" s="155"/>
    </row>
    <row r="243" spans="2:14" s="72" customFormat="1" x14ac:dyDescent="0.25">
      <c r="B243" s="156"/>
      <c r="H243" s="155"/>
      <c r="I243" s="156"/>
      <c r="J243" s="155"/>
      <c r="K243" s="179"/>
      <c r="L243" s="179"/>
      <c r="M243" s="179"/>
      <c r="N243" s="155"/>
    </row>
    <row r="244" spans="2:14" s="72" customFormat="1" x14ac:dyDescent="0.25">
      <c r="B244" s="156"/>
      <c r="H244" s="155"/>
      <c r="I244" s="156"/>
      <c r="J244" s="155"/>
      <c r="K244" s="179"/>
      <c r="L244" s="179"/>
      <c r="M244" s="179"/>
      <c r="N244" s="155"/>
    </row>
    <row r="245" spans="2:14" s="72" customFormat="1" x14ac:dyDescent="0.25">
      <c r="B245" s="156"/>
      <c r="H245" s="155"/>
      <c r="I245" s="156"/>
      <c r="J245" s="155"/>
      <c r="K245" s="179"/>
      <c r="L245" s="179"/>
      <c r="M245" s="179"/>
      <c r="N245" s="155"/>
    </row>
    <row r="246" spans="2:14" s="72" customFormat="1" x14ac:dyDescent="0.25">
      <c r="B246" s="156"/>
      <c r="H246" s="155"/>
      <c r="I246" s="156"/>
      <c r="J246" s="155"/>
      <c r="K246" s="179"/>
      <c r="L246" s="179"/>
      <c r="M246" s="179"/>
      <c r="N246" s="155"/>
    </row>
    <row r="247" spans="2:14" s="72" customFormat="1" x14ac:dyDescent="0.25">
      <c r="B247" s="156"/>
      <c r="H247" s="155"/>
      <c r="I247" s="156"/>
      <c r="J247" s="155"/>
      <c r="K247" s="179"/>
      <c r="L247" s="179"/>
      <c r="M247" s="179"/>
      <c r="N247" s="155"/>
    </row>
    <row r="248" spans="2:14" s="72" customFormat="1" x14ac:dyDescent="0.25">
      <c r="B248" s="156"/>
      <c r="H248" s="155"/>
      <c r="I248" s="156"/>
      <c r="J248" s="155"/>
      <c r="K248" s="179"/>
      <c r="L248" s="179"/>
      <c r="M248" s="179"/>
      <c r="N248" s="155"/>
    </row>
    <row r="249" spans="2:14" s="72" customFormat="1" x14ac:dyDescent="0.25">
      <c r="B249" s="156"/>
      <c r="H249" s="155"/>
      <c r="I249" s="156"/>
      <c r="J249" s="155"/>
      <c r="K249" s="179"/>
      <c r="L249" s="179"/>
      <c r="M249" s="179"/>
      <c r="N249" s="155"/>
    </row>
    <row r="250" spans="2:14" s="72" customFormat="1" x14ac:dyDescent="0.25">
      <c r="B250" s="156"/>
      <c r="H250" s="155"/>
      <c r="I250" s="156"/>
      <c r="J250" s="155"/>
      <c r="K250" s="179"/>
      <c r="L250" s="179"/>
      <c r="M250" s="179"/>
      <c r="N250" s="155"/>
    </row>
    <row r="251" spans="2:14" s="72" customFormat="1" x14ac:dyDescent="0.25">
      <c r="B251" s="156"/>
      <c r="H251" s="155"/>
      <c r="I251" s="156"/>
      <c r="J251" s="155"/>
      <c r="K251" s="179"/>
      <c r="L251" s="179"/>
      <c r="M251" s="179"/>
      <c r="N251" s="155"/>
    </row>
    <row r="252" spans="2:14" s="72" customFormat="1" x14ac:dyDescent="0.25">
      <c r="B252" s="156"/>
      <c r="H252" s="155"/>
      <c r="I252" s="156"/>
      <c r="J252" s="155"/>
      <c r="K252" s="179"/>
      <c r="L252" s="179"/>
      <c r="M252" s="179"/>
      <c r="N252" s="155"/>
    </row>
    <row r="253" spans="2:14" s="72" customFormat="1" x14ac:dyDescent="0.25">
      <c r="B253" s="156"/>
      <c r="H253" s="155"/>
      <c r="I253" s="156"/>
      <c r="J253" s="155"/>
      <c r="K253" s="179"/>
      <c r="L253" s="179"/>
      <c r="M253" s="179"/>
      <c r="N253" s="155"/>
    </row>
    <row r="254" spans="2:14" s="72" customFormat="1" x14ac:dyDescent="0.25">
      <c r="B254" s="156"/>
      <c r="H254" s="155"/>
      <c r="I254" s="156"/>
      <c r="J254" s="155"/>
      <c r="K254" s="179"/>
      <c r="L254" s="179"/>
      <c r="M254" s="179"/>
      <c r="N254" s="155"/>
    </row>
    <row r="255" spans="2:14" s="72" customFormat="1" x14ac:dyDescent="0.25">
      <c r="B255" s="156"/>
      <c r="H255" s="155"/>
      <c r="I255" s="156"/>
      <c r="J255" s="155"/>
      <c r="K255" s="179"/>
      <c r="L255" s="179"/>
      <c r="M255" s="179"/>
      <c r="N255" s="155"/>
    </row>
    <row r="256" spans="2:14" s="72" customFormat="1" x14ac:dyDescent="0.25">
      <c r="B256" s="156"/>
      <c r="H256" s="155"/>
      <c r="I256" s="156"/>
      <c r="J256" s="155"/>
      <c r="K256" s="179"/>
      <c r="L256" s="179"/>
      <c r="M256" s="179"/>
      <c r="N256" s="155"/>
    </row>
    <row r="257" spans="1:14" s="72" customFormat="1" x14ac:dyDescent="0.25">
      <c r="B257" s="156"/>
      <c r="H257" s="155"/>
      <c r="I257" s="156"/>
      <c r="J257" s="155"/>
      <c r="K257" s="179"/>
      <c r="L257" s="179"/>
      <c r="M257" s="179"/>
      <c r="N257" s="155"/>
    </row>
    <row r="258" spans="1:14" s="72" customFormat="1" x14ac:dyDescent="0.25">
      <c r="B258" s="156"/>
      <c r="H258" s="155"/>
      <c r="I258" s="156"/>
      <c r="J258" s="155"/>
      <c r="K258" s="179"/>
      <c r="L258" s="179"/>
      <c r="M258" s="179"/>
      <c r="N258" s="155"/>
    </row>
    <row r="259" spans="1:14" s="72" customFormat="1" x14ac:dyDescent="0.25">
      <c r="B259" s="156"/>
      <c r="H259" s="155"/>
      <c r="I259" s="156"/>
      <c r="J259" s="155"/>
      <c r="K259" s="179"/>
      <c r="L259" s="179"/>
      <c r="M259" s="179"/>
      <c r="N259" s="155"/>
    </row>
    <row r="260" spans="1:14" s="72" customFormat="1" x14ac:dyDescent="0.25">
      <c r="B260" s="156"/>
      <c r="H260" s="155"/>
      <c r="I260" s="156"/>
      <c r="J260" s="155"/>
      <c r="K260" s="179"/>
      <c r="L260" s="179"/>
      <c r="M260" s="179"/>
      <c r="N260" s="155"/>
    </row>
    <row r="261" spans="1:14" s="72" customFormat="1" x14ac:dyDescent="0.25">
      <c r="B261" s="156"/>
      <c r="H261" s="155"/>
      <c r="I261" s="156"/>
      <c r="J261" s="155"/>
      <c r="K261" s="179"/>
      <c r="L261" s="179"/>
      <c r="M261" s="179"/>
      <c r="N261" s="155"/>
    </row>
    <row r="262" spans="1:14" s="72" customFormat="1" x14ac:dyDescent="0.25">
      <c r="B262" s="156"/>
      <c r="H262" s="155"/>
      <c r="I262" s="156"/>
      <c r="J262" s="155"/>
      <c r="K262" s="179"/>
      <c r="L262" s="179"/>
      <c r="M262" s="179"/>
      <c r="N262" s="155"/>
    </row>
    <row r="263" spans="1:14" s="72" customFormat="1" x14ac:dyDescent="0.25">
      <c r="B263" s="156"/>
      <c r="H263" s="155"/>
      <c r="I263" s="156"/>
      <c r="J263" s="155"/>
      <c r="K263" s="179"/>
      <c r="L263" s="179"/>
      <c r="M263" s="179"/>
      <c r="N263" s="155"/>
    </row>
    <row r="264" spans="1:14" s="72" customFormat="1" x14ac:dyDescent="0.25">
      <c r="B264" s="156"/>
      <c r="H264" s="155"/>
      <c r="I264" s="156"/>
      <c r="J264" s="155"/>
      <c r="K264" s="179"/>
      <c r="L264" s="179"/>
      <c r="M264" s="179"/>
      <c r="N264" s="155"/>
    </row>
    <row r="265" spans="1:14" s="72" customFormat="1" x14ac:dyDescent="0.25">
      <c r="B265" s="156"/>
      <c r="H265" s="155"/>
      <c r="I265" s="156"/>
      <c r="J265" s="155"/>
      <c r="K265" s="179"/>
      <c r="L265" s="179"/>
      <c r="M265" s="179"/>
      <c r="N265" s="155"/>
    </row>
    <row r="266" spans="1:14" s="72" customFormat="1" x14ac:dyDescent="0.25">
      <c r="B266" s="156"/>
      <c r="H266" s="155"/>
      <c r="I266" s="156"/>
      <c r="J266" s="155"/>
      <c r="K266" s="179"/>
      <c r="L266" s="179"/>
      <c r="M266" s="179"/>
      <c r="N266" s="155"/>
    </row>
    <row r="267" spans="1:14" s="72" customFormat="1" x14ac:dyDescent="0.25">
      <c r="B267" s="156"/>
      <c r="H267" s="155"/>
      <c r="I267" s="156"/>
      <c r="J267" s="155"/>
      <c r="K267" s="179"/>
      <c r="L267" s="179"/>
      <c r="M267" s="179"/>
      <c r="N267" s="155"/>
    </row>
    <row r="268" spans="1:14" s="72" customFormat="1" x14ac:dyDescent="0.25">
      <c r="B268" s="156"/>
      <c r="H268" s="155"/>
      <c r="I268" s="156"/>
      <c r="J268" s="155"/>
      <c r="K268" s="179"/>
      <c r="L268" s="179"/>
      <c r="M268" s="179"/>
      <c r="N268" s="155"/>
    </row>
    <row r="269" spans="1:14" s="72" customFormat="1" x14ac:dyDescent="0.25">
      <c r="B269" s="156"/>
      <c r="H269" s="155"/>
      <c r="I269" s="156"/>
      <c r="J269" s="155"/>
      <c r="K269" s="179"/>
      <c r="L269" s="179"/>
      <c r="M269" s="179"/>
      <c r="N269" s="155"/>
    </row>
    <row r="270" spans="1:14" s="72" customFormat="1" x14ac:dyDescent="0.25">
      <c r="B270" s="156"/>
      <c r="H270" s="155"/>
      <c r="I270" s="156"/>
      <c r="J270" s="155"/>
      <c r="K270" s="179"/>
      <c r="L270" s="179"/>
      <c r="M270" s="179"/>
      <c r="N270" s="155"/>
    </row>
    <row r="271" spans="1:14" s="72" customFormat="1" ht="15.75" x14ac:dyDescent="0.25">
      <c r="A271" s="176"/>
      <c r="B271" s="159"/>
      <c r="K271" s="180"/>
      <c r="L271" s="180"/>
      <c r="M271" s="180"/>
      <c r="N271" s="181"/>
    </row>
    <row r="272" spans="1:14" s="72" customFormat="1" ht="15.75" x14ac:dyDescent="0.25">
      <c r="A272" s="158"/>
      <c r="B272" s="159"/>
      <c r="K272" s="180"/>
      <c r="L272" s="168"/>
      <c r="M272" s="168"/>
      <c r="N272" s="168"/>
    </row>
    <row r="273" spans="1:14" s="72" customFormat="1" ht="15.75" x14ac:dyDescent="0.25">
      <c r="A273" s="158"/>
      <c r="B273" s="159"/>
      <c r="K273" s="168"/>
      <c r="L273" s="168"/>
      <c r="M273" s="168"/>
      <c r="N273" s="168"/>
    </row>
    <row r="274" spans="1:14" s="72" customFormat="1" ht="15.75" x14ac:dyDescent="0.25">
      <c r="A274" s="158"/>
      <c r="B274" s="159"/>
      <c r="K274" s="164"/>
      <c r="L274" s="168"/>
      <c r="M274" s="168"/>
      <c r="N274" s="168"/>
    </row>
    <row r="275" spans="1:14" s="72" customFormat="1" ht="15.75" x14ac:dyDescent="0.25">
      <c r="A275" s="158"/>
      <c r="B275" s="159"/>
      <c r="K275" s="168"/>
      <c r="L275" s="168"/>
      <c r="M275" s="168"/>
      <c r="N275" s="168"/>
    </row>
    <row r="276" spans="1:14" s="72" customFormat="1" ht="15.75" x14ac:dyDescent="0.25">
      <c r="A276" s="158"/>
      <c r="B276" s="158"/>
      <c r="K276" s="182"/>
      <c r="L276" s="168"/>
      <c r="M276" s="168"/>
      <c r="N276" s="168"/>
    </row>
    <row r="277" spans="1:14" s="72" customFormat="1" ht="15.75" x14ac:dyDescent="0.25">
      <c r="A277" s="159"/>
      <c r="B277" s="159"/>
      <c r="C277" s="183"/>
      <c r="D277" s="183"/>
      <c r="E277" s="183"/>
      <c r="F277" s="184"/>
      <c r="G277" s="183"/>
      <c r="H277" s="183"/>
      <c r="I277" s="183"/>
      <c r="J277" s="183"/>
      <c r="K277" s="165"/>
      <c r="L277" s="168"/>
      <c r="M277" s="168"/>
      <c r="N277" s="168"/>
    </row>
    <row r="278" spans="1:14" s="72" customFormat="1" ht="15.75" x14ac:dyDescent="0.25">
      <c r="A278" s="158"/>
      <c r="B278" s="159"/>
      <c r="K278" s="159"/>
      <c r="L278" s="185"/>
      <c r="M278" s="168"/>
      <c r="N278" s="168"/>
    </row>
    <row r="279" spans="1:14" s="72" customFormat="1" ht="15.75" x14ac:dyDescent="0.25">
      <c r="A279" s="158"/>
      <c r="B279" s="158"/>
      <c r="K279" s="186"/>
      <c r="L279" s="186"/>
      <c r="M279" s="168"/>
      <c r="N279" s="168"/>
    </row>
    <row r="280" spans="1:14" s="72" customFormat="1" ht="15.75" x14ac:dyDescent="0.25">
      <c r="A280" s="158"/>
      <c r="B280" s="158"/>
      <c r="K280" s="186"/>
      <c r="L280" s="186"/>
      <c r="M280" s="168"/>
      <c r="N280" s="168"/>
    </row>
    <row r="281" spans="1:14" s="72" customFormat="1" ht="15.75" x14ac:dyDescent="0.25">
      <c r="A281" s="158"/>
      <c r="B281" s="159"/>
      <c r="H281" s="187"/>
      <c r="K281" s="168"/>
      <c r="L281" s="168"/>
      <c r="M281" s="168"/>
      <c r="N281" s="168"/>
    </row>
    <row r="282" spans="1:14" s="72" customFormat="1" ht="15.75" x14ac:dyDescent="0.25">
      <c r="A282" s="158"/>
      <c r="B282" s="159"/>
      <c r="I282" s="188"/>
      <c r="K282" s="168"/>
      <c r="L282" s="168"/>
      <c r="M282" s="168"/>
      <c r="N282" s="168"/>
    </row>
    <row r="283" spans="1:14" s="72" customFormat="1" ht="15.75" x14ac:dyDescent="0.25">
      <c r="A283" s="158"/>
      <c r="B283" s="159"/>
      <c r="C283" s="189"/>
      <c r="D283" s="189"/>
      <c r="E283" s="189"/>
      <c r="F283" s="189"/>
      <c r="G283" s="190"/>
      <c r="H283" s="189"/>
      <c r="I283" s="189"/>
      <c r="J283" s="189"/>
      <c r="K283" s="165"/>
      <c r="L283" s="165"/>
      <c r="M283" s="168"/>
      <c r="N283" s="168"/>
    </row>
    <row r="284" spans="1:14" s="72" customFormat="1" x14ac:dyDescent="0.25"/>
    <row r="285" spans="1:14" s="72" customFormat="1" ht="15.75" x14ac:dyDescent="0.25">
      <c r="B285" s="153"/>
      <c r="H285" s="154"/>
      <c r="I285" s="154"/>
      <c r="J285" s="154"/>
      <c r="K285" s="154"/>
      <c r="L285" s="154"/>
    </row>
    <row r="286" spans="1:14" s="72" customFormat="1" ht="15.75" x14ac:dyDescent="0.25">
      <c r="A286" s="158"/>
      <c r="B286" s="158"/>
      <c r="K286" s="164"/>
      <c r="L286" s="163"/>
      <c r="M286" s="163"/>
      <c r="N286" s="163"/>
    </row>
    <row r="287" spans="1:14" s="72" customFormat="1" ht="15.75" x14ac:dyDescent="0.25">
      <c r="A287" s="158"/>
      <c r="B287" s="158"/>
      <c r="K287" s="168"/>
      <c r="L287" s="163"/>
      <c r="M287" s="163"/>
      <c r="N287" s="163"/>
    </row>
    <row r="288" spans="1:14" s="72" customFormat="1" ht="15.75" x14ac:dyDescent="0.25">
      <c r="A288" s="158"/>
      <c r="B288" s="159"/>
      <c r="C288" s="160"/>
      <c r="D288" s="160"/>
      <c r="E288" s="160"/>
      <c r="F288" s="160"/>
      <c r="G288" s="161"/>
      <c r="H288" s="160"/>
      <c r="I288" s="160"/>
      <c r="J288" s="160"/>
      <c r="K288" s="162"/>
      <c r="L288" s="163"/>
      <c r="N288" s="163"/>
    </row>
    <row r="289" spans="1:15" s="72" customFormat="1" ht="15.75" x14ac:dyDescent="0.25">
      <c r="A289" s="158"/>
      <c r="B289" s="158"/>
      <c r="H289" s="154"/>
      <c r="K289" s="168"/>
      <c r="N289" s="163"/>
    </row>
    <row r="290" spans="1:15" s="72" customFormat="1" ht="15.75" x14ac:dyDescent="0.25">
      <c r="A290" s="158"/>
      <c r="B290" s="158"/>
      <c r="K290" s="164"/>
    </row>
    <row r="291" spans="1:15" s="72" customFormat="1" ht="15.75" x14ac:dyDescent="0.25">
      <c r="A291" s="158"/>
      <c r="B291" s="159"/>
      <c r="C291" s="160"/>
      <c r="D291" s="160"/>
      <c r="E291" s="160"/>
      <c r="F291" s="160"/>
      <c r="G291" s="160"/>
      <c r="H291" s="160"/>
      <c r="I291" s="191"/>
      <c r="J291" s="160"/>
      <c r="K291" s="180"/>
    </row>
    <row r="292" spans="1:15" s="72" customFormat="1" ht="15.75" x14ac:dyDescent="0.25">
      <c r="A292" s="158"/>
      <c r="B292" s="159"/>
      <c r="K292" s="165"/>
      <c r="L292" s="164"/>
      <c r="M292" s="164"/>
      <c r="N292" s="166"/>
    </row>
    <row r="293" spans="1:15" s="72" customFormat="1" x14ac:dyDescent="0.25"/>
    <row r="294" spans="1:15" s="72" customFormat="1" ht="15.75" x14ac:dyDescent="0.25">
      <c r="B294" s="158"/>
    </row>
    <row r="295" spans="1:15" s="72" customFormat="1" ht="15.75" x14ac:dyDescent="0.25">
      <c r="A295" s="170"/>
      <c r="C295" s="171"/>
      <c r="D295" s="172"/>
      <c r="O295" s="173"/>
    </row>
    <row r="296" spans="1:15" s="72" customFormat="1" ht="15.75" x14ac:dyDescent="0.25">
      <c r="A296" s="170"/>
      <c r="B296" s="172"/>
      <c r="C296" s="172"/>
      <c r="D296" s="172"/>
    </row>
    <row r="297" spans="1:15" s="72" customFormat="1" ht="15.75" x14ac:dyDescent="0.25">
      <c r="B297" s="153"/>
      <c r="E297" s="153"/>
      <c r="H297" s="153"/>
      <c r="J297" s="153"/>
    </row>
    <row r="298" spans="1:15" s="72" customFormat="1" ht="15.75" x14ac:dyDescent="0.25">
      <c r="B298" s="153"/>
      <c r="E298" s="174"/>
    </row>
    <row r="299" spans="1:15" s="72" customFormat="1" ht="15.75" x14ac:dyDescent="0.25">
      <c r="B299" s="153"/>
      <c r="D299" s="167"/>
      <c r="E299" s="217"/>
      <c r="F299" s="217"/>
      <c r="G299" s="217"/>
    </row>
    <row r="300" spans="1:15" s="72" customFormat="1" ht="15.75" x14ac:dyDescent="0.25">
      <c r="B300" s="153"/>
      <c r="E300" s="175"/>
    </row>
    <row r="301" spans="1:15" s="72" customFormat="1" x14ac:dyDescent="0.25">
      <c r="K301" s="155"/>
      <c r="L301" s="155"/>
      <c r="M301" s="155"/>
      <c r="N301" s="155"/>
    </row>
    <row r="302" spans="1:15" s="72" customFormat="1" x14ac:dyDescent="0.25">
      <c r="B302" s="156"/>
      <c r="I302" s="156"/>
      <c r="K302" s="157"/>
      <c r="L302" s="157"/>
      <c r="M302" s="157"/>
      <c r="N302" s="155"/>
    </row>
    <row r="303" spans="1:15" s="72" customFormat="1" ht="15.75" x14ac:dyDescent="0.25">
      <c r="A303" s="176"/>
      <c r="B303" s="177"/>
      <c r="H303" s="155"/>
      <c r="I303" s="177"/>
      <c r="K303" s="159"/>
      <c r="M303" s="155"/>
      <c r="N303" s="155"/>
    </row>
    <row r="304" spans="1:15" s="72" customFormat="1" ht="15.75" x14ac:dyDescent="0.25">
      <c r="H304" s="155"/>
      <c r="I304" s="177"/>
      <c r="K304" s="178"/>
      <c r="L304" s="155"/>
      <c r="M304" s="155"/>
      <c r="N304" s="155"/>
    </row>
    <row r="305" spans="2:14" s="72" customFormat="1" x14ac:dyDescent="0.25">
      <c r="H305" s="155"/>
      <c r="I305" s="155"/>
      <c r="J305" s="155"/>
      <c r="K305" s="155"/>
      <c r="L305" s="155"/>
      <c r="M305" s="155"/>
      <c r="N305" s="155"/>
    </row>
    <row r="306" spans="2:14" s="72" customFormat="1" x14ac:dyDescent="0.25">
      <c r="B306" s="156"/>
      <c r="H306" s="155"/>
      <c r="I306" s="156"/>
      <c r="J306" s="155"/>
      <c r="K306" s="179"/>
      <c r="L306" s="179"/>
      <c r="M306" s="179"/>
      <c r="N306" s="155"/>
    </row>
    <row r="307" spans="2:14" s="72" customFormat="1" x14ac:dyDescent="0.25">
      <c r="B307" s="156"/>
      <c r="H307" s="155"/>
      <c r="I307" s="156"/>
      <c r="J307" s="155"/>
      <c r="K307" s="179"/>
      <c r="L307" s="179"/>
      <c r="M307" s="179"/>
      <c r="N307" s="155"/>
    </row>
    <row r="308" spans="2:14" s="72" customFormat="1" x14ac:dyDescent="0.25">
      <c r="B308" s="156"/>
      <c r="H308" s="155"/>
      <c r="I308" s="156"/>
      <c r="J308" s="155"/>
      <c r="K308" s="179"/>
      <c r="L308" s="179"/>
      <c r="M308" s="179"/>
      <c r="N308" s="155"/>
    </row>
    <row r="309" spans="2:14" s="72" customFormat="1" x14ac:dyDescent="0.25">
      <c r="B309" s="156"/>
      <c r="H309" s="155"/>
      <c r="I309" s="156"/>
      <c r="J309" s="155"/>
      <c r="K309" s="179"/>
      <c r="L309" s="179"/>
      <c r="M309" s="179"/>
      <c r="N309" s="155"/>
    </row>
    <row r="310" spans="2:14" s="72" customFormat="1" x14ac:dyDescent="0.25">
      <c r="B310" s="156"/>
      <c r="H310" s="155"/>
      <c r="I310" s="156"/>
      <c r="J310" s="155"/>
      <c r="K310" s="179"/>
      <c r="L310" s="179"/>
      <c r="M310" s="179"/>
      <c r="N310" s="155"/>
    </row>
    <row r="311" spans="2:14" s="72" customFormat="1" x14ac:dyDescent="0.25">
      <c r="B311" s="156"/>
      <c r="H311" s="155"/>
      <c r="I311" s="156"/>
      <c r="J311" s="155"/>
      <c r="K311" s="179"/>
      <c r="L311" s="179"/>
      <c r="M311" s="179"/>
      <c r="N311" s="155"/>
    </row>
    <row r="312" spans="2:14" s="72" customFormat="1" x14ac:dyDescent="0.25">
      <c r="B312" s="156"/>
      <c r="H312" s="155"/>
      <c r="I312" s="156"/>
      <c r="J312" s="155"/>
      <c r="K312" s="179"/>
      <c r="L312" s="179"/>
      <c r="M312" s="179"/>
      <c r="N312" s="155"/>
    </row>
    <row r="313" spans="2:14" s="72" customFormat="1" x14ac:dyDescent="0.25">
      <c r="B313" s="156"/>
      <c r="H313" s="155"/>
      <c r="I313" s="156"/>
      <c r="J313" s="155"/>
      <c r="K313" s="179"/>
      <c r="L313" s="179"/>
      <c r="M313" s="179"/>
      <c r="N313" s="155"/>
    </row>
    <row r="314" spans="2:14" s="72" customFormat="1" x14ac:dyDescent="0.25">
      <c r="B314" s="156"/>
      <c r="H314" s="155"/>
      <c r="I314" s="156"/>
      <c r="J314" s="155"/>
      <c r="K314" s="179"/>
      <c r="L314" s="179"/>
      <c r="M314" s="179"/>
      <c r="N314" s="155"/>
    </row>
    <row r="315" spans="2:14" s="72" customFormat="1" x14ac:dyDescent="0.25">
      <c r="B315" s="156"/>
      <c r="H315" s="155"/>
      <c r="I315" s="156"/>
      <c r="J315" s="155"/>
      <c r="K315" s="179"/>
      <c r="L315" s="179"/>
      <c r="M315" s="179"/>
      <c r="N315" s="155"/>
    </row>
    <row r="316" spans="2:14" s="72" customFormat="1" x14ac:dyDescent="0.25">
      <c r="B316" s="156"/>
      <c r="H316" s="155"/>
      <c r="I316" s="156"/>
      <c r="J316" s="155"/>
      <c r="K316" s="179"/>
      <c r="L316" s="179"/>
      <c r="M316" s="179"/>
      <c r="N316" s="155"/>
    </row>
    <row r="317" spans="2:14" s="72" customFormat="1" x14ac:dyDescent="0.25">
      <c r="B317" s="156"/>
      <c r="H317" s="155"/>
      <c r="I317" s="156"/>
      <c r="J317" s="155"/>
      <c r="K317" s="179"/>
      <c r="L317" s="179"/>
      <c r="M317" s="179"/>
      <c r="N317" s="155"/>
    </row>
    <row r="318" spans="2:14" s="72" customFormat="1" x14ac:dyDescent="0.25">
      <c r="B318" s="156"/>
      <c r="H318" s="155"/>
      <c r="I318" s="156"/>
      <c r="J318" s="155"/>
      <c r="K318" s="179"/>
      <c r="L318" s="179"/>
      <c r="M318" s="179"/>
      <c r="N318" s="155"/>
    </row>
    <row r="319" spans="2:14" s="72" customFormat="1" x14ac:dyDescent="0.25">
      <c r="B319" s="156"/>
      <c r="H319" s="155"/>
      <c r="I319" s="156"/>
      <c r="J319" s="155"/>
      <c r="K319" s="179"/>
      <c r="L319" s="179"/>
      <c r="M319" s="179"/>
      <c r="N319" s="155"/>
    </row>
    <row r="320" spans="2:14" s="72" customFormat="1" x14ac:dyDescent="0.25">
      <c r="B320" s="156"/>
      <c r="H320" s="155"/>
      <c r="I320" s="156"/>
      <c r="J320" s="155"/>
      <c r="K320" s="179"/>
      <c r="L320" s="179"/>
      <c r="M320" s="179"/>
      <c r="N320" s="155"/>
    </row>
    <row r="321" spans="2:14" s="72" customFormat="1" x14ac:dyDescent="0.25">
      <c r="B321" s="156"/>
      <c r="H321" s="155"/>
      <c r="I321" s="156"/>
      <c r="J321" s="155"/>
      <c r="K321" s="179"/>
      <c r="L321" s="179"/>
      <c r="M321" s="179"/>
      <c r="N321" s="155"/>
    </row>
    <row r="322" spans="2:14" s="72" customFormat="1" x14ac:dyDescent="0.25">
      <c r="B322" s="156"/>
      <c r="H322" s="155"/>
      <c r="I322" s="156"/>
      <c r="J322" s="155"/>
      <c r="K322" s="179"/>
      <c r="L322" s="179"/>
      <c r="M322" s="179"/>
      <c r="N322" s="155"/>
    </row>
    <row r="323" spans="2:14" s="72" customFormat="1" x14ac:dyDescent="0.25">
      <c r="B323" s="156"/>
      <c r="H323" s="155"/>
      <c r="I323" s="156"/>
      <c r="J323" s="155"/>
      <c r="K323" s="179"/>
      <c r="L323" s="179"/>
      <c r="M323" s="179"/>
      <c r="N323" s="155"/>
    </row>
    <row r="324" spans="2:14" s="72" customFormat="1" x14ac:dyDescent="0.25">
      <c r="B324" s="156"/>
      <c r="H324" s="155"/>
      <c r="I324" s="156"/>
      <c r="J324" s="155"/>
      <c r="K324" s="179"/>
      <c r="L324" s="179"/>
      <c r="M324" s="179"/>
      <c r="N324" s="155"/>
    </row>
    <row r="325" spans="2:14" s="72" customFormat="1" x14ac:dyDescent="0.25">
      <c r="B325" s="156"/>
      <c r="H325" s="155"/>
      <c r="I325" s="156"/>
      <c r="J325" s="155"/>
      <c r="K325" s="179"/>
      <c r="L325" s="179"/>
      <c r="M325" s="179"/>
      <c r="N325" s="155"/>
    </row>
    <row r="326" spans="2:14" s="72" customFormat="1" x14ac:dyDescent="0.25">
      <c r="B326" s="156"/>
      <c r="H326" s="155"/>
      <c r="I326" s="156"/>
      <c r="J326" s="155"/>
      <c r="K326" s="179"/>
      <c r="L326" s="179"/>
      <c r="M326" s="179"/>
      <c r="N326" s="155"/>
    </row>
    <row r="327" spans="2:14" s="72" customFormat="1" x14ac:dyDescent="0.25">
      <c r="B327" s="156"/>
      <c r="H327" s="155"/>
      <c r="I327" s="156"/>
      <c r="J327" s="155"/>
      <c r="K327" s="179"/>
      <c r="L327" s="179"/>
      <c r="M327" s="179"/>
      <c r="N327" s="155"/>
    </row>
    <row r="328" spans="2:14" s="72" customFormat="1" x14ac:dyDescent="0.25">
      <c r="B328" s="156"/>
      <c r="H328" s="155"/>
      <c r="I328" s="156"/>
      <c r="J328" s="155"/>
      <c r="K328" s="179"/>
      <c r="L328" s="179"/>
      <c r="M328" s="179"/>
      <c r="N328" s="155"/>
    </row>
    <row r="329" spans="2:14" s="72" customFormat="1" x14ac:dyDescent="0.25">
      <c r="B329" s="156"/>
      <c r="H329" s="155"/>
      <c r="I329" s="156"/>
      <c r="J329" s="155"/>
      <c r="K329" s="179"/>
      <c r="L329" s="179"/>
      <c r="M329" s="179"/>
      <c r="N329" s="155"/>
    </row>
    <row r="330" spans="2:14" s="72" customFormat="1" x14ac:dyDescent="0.25">
      <c r="B330" s="156"/>
      <c r="H330" s="155"/>
      <c r="I330" s="156"/>
      <c r="J330" s="155"/>
      <c r="K330" s="179"/>
      <c r="L330" s="179"/>
      <c r="M330" s="179"/>
      <c r="N330" s="155"/>
    </row>
    <row r="331" spans="2:14" s="72" customFormat="1" x14ac:dyDescent="0.25">
      <c r="B331" s="156"/>
      <c r="H331" s="155"/>
      <c r="I331" s="156"/>
      <c r="J331" s="155"/>
      <c r="K331" s="179"/>
      <c r="L331" s="179"/>
      <c r="M331" s="179"/>
      <c r="N331" s="155"/>
    </row>
    <row r="332" spans="2:14" s="72" customFormat="1" x14ac:dyDescent="0.25">
      <c r="B332" s="156"/>
      <c r="H332" s="155"/>
      <c r="I332" s="156"/>
      <c r="J332" s="155"/>
      <c r="K332" s="179"/>
      <c r="L332" s="179"/>
      <c r="M332" s="179"/>
      <c r="N332" s="155"/>
    </row>
    <row r="333" spans="2:14" s="72" customFormat="1" x14ac:dyDescent="0.25">
      <c r="B333" s="156"/>
      <c r="H333" s="155"/>
      <c r="I333" s="156"/>
      <c r="J333" s="155"/>
      <c r="K333" s="179"/>
      <c r="L333" s="179"/>
      <c r="M333" s="179"/>
      <c r="N333" s="155"/>
    </row>
    <row r="334" spans="2:14" s="72" customFormat="1" x14ac:dyDescent="0.25">
      <c r="B334" s="156"/>
      <c r="H334" s="155"/>
      <c r="I334" s="156"/>
      <c r="J334" s="155"/>
      <c r="K334" s="179"/>
      <c r="L334" s="179"/>
      <c r="M334" s="179"/>
      <c r="N334" s="155"/>
    </row>
    <row r="335" spans="2:14" s="72" customFormat="1" x14ac:dyDescent="0.25">
      <c r="B335" s="156"/>
      <c r="H335" s="155"/>
      <c r="I335" s="156"/>
      <c r="J335" s="155"/>
      <c r="K335" s="179"/>
      <c r="L335" s="179"/>
      <c r="M335" s="179"/>
      <c r="N335" s="155"/>
    </row>
    <row r="336" spans="2:14" s="72" customFormat="1" x14ac:dyDescent="0.25">
      <c r="B336" s="156"/>
      <c r="H336" s="155"/>
      <c r="I336" s="156"/>
      <c r="J336" s="155"/>
      <c r="K336" s="179"/>
      <c r="L336" s="179"/>
      <c r="M336" s="179"/>
      <c r="N336" s="155"/>
    </row>
    <row r="337" spans="2:14" s="72" customFormat="1" x14ac:dyDescent="0.25">
      <c r="B337" s="156"/>
      <c r="H337" s="155"/>
      <c r="I337" s="156"/>
      <c r="J337" s="155"/>
      <c r="K337" s="179"/>
      <c r="L337" s="179"/>
      <c r="M337" s="179"/>
      <c r="N337" s="155"/>
    </row>
    <row r="338" spans="2:14" s="72" customFormat="1" x14ac:dyDescent="0.25">
      <c r="B338" s="156"/>
      <c r="H338" s="155"/>
      <c r="I338" s="156"/>
      <c r="J338" s="155"/>
      <c r="K338" s="179"/>
      <c r="L338" s="179"/>
      <c r="M338" s="179"/>
      <c r="N338" s="155"/>
    </row>
    <row r="339" spans="2:14" s="72" customFormat="1" x14ac:dyDescent="0.25">
      <c r="B339" s="156"/>
      <c r="H339" s="155"/>
      <c r="I339" s="156"/>
      <c r="J339" s="155"/>
      <c r="K339" s="179"/>
      <c r="L339" s="179"/>
      <c r="M339" s="179"/>
      <c r="N339" s="155"/>
    </row>
    <row r="340" spans="2:14" s="72" customFormat="1" x14ac:dyDescent="0.25">
      <c r="B340" s="156"/>
      <c r="H340" s="155"/>
      <c r="I340" s="156"/>
      <c r="J340" s="155"/>
      <c r="K340" s="179"/>
      <c r="L340" s="179"/>
      <c r="M340" s="179"/>
      <c r="N340" s="155"/>
    </row>
    <row r="341" spans="2:14" s="72" customFormat="1" x14ac:dyDescent="0.25">
      <c r="B341" s="156"/>
      <c r="H341" s="155"/>
      <c r="I341" s="156"/>
      <c r="J341" s="155"/>
      <c r="K341" s="179"/>
      <c r="L341" s="179"/>
      <c r="M341" s="179"/>
      <c r="N341" s="155"/>
    </row>
    <row r="342" spans="2:14" s="72" customFormat="1" x14ac:dyDescent="0.25">
      <c r="B342" s="156"/>
      <c r="H342" s="155"/>
      <c r="I342" s="156"/>
      <c r="J342" s="155"/>
      <c r="K342" s="179"/>
      <c r="L342" s="179"/>
      <c r="M342" s="179"/>
      <c r="N342" s="155"/>
    </row>
    <row r="343" spans="2:14" s="72" customFormat="1" x14ac:dyDescent="0.25">
      <c r="B343" s="156"/>
      <c r="H343" s="155"/>
      <c r="I343" s="156"/>
      <c r="J343" s="155"/>
      <c r="K343" s="179"/>
      <c r="L343" s="179"/>
      <c r="M343" s="179"/>
      <c r="N343" s="155"/>
    </row>
    <row r="344" spans="2:14" s="72" customFormat="1" x14ac:dyDescent="0.25">
      <c r="B344" s="156"/>
      <c r="H344" s="155"/>
      <c r="I344" s="156"/>
      <c r="J344" s="155"/>
      <c r="K344" s="179"/>
      <c r="L344" s="179"/>
      <c r="M344" s="179"/>
      <c r="N344" s="155"/>
    </row>
    <row r="345" spans="2:14" s="72" customFormat="1" x14ac:dyDescent="0.25">
      <c r="B345" s="156"/>
      <c r="H345" s="155"/>
      <c r="I345" s="156"/>
      <c r="J345" s="155"/>
      <c r="K345" s="179"/>
      <c r="L345" s="179"/>
      <c r="M345" s="179"/>
      <c r="N345" s="155"/>
    </row>
    <row r="346" spans="2:14" s="72" customFormat="1" x14ac:dyDescent="0.25">
      <c r="B346" s="156"/>
      <c r="H346" s="155"/>
      <c r="I346" s="156"/>
      <c r="J346" s="155"/>
      <c r="K346" s="179"/>
      <c r="L346" s="179"/>
      <c r="M346" s="179"/>
      <c r="N346" s="155"/>
    </row>
    <row r="347" spans="2:14" s="72" customFormat="1" x14ac:dyDescent="0.25">
      <c r="B347" s="156"/>
      <c r="H347" s="155"/>
      <c r="I347" s="156"/>
      <c r="J347" s="155"/>
      <c r="K347" s="179"/>
      <c r="L347" s="179"/>
      <c r="M347" s="179"/>
      <c r="N347" s="155"/>
    </row>
    <row r="348" spans="2:14" s="72" customFormat="1" x14ac:dyDescent="0.25">
      <c r="B348" s="156"/>
      <c r="H348" s="155"/>
      <c r="I348" s="156"/>
      <c r="J348" s="155"/>
      <c r="K348" s="179"/>
      <c r="L348" s="179"/>
      <c r="M348" s="179"/>
      <c r="N348" s="155"/>
    </row>
    <row r="349" spans="2:14" s="72" customFormat="1" x14ac:dyDescent="0.25">
      <c r="B349" s="156"/>
      <c r="H349" s="155"/>
      <c r="I349" s="156"/>
      <c r="J349" s="155"/>
      <c r="K349" s="179"/>
      <c r="L349" s="179"/>
      <c r="M349" s="179"/>
      <c r="N349" s="155"/>
    </row>
    <row r="350" spans="2:14" s="72" customFormat="1" x14ac:dyDescent="0.25">
      <c r="B350" s="156"/>
      <c r="H350" s="155"/>
      <c r="I350" s="156"/>
      <c r="J350" s="155"/>
      <c r="K350" s="179"/>
      <c r="L350" s="179"/>
      <c r="M350" s="179"/>
      <c r="N350" s="155"/>
    </row>
    <row r="351" spans="2:14" s="72" customFormat="1" x14ac:dyDescent="0.25">
      <c r="B351" s="156"/>
      <c r="H351" s="155"/>
      <c r="I351" s="156"/>
      <c r="J351" s="155"/>
      <c r="K351" s="179"/>
      <c r="L351" s="179"/>
      <c r="M351" s="179"/>
      <c r="N351" s="155"/>
    </row>
    <row r="352" spans="2:14" s="72" customFormat="1" x14ac:dyDescent="0.25">
      <c r="B352" s="156"/>
      <c r="H352" s="155"/>
      <c r="I352" s="156"/>
      <c r="J352" s="155"/>
      <c r="K352" s="179"/>
      <c r="L352" s="179"/>
      <c r="M352" s="179"/>
      <c r="N352" s="155"/>
    </row>
    <row r="353" spans="2:14" s="72" customFormat="1" x14ac:dyDescent="0.25">
      <c r="B353" s="156"/>
      <c r="H353" s="155"/>
      <c r="I353" s="156"/>
      <c r="J353" s="155"/>
      <c r="K353" s="179"/>
      <c r="L353" s="179"/>
      <c r="M353" s="179"/>
      <c r="N353" s="155"/>
    </row>
    <row r="354" spans="2:14" s="72" customFormat="1" x14ac:dyDescent="0.25">
      <c r="B354" s="156"/>
      <c r="H354" s="155"/>
      <c r="I354" s="156"/>
      <c r="J354" s="155"/>
      <c r="K354" s="179"/>
      <c r="L354" s="179"/>
      <c r="M354" s="179"/>
      <c r="N354" s="155"/>
    </row>
    <row r="355" spans="2:14" s="72" customFormat="1" x14ac:dyDescent="0.25">
      <c r="B355" s="156"/>
      <c r="H355" s="155"/>
      <c r="I355" s="156"/>
      <c r="J355" s="155"/>
      <c r="K355" s="179"/>
      <c r="L355" s="179"/>
      <c r="M355" s="179"/>
      <c r="N355" s="155"/>
    </row>
    <row r="356" spans="2:14" s="72" customFormat="1" x14ac:dyDescent="0.25">
      <c r="B356" s="156"/>
      <c r="H356" s="155"/>
      <c r="I356" s="156"/>
      <c r="J356" s="155"/>
      <c r="K356" s="179"/>
      <c r="L356" s="179"/>
      <c r="M356" s="179"/>
      <c r="N356" s="155"/>
    </row>
    <row r="357" spans="2:14" s="72" customFormat="1" x14ac:dyDescent="0.25">
      <c r="B357" s="156"/>
      <c r="H357" s="155"/>
      <c r="I357" s="156"/>
      <c r="J357" s="155"/>
      <c r="K357" s="179"/>
      <c r="L357" s="179"/>
      <c r="M357" s="179"/>
      <c r="N357" s="155"/>
    </row>
    <row r="358" spans="2:14" s="72" customFormat="1" x14ac:dyDescent="0.25">
      <c r="B358" s="156"/>
      <c r="H358" s="155"/>
      <c r="I358" s="156"/>
      <c r="J358" s="155"/>
      <c r="K358" s="179"/>
      <c r="L358" s="179"/>
      <c r="M358" s="179"/>
      <c r="N358" s="155"/>
    </row>
    <row r="359" spans="2:14" s="72" customFormat="1" x14ac:dyDescent="0.25">
      <c r="B359" s="156"/>
      <c r="H359" s="155"/>
      <c r="I359" s="156"/>
      <c r="J359" s="155"/>
      <c r="K359" s="179"/>
      <c r="L359" s="179"/>
      <c r="M359" s="179"/>
      <c r="N359" s="155"/>
    </row>
    <row r="360" spans="2:14" s="72" customFormat="1" x14ac:dyDescent="0.25">
      <c r="B360" s="156"/>
      <c r="H360" s="155"/>
      <c r="I360" s="156"/>
      <c r="J360" s="155"/>
      <c r="K360" s="179"/>
      <c r="L360" s="179"/>
      <c r="M360" s="179"/>
      <c r="N360" s="155"/>
    </row>
    <row r="361" spans="2:14" s="72" customFormat="1" x14ac:dyDescent="0.25">
      <c r="B361" s="156"/>
      <c r="H361" s="155"/>
      <c r="I361" s="156"/>
      <c r="J361" s="155"/>
      <c r="K361" s="179"/>
      <c r="L361" s="179"/>
      <c r="M361" s="179"/>
      <c r="N361" s="155"/>
    </row>
    <row r="362" spans="2:14" s="72" customFormat="1" x14ac:dyDescent="0.25">
      <c r="B362" s="156"/>
      <c r="H362" s="155"/>
      <c r="I362" s="156"/>
      <c r="J362" s="155"/>
      <c r="K362" s="179"/>
      <c r="L362" s="179"/>
      <c r="M362" s="179"/>
      <c r="N362" s="155"/>
    </row>
    <row r="363" spans="2:14" s="72" customFormat="1" x14ac:dyDescent="0.25">
      <c r="B363" s="156"/>
      <c r="H363" s="155"/>
      <c r="I363" s="156"/>
      <c r="J363" s="155"/>
      <c r="K363" s="179"/>
      <c r="L363" s="179"/>
      <c r="M363" s="179"/>
      <c r="N363" s="155"/>
    </row>
    <row r="364" spans="2:14" s="72" customFormat="1" x14ac:dyDescent="0.25">
      <c r="B364" s="156"/>
      <c r="H364" s="155"/>
      <c r="I364" s="156"/>
      <c r="J364" s="155"/>
      <c r="K364" s="179"/>
      <c r="L364" s="179"/>
      <c r="M364" s="179"/>
      <c r="N364" s="155"/>
    </row>
    <row r="365" spans="2:14" s="72" customFormat="1" x14ac:dyDescent="0.25">
      <c r="B365" s="156"/>
      <c r="H365" s="155"/>
      <c r="I365" s="156"/>
      <c r="J365" s="155"/>
      <c r="K365" s="179"/>
      <c r="L365" s="179"/>
      <c r="M365" s="179"/>
      <c r="N365" s="155"/>
    </row>
    <row r="366" spans="2:14" s="72" customFormat="1" x14ac:dyDescent="0.25">
      <c r="B366" s="156"/>
      <c r="H366" s="155"/>
      <c r="I366" s="156"/>
      <c r="J366" s="155"/>
      <c r="K366" s="179"/>
      <c r="L366" s="179"/>
      <c r="M366" s="179"/>
      <c r="N366" s="155"/>
    </row>
    <row r="367" spans="2:14" s="72" customFormat="1" x14ac:dyDescent="0.25">
      <c r="B367" s="156"/>
      <c r="H367" s="155"/>
      <c r="I367" s="156"/>
      <c r="J367" s="155"/>
      <c r="K367" s="179"/>
      <c r="L367" s="179"/>
      <c r="M367" s="179"/>
      <c r="N367" s="155"/>
    </row>
    <row r="368" spans="2:14" s="72" customFormat="1" x14ac:dyDescent="0.25">
      <c r="B368" s="156"/>
      <c r="H368" s="155"/>
      <c r="I368" s="156"/>
      <c r="J368" s="155"/>
      <c r="K368" s="179"/>
      <c r="L368" s="179"/>
      <c r="M368" s="179"/>
      <c r="N368" s="155"/>
    </row>
    <row r="369" spans="1:14" s="72" customFormat="1" ht="15.75" x14ac:dyDescent="0.25">
      <c r="A369" s="176"/>
      <c r="B369" s="159"/>
      <c r="K369" s="180"/>
      <c r="L369" s="180"/>
      <c r="M369" s="180"/>
      <c r="N369" s="181"/>
    </row>
    <row r="370" spans="1:14" s="72" customFormat="1" ht="15.75" x14ac:dyDescent="0.25">
      <c r="A370" s="158"/>
      <c r="B370" s="159"/>
      <c r="K370" s="180"/>
      <c r="L370" s="168"/>
      <c r="M370" s="168"/>
      <c r="N370" s="168"/>
    </row>
    <row r="371" spans="1:14" s="72" customFormat="1" ht="15.75" x14ac:dyDescent="0.25">
      <c r="A371" s="158"/>
      <c r="B371" s="159"/>
      <c r="K371" s="168"/>
      <c r="L371" s="168"/>
      <c r="M371" s="168"/>
      <c r="N371" s="168"/>
    </row>
    <row r="372" spans="1:14" s="72" customFormat="1" ht="15.75" x14ac:dyDescent="0.25">
      <c r="A372" s="158"/>
      <c r="B372" s="159"/>
      <c r="K372" s="164"/>
      <c r="L372" s="168"/>
      <c r="M372" s="168"/>
      <c r="N372" s="168"/>
    </row>
    <row r="373" spans="1:14" s="72" customFormat="1" ht="15.75" x14ac:dyDescent="0.25">
      <c r="A373" s="158"/>
      <c r="B373" s="159"/>
      <c r="K373" s="168"/>
      <c r="L373" s="168"/>
      <c r="M373" s="168"/>
      <c r="N373" s="168"/>
    </row>
    <row r="374" spans="1:14" s="72" customFormat="1" ht="15.75" x14ac:dyDescent="0.25">
      <c r="A374" s="158"/>
      <c r="B374" s="158"/>
      <c r="K374" s="182"/>
      <c r="L374" s="168"/>
      <c r="M374" s="168"/>
      <c r="N374" s="168"/>
    </row>
    <row r="375" spans="1:14" s="72" customFormat="1" ht="15.75" x14ac:dyDescent="0.25">
      <c r="A375" s="159"/>
      <c r="B375" s="159"/>
      <c r="C375" s="183"/>
      <c r="D375" s="183"/>
      <c r="E375" s="183"/>
      <c r="F375" s="184"/>
      <c r="G375" s="183"/>
      <c r="H375" s="183"/>
      <c r="I375" s="183"/>
      <c r="J375" s="183"/>
      <c r="K375" s="165"/>
      <c r="L375" s="168"/>
      <c r="M375" s="168"/>
      <c r="N375" s="168"/>
    </row>
    <row r="376" spans="1:14" s="72" customFormat="1" ht="15.75" x14ac:dyDescent="0.25">
      <c r="A376" s="158"/>
      <c r="B376" s="159"/>
      <c r="K376" s="159"/>
      <c r="L376" s="185"/>
      <c r="M376" s="168"/>
      <c r="N376" s="168"/>
    </row>
    <row r="377" spans="1:14" s="72" customFormat="1" ht="15.75" x14ac:dyDescent="0.25">
      <c r="A377" s="158"/>
      <c r="B377" s="158"/>
      <c r="K377" s="186"/>
      <c r="L377" s="186"/>
      <c r="M377" s="168"/>
      <c r="N377" s="168"/>
    </row>
    <row r="378" spans="1:14" s="72" customFormat="1" ht="15.75" x14ac:dyDescent="0.25">
      <c r="A378" s="158"/>
      <c r="B378" s="158"/>
      <c r="K378" s="186"/>
      <c r="L378" s="186"/>
      <c r="M378" s="168"/>
      <c r="N378" s="168"/>
    </row>
    <row r="379" spans="1:14" s="72" customFormat="1" ht="15.75" x14ac:dyDescent="0.25">
      <c r="A379" s="158"/>
      <c r="B379" s="159"/>
      <c r="H379" s="187"/>
      <c r="K379" s="168"/>
      <c r="L379" s="168"/>
      <c r="M379" s="168"/>
      <c r="N379" s="168"/>
    </row>
    <row r="380" spans="1:14" s="72" customFormat="1" ht="15.75" x14ac:dyDescent="0.25">
      <c r="A380" s="158"/>
      <c r="B380" s="159"/>
      <c r="I380" s="188"/>
      <c r="K380" s="168"/>
      <c r="L380" s="168"/>
      <c r="M380" s="168"/>
      <c r="N380" s="168"/>
    </row>
    <row r="381" spans="1:14" s="72" customFormat="1" ht="15.75" x14ac:dyDescent="0.25">
      <c r="A381" s="158"/>
      <c r="B381" s="159"/>
      <c r="C381" s="189"/>
      <c r="D381" s="189"/>
      <c r="E381" s="189"/>
      <c r="F381" s="189"/>
      <c r="G381" s="190"/>
      <c r="H381" s="189"/>
      <c r="I381" s="189"/>
      <c r="J381" s="189"/>
      <c r="K381" s="165"/>
      <c r="L381" s="165"/>
      <c r="M381" s="168"/>
      <c r="N381" s="168"/>
    </row>
    <row r="382" spans="1:14" s="72" customFormat="1" x14ac:dyDescent="0.25"/>
    <row r="383" spans="1:14" s="72" customFormat="1" ht="15.75" x14ac:dyDescent="0.25">
      <c r="B383" s="153"/>
      <c r="H383" s="154"/>
      <c r="I383" s="154"/>
      <c r="J383" s="154"/>
      <c r="K383" s="154"/>
      <c r="L383" s="154"/>
    </row>
    <row r="384" spans="1:14" s="72" customFormat="1" ht="15.75" x14ac:dyDescent="0.25">
      <c r="A384" s="158"/>
      <c r="B384" s="158"/>
      <c r="K384" s="164"/>
      <c r="L384" s="163"/>
      <c r="M384" s="163"/>
      <c r="N384" s="163"/>
    </row>
    <row r="385" spans="1:15" s="72" customFormat="1" ht="15.75" x14ac:dyDescent="0.25">
      <c r="A385" s="158"/>
      <c r="B385" s="158"/>
      <c r="K385" s="168"/>
      <c r="L385" s="163"/>
      <c r="M385" s="163"/>
      <c r="N385" s="163"/>
    </row>
    <row r="386" spans="1:15" s="72" customFormat="1" ht="15.75" x14ac:dyDescent="0.25">
      <c r="A386" s="158"/>
      <c r="B386" s="159"/>
      <c r="C386" s="160"/>
      <c r="D386" s="160"/>
      <c r="E386" s="160"/>
      <c r="F386" s="160"/>
      <c r="G386" s="161"/>
      <c r="H386" s="160"/>
      <c r="I386" s="160"/>
      <c r="J386" s="160"/>
      <c r="K386" s="162"/>
      <c r="L386" s="163"/>
      <c r="N386" s="163"/>
    </row>
    <row r="387" spans="1:15" s="72" customFormat="1" ht="15.75" x14ac:dyDescent="0.25">
      <c r="A387" s="158"/>
      <c r="B387" s="158"/>
      <c r="H387" s="154"/>
      <c r="K387" s="168"/>
      <c r="N387" s="163"/>
    </row>
    <row r="388" spans="1:15" s="72" customFormat="1" ht="15.75" x14ac:dyDescent="0.25">
      <c r="A388" s="158"/>
      <c r="B388" s="158"/>
      <c r="K388" s="164"/>
    </row>
    <row r="389" spans="1:15" s="72" customFormat="1" ht="15.75" x14ac:dyDescent="0.25">
      <c r="A389" s="158"/>
      <c r="B389" s="159"/>
      <c r="C389" s="160"/>
      <c r="D389" s="160"/>
      <c r="E389" s="160"/>
      <c r="F389" s="160"/>
      <c r="G389" s="160"/>
      <c r="H389" s="160"/>
      <c r="I389" s="191"/>
      <c r="J389" s="160"/>
      <c r="K389" s="180"/>
    </row>
    <row r="390" spans="1:15" s="72" customFormat="1" ht="15.75" x14ac:dyDescent="0.25">
      <c r="A390" s="158"/>
      <c r="B390" s="159"/>
      <c r="K390" s="165"/>
      <c r="L390" s="164"/>
      <c r="M390" s="164"/>
      <c r="N390" s="166"/>
    </row>
    <row r="391" spans="1:15" s="72" customFormat="1" x14ac:dyDescent="0.25"/>
    <row r="392" spans="1:15" s="72" customFormat="1" ht="15.75" x14ac:dyDescent="0.25">
      <c r="B392" s="158"/>
    </row>
    <row r="393" spans="1:15" s="72" customFormat="1" ht="15.75" x14ac:dyDescent="0.25">
      <c r="A393" s="170"/>
      <c r="C393" s="171"/>
      <c r="D393" s="172"/>
      <c r="O393" s="173"/>
    </row>
    <row r="394" spans="1:15" s="72" customFormat="1" ht="15.75" x14ac:dyDescent="0.25">
      <c r="A394" s="170"/>
      <c r="B394" s="172"/>
      <c r="C394" s="172"/>
      <c r="D394" s="172"/>
    </row>
    <row r="395" spans="1:15" s="72" customFormat="1" ht="15.75" x14ac:dyDescent="0.25">
      <c r="B395" s="153"/>
      <c r="E395" s="153"/>
      <c r="H395" s="153"/>
      <c r="J395" s="153"/>
    </row>
    <row r="396" spans="1:15" s="72" customFormat="1" ht="15.75" x14ac:dyDescent="0.25">
      <c r="B396" s="153"/>
      <c r="E396" s="174"/>
    </row>
    <row r="397" spans="1:15" s="72" customFormat="1" ht="15.75" x14ac:dyDescent="0.25">
      <c r="B397" s="153"/>
      <c r="D397" s="167"/>
      <c r="E397" s="217"/>
      <c r="F397" s="217"/>
      <c r="G397" s="217"/>
    </row>
    <row r="398" spans="1:15" s="72" customFormat="1" ht="15.75" x14ac:dyDescent="0.25">
      <c r="B398" s="153"/>
      <c r="E398" s="175"/>
    </row>
    <row r="399" spans="1:15" s="72" customFormat="1" ht="15.75" x14ac:dyDescent="0.25">
      <c r="A399" s="158"/>
      <c r="B399" s="159"/>
      <c r="C399" s="160"/>
      <c r="D399" s="160"/>
      <c r="E399" s="160"/>
      <c r="F399" s="160"/>
      <c r="G399" s="161"/>
      <c r="H399" s="160"/>
      <c r="I399" s="160"/>
      <c r="J399" s="160"/>
      <c r="K399" s="162"/>
      <c r="L399" s="163"/>
      <c r="N399" s="163"/>
    </row>
    <row r="400" spans="1:15" s="72" customFormat="1" ht="15.75" x14ac:dyDescent="0.25">
      <c r="A400" s="158"/>
      <c r="B400" s="158"/>
      <c r="H400" s="154"/>
      <c r="K400" s="164"/>
      <c r="N400" s="163"/>
    </row>
    <row r="401" spans="1:14" s="72" customFormat="1" ht="15.75" x14ac:dyDescent="0.25">
      <c r="A401" s="176"/>
      <c r="B401" s="177"/>
      <c r="H401" s="155"/>
      <c r="I401" s="177"/>
      <c r="K401" s="159"/>
      <c r="M401" s="155"/>
      <c r="N401" s="155"/>
    </row>
    <row r="402" spans="1:14" s="72" customFormat="1" ht="15.75" x14ac:dyDescent="0.25">
      <c r="H402" s="155"/>
      <c r="I402" s="177"/>
      <c r="K402" s="178"/>
      <c r="L402" s="155"/>
      <c r="M402" s="155"/>
      <c r="N402" s="155"/>
    </row>
    <row r="403" spans="1:14" s="72" customFormat="1" x14ac:dyDescent="0.25">
      <c r="H403" s="155"/>
      <c r="I403" s="155"/>
      <c r="J403" s="155"/>
      <c r="K403" s="155"/>
      <c r="L403" s="155"/>
      <c r="M403" s="155"/>
      <c r="N403" s="155"/>
    </row>
    <row r="404" spans="1:14" s="72" customFormat="1" x14ac:dyDescent="0.25">
      <c r="B404" s="156"/>
      <c r="H404" s="155"/>
      <c r="I404" s="156"/>
      <c r="J404" s="155"/>
      <c r="K404" s="179"/>
      <c r="L404" s="179"/>
      <c r="M404" s="179"/>
      <c r="N404" s="155"/>
    </row>
    <row r="405" spans="1:14" s="72" customFormat="1" x14ac:dyDescent="0.25">
      <c r="B405" s="156"/>
      <c r="H405" s="155"/>
      <c r="I405" s="156"/>
      <c r="J405" s="155"/>
      <c r="K405" s="179"/>
      <c r="L405" s="179"/>
      <c r="M405" s="179"/>
      <c r="N405" s="155"/>
    </row>
    <row r="406" spans="1:14" s="72" customFormat="1" x14ac:dyDescent="0.25">
      <c r="B406" s="156"/>
      <c r="H406" s="155"/>
      <c r="I406" s="156"/>
      <c r="J406" s="155"/>
      <c r="K406" s="179"/>
      <c r="L406" s="179"/>
      <c r="M406" s="179"/>
      <c r="N406" s="155"/>
    </row>
    <row r="407" spans="1:14" s="72" customFormat="1" x14ac:dyDescent="0.25">
      <c r="B407" s="156"/>
      <c r="H407" s="155"/>
      <c r="I407" s="156"/>
      <c r="J407" s="155"/>
      <c r="K407" s="179"/>
      <c r="L407" s="179"/>
      <c r="M407" s="179"/>
      <c r="N407" s="155"/>
    </row>
    <row r="408" spans="1:14" s="72" customFormat="1" x14ac:dyDescent="0.25">
      <c r="B408" s="156"/>
      <c r="H408" s="155"/>
      <c r="I408" s="156"/>
      <c r="J408" s="155"/>
      <c r="K408" s="179"/>
      <c r="L408" s="179"/>
      <c r="M408" s="179"/>
      <c r="N408" s="155"/>
    </row>
    <row r="409" spans="1:14" s="72" customFormat="1" x14ac:dyDescent="0.25">
      <c r="B409" s="156"/>
      <c r="H409" s="155"/>
      <c r="I409" s="156"/>
      <c r="J409" s="155"/>
      <c r="K409" s="179"/>
      <c r="L409" s="179"/>
      <c r="M409" s="179"/>
      <c r="N409" s="155"/>
    </row>
    <row r="410" spans="1:14" s="72" customFormat="1" x14ac:dyDescent="0.25">
      <c r="B410" s="156"/>
      <c r="H410" s="155"/>
      <c r="I410" s="156"/>
      <c r="J410" s="155"/>
      <c r="K410" s="179"/>
      <c r="L410" s="179"/>
      <c r="M410" s="179"/>
      <c r="N410" s="155"/>
    </row>
    <row r="411" spans="1:14" s="72" customFormat="1" x14ac:dyDescent="0.25">
      <c r="B411" s="156"/>
      <c r="H411" s="155"/>
      <c r="I411" s="156"/>
      <c r="J411" s="155"/>
      <c r="K411" s="179"/>
      <c r="L411" s="179"/>
      <c r="M411" s="179"/>
      <c r="N411" s="155"/>
    </row>
    <row r="412" spans="1:14" s="72" customFormat="1" x14ac:dyDescent="0.25">
      <c r="B412" s="156"/>
      <c r="H412" s="155"/>
      <c r="I412" s="156"/>
      <c r="J412" s="155"/>
      <c r="K412" s="179"/>
      <c r="L412" s="179"/>
      <c r="M412" s="179"/>
      <c r="N412" s="155"/>
    </row>
    <row r="413" spans="1:14" s="72" customFormat="1" x14ac:dyDescent="0.25">
      <c r="B413" s="156"/>
      <c r="H413" s="155"/>
      <c r="I413" s="156"/>
      <c r="J413" s="155"/>
      <c r="K413" s="179"/>
      <c r="L413" s="179"/>
      <c r="M413" s="179"/>
      <c r="N413" s="155"/>
    </row>
    <row r="414" spans="1:14" s="72" customFormat="1" x14ac:dyDescent="0.25">
      <c r="B414" s="156"/>
      <c r="H414" s="155"/>
      <c r="I414" s="156"/>
      <c r="J414" s="155"/>
      <c r="K414" s="179"/>
      <c r="L414" s="179"/>
      <c r="M414" s="179"/>
      <c r="N414" s="155"/>
    </row>
    <row r="415" spans="1:14" s="72" customFormat="1" x14ac:dyDescent="0.25">
      <c r="B415" s="156"/>
      <c r="H415" s="155"/>
      <c r="I415" s="156"/>
      <c r="J415" s="155"/>
      <c r="K415" s="179"/>
      <c r="L415" s="179"/>
      <c r="M415" s="179"/>
      <c r="N415" s="155"/>
    </row>
    <row r="416" spans="1:14" s="72" customFormat="1" x14ac:dyDescent="0.25">
      <c r="B416" s="156"/>
      <c r="H416" s="155"/>
      <c r="I416" s="156"/>
      <c r="J416" s="155"/>
      <c r="K416" s="179"/>
      <c r="L416" s="179"/>
      <c r="M416" s="179"/>
      <c r="N416" s="155"/>
    </row>
    <row r="417" spans="2:14" s="72" customFormat="1" x14ac:dyDescent="0.25">
      <c r="B417" s="156"/>
      <c r="H417" s="155"/>
      <c r="I417" s="156"/>
      <c r="J417" s="155"/>
      <c r="K417" s="179"/>
      <c r="L417" s="179"/>
      <c r="M417" s="179"/>
      <c r="N417" s="155"/>
    </row>
    <row r="418" spans="2:14" s="72" customFormat="1" x14ac:dyDescent="0.25">
      <c r="B418" s="156"/>
      <c r="H418" s="155"/>
      <c r="I418" s="156"/>
      <c r="J418" s="155"/>
      <c r="K418" s="179"/>
      <c r="L418" s="179"/>
      <c r="M418" s="179"/>
      <c r="N418" s="155"/>
    </row>
    <row r="419" spans="2:14" s="72" customFormat="1" x14ac:dyDescent="0.25">
      <c r="B419" s="156"/>
      <c r="H419" s="155"/>
      <c r="I419" s="156"/>
      <c r="J419" s="155"/>
      <c r="K419" s="179"/>
      <c r="L419" s="179"/>
      <c r="M419" s="179"/>
      <c r="N419" s="155"/>
    </row>
    <row r="420" spans="2:14" s="72" customFormat="1" x14ac:dyDescent="0.25">
      <c r="B420" s="156"/>
      <c r="H420" s="155"/>
      <c r="I420" s="156"/>
      <c r="J420" s="155"/>
      <c r="K420" s="179"/>
      <c r="L420" s="179"/>
      <c r="M420" s="179"/>
      <c r="N420" s="155"/>
    </row>
    <row r="421" spans="2:14" s="72" customFormat="1" x14ac:dyDescent="0.25">
      <c r="B421" s="156"/>
      <c r="H421" s="155"/>
      <c r="I421" s="156"/>
      <c r="J421" s="155"/>
      <c r="K421" s="179"/>
      <c r="L421" s="179"/>
      <c r="M421" s="179"/>
      <c r="N421" s="155"/>
    </row>
    <row r="422" spans="2:14" s="72" customFormat="1" x14ac:dyDescent="0.25">
      <c r="B422" s="156"/>
      <c r="H422" s="155"/>
      <c r="I422" s="156"/>
      <c r="J422" s="155"/>
      <c r="K422" s="179"/>
      <c r="L422" s="179"/>
      <c r="M422" s="179"/>
      <c r="N422" s="155"/>
    </row>
    <row r="423" spans="2:14" s="72" customFormat="1" x14ac:dyDescent="0.25">
      <c r="B423" s="156"/>
      <c r="H423" s="155"/>
      <c r="I423" s="156"/>
      <c r="J423" s="155"/>
      <c r="K423" s="179"/>
      <c r="L423" s="179"/>
      <c r="M423" s="179"/>
      <c r="N423" s="155"/>
    </row>
    <row r="424" spans="2:14" s="72" customFormat="1" x14ac:dyDescent="0.25">
      <c r="B424" s="156"/>
      <c r="H424" s="155"/>
      <c r="I424" s="156"/>
      <c r="J424" s="155"/>
      <c r="K424" s="179"/>
      <c r="L424" s="179"/>
      <c r="M424" s="179"/>
      <c r="N424" s="155"/>
    </row>
    <row r="425" spans="2:14" s="72" customFormat="1" x14ac:dyDescent="0.25">
      <c r="B425" s="156"/>
      <c r="H425" s="155"/>
      <c r="I425" s="156"/>
      <c r="J425" s="155"/>
      <c r="K425" s="179"/>
      <c r="L425" s="179"/>
      <c r="M425" s="179"/>
      <c r="N425" s="155"/>
    </row>
    <row r="426" spans="2:14" s="72" customFormat="1" x14ac:dyDescent="0.25">
      <c r="B426" s="156"/>
      <c r="H426" s="155"/>
      <c r="I426" s="156"/>
      <c r="J426" s="155"/>
      <c r="K426" s="179"/>
      <c r="L426" s="179"/>
      <c r="M426" s="179"/>
      <c r="N426" s="155"/>
    </row>
    <row r="427" spans="2:14" s="72" customFormat="1" x14ac:dyDescent="0.25">
      <c r="B427" s="156"/>
      <c r="H427" s="155"/>
      <c r="I427" s="156"/>
      <c r="J427" s="155"/>
      <c r="K427" s="179"/>
      <c r="L427" s="179"/>
      <c r="M427" s="179"/>
      <c r="N427" s="155"/>
    </row>
    <row r="428" spans="2:14" s="72" customFormat="1" x14ac:dyDescent="0.25">
      <c r="B428" s="156"/>
      <c r="H428" s="155"/>
      <c r="I428" s="156"/>
      <c r="J428" s="155"/>
      <c r="K428" s="179"/>
      <c r="L428" s="179"/>
      <c r="M428" s="179"/>
      <c r="N428" s="155"/>
    </row>
    <row r="429" spans="2:14" s="72" customFormat="1" x14ac:dyDescent="0.25">
      <c r="B429" s="156"/>
      <c r="H429" s="155"/>
      <c r="I429" s="156"/>
      <c r="J429" s="155"/>
      <c r="K429" s="179"/>
      <c r="L429" s="179"/>
      <c r="M429" s="179"/>
      <c r="N429" s="155"/>
    </row>
    <row r="430" spans="2:14" s="72" customFormat="1" x14ac:dyDescent="0.25">
      <c r="B430" s="156"/>
      <c r="H430" s="155"/>
      <c r="I430" s="156"/>
      <c r="J430" s="155"/>
      <c r="K430" s="179"/>
      <c r="L430" s="179"/>
      <c r="M430" s="179"/>
      <c r="N430" s="155"/>
    </row>
    <row r="431" spans="2:14" s="72" customFormat="1" x14ac:dyDescent="0.25">
      <c r="B431" s="156"/>
      <c r="H431" s="155"/>
      <c r="I431" s="156"/>
      <c r="J431" s="155"/>
      <c r="K431" s="179"/>
      <c r="L431" s="179"/>
      <c r="M431" s="179"/>
      <c r="N431" s="155"/>
    </row>
    <row r="432" spans="2:14" s="72" customFormat="1" x14ac:dyDescent="0.25">
      <c r="B432" s="156"/>
      <c r="H432" s="155"/>
      <c r="I432" s="156"/>
      <c r="J432" s="155"/>
      <c r="K432" s="179"/>
      <c r="L432" s="179"/>
      <c r="M432" s="179"/>
      <c r="N432" s="155"/>
    </row>
    <row r="433" spans="2:14" s="72" customFormat="1" x14ac:dyDescent="0.25">
      <c r="B433" s="156"/>
      <c r="H433" s="155"/>
      <c r="I433" s="156"/>
      <c r="J433" s="155"/>
      <c r="K433" s="179"/>
      <c r="L433" s="179"/>
      <c r="M433" s="179"/>
      <c r="N433" s="155"/>
    </row>
    <row r="434" spans="2:14" s="72" customFormat="1" x14ac:dyDescent="0.25">
      <c r="B434" s="156"/>
      <c r="H434" s="155"/>
      <c r="I434" s="156"/>
      <c r="J434" s="155"/>
      <c r="K434" s="179"/>
      <c r="L434" s="179"/>
      <c r="M434" s="179"/>
      <c r="N434" s="155"/>
    </row>
    <row r="435" spans="2:14" s="72" customFormat="1" x14ac:dyDescent="0.25">
      <c r="B435" s="156"/>
      <c r="H435" s="155"/>
      <c r="I435" s="156"/>
      <c r="J435" s="155"/>
      <c r="K435" s="179"/>
      <c r="L435" s="179"/>
      <c r="M435" s="179"/>
      <c r="N435" s="155"/>
    </row>
    <row r="436" spans="2:14" s="72" customFormat="1" x14ac:dyDescent="0.25">
      <c r="B436" s="156"/>
      <c r="H436" s="155"/>
      <c r="I436" s="156"/>
      <c r="J436" s="155"/>
      <c r="K436" s="179"/>
      <c r="L436" s="179"/>
      <c r="M436" s="179"/>
      <c r="N436" s="155"/>
    </row>
    <row r="437" spans="2:14" s="72" customFormat="1" x14ac:dyDescent="0.25">
      <c r="B437" s="156"/>
      <c r="H437" s="155"/>
      <c r="I437" s="156"/>
      <c r="J437" s="155"/>
      <c r="K437" s="179"/>
      <c r="L437" s="179"/>
      <c r="M437" s="179"/>
      <c r="N437" s="155"/>
    </row>
    <row r="438" spans="2:14" s="72" customFormat="1" x14ac:dyDescent="0.25">
      <c r="B438" s="156"/>
      <c r="H438" s="155"/>
      <c r="I438" s="156"/>
      <c r="J438" s="155"/>
      <c r="K438" s="179"/>
      <c r="L438" s="179"/>
      <c r="M438" s="179"/>
      <c r="N438" s="155"/>
    </row>
    <row r="439" spans="2:14" s="72" customFormat="1" x14ac:dyDescent="0.25">
      <c r="B439" s="156"/>
      <c r="H439" s="155"/>
      <c r="I439" s="156"/>
      <c r="J439" s="155"/>
      <c r="K439" s="179"/>
      <c r="L439" s="179"/>
      <c r="M439" s="179"/>
      <c r="N439" s="155"/>
    </row>
    <row r="440" spans="2:14" s="72" customFormat="1" x14ac:dyDescent="0.25">
      <c r="B440" s="156"/>
      <c r="H440" s="155"/>
      <c r="I440" s="156"/>
      <c r="J440" s="155"/>
      <c r="K440" s="179"/>
      <c r="L440" s="179"/>
      <c r="M440" s="179"/>
      <c r="N440" s="155"/>
    </row>
    <row r="441" spans="2:14" s="72" customFormat="1" x14ac:dyDescent="0.25">
      <c r="B441" s="156"/>
      <c r="H441" s="155"/>
      <c r="I441" s="156"/>
      <c r="J441" s="155"/>
      <c r="K441" s="179"/>
      <c r="L441" s="179"/>
      <c r="M441" s="179"/>
      <c r="N441" s="155"/>
    </row>
    <row r="442" spans="2:14" s="72" customFormat="1" x14ac:dyDescent="0.25">
      <c r="B442" s="156"/>
      <c r="H442" s="155"/>
      <c r="I442" s="156"/>
      <c r="J442" s="155"/>
      <c r="K442" s="179"/>
      <c r="L442" s="179"/>
      <c r="M442" s="179"/>
      <c r="N442" s="155"/>
    </row>
    <row r="443" spans="2:14" s="72" customFormat="1" x14ac:dyDescent="0.25">
      <c r="B443" s="156"/>
      <c r="H443" s="155"/>
      <c r="I443" s="156"/>
      <c r="J443" s="155"/>
      <c r="K443" s="179"/>
      <c r="L443" s="179"/>
      <c r="M443" s="179"/>
      <c r="N443" s="155"/>
    </row>
    <row r="444" spans="2:14" s="72" customFormat="1" x14ac:dyDescent="0.25">
      <c r="B444" s="156"/>
      <c r="H444" s="155"/>
      <c r="I444" s="156"/>
      <c r="J444" s="155"/>
      <c r="K444" s="179"/>
      <c r="L444" s="179"/>
      <c r="M444" s="179"/>
      <c r="N444" s="155"/>
    </row>
    <row r="445" spans="2:14" s="72" customFormat="1" x14ac:dyDescent="0.25">
      <c r="B445" s="156"/>
      <c r="H445" s="155"/>
      <c r="I445" s="156"/>
      <c r="J445" s="155"/>
      <c r="K445" s="179"/>
      <c r="L445" s="179"/>
      <c r="M445" s="179"/>
      <c r="N445" s="155"/>
    </row>
    <row r="446" spans="2:14" s="72" customFormat="1" x14ac:dyDescent="0.25">
      <c r="B446" s="156"/>
      <c r="H446" s="155"/>
      <c r="I446" s="156"/>
      <c r="J446" s="155"/>
      <c r="K446" s="179"/>
      <c r="L446" s="179"/>
      <c r="M446" s="179"/>
      <c r="N446" s="155"/>
    </row>
    <row r="447" spans="2:14" s="72" customFormat="1" x14ac:dyDescent="0.25">
      <c r="B447" s="156"/>
      <c r="H447" s="155"/>
      <c r="I447" s="156"/>
      <c r="J447" s="155"/>
      <c r="K447" s="179"/>
      <c r="L447" s="179"/>
      <c r="M447" s="179"/>
      <c r="N447" s="155"/>
    </row>
    <row r="448" spans="2:14" s="72" customFormat="1" x14ac:dyDescent="0.25">
      <c r="B448" s="156"/>
      <c r="H448" s="155"/>
      <c r="I448" s="156"/>
      <c r="J448" s="155"/>
      <c r="K448" s="179"/>
      <c r="L448" s="179"/>
      <c r="M448" s="179"/>
      <c r="N448" s="155"/>
    </row>
    <row r="449" spans="2:14" s="72" customFormat="1" x14ac:dyDescent="0.25">
      <c r="B449" s="156"/>
      <c r="H449" s="155"/>
      <c r="I449" s="156"/>
      <c r="J449" s="155"/>
      <c r="K449" s="179"/>
      <c r="L449" s="179"/>
      <c r="M449" s="179"/>
      <c r="N449" s="155"/>
    </row>
    <row r="450" spans="2:14" s="72" customFormat="1" x14ac:dyDescent="0.25">
      <c r="B450" s="156"/>
      <c r="H450" s="155"/>
      <c r="I450" s="156"/>
      <c r="J450" s="155"/>
      <c r="K450" s="179"/>
      <c r="L450" s="179"/>
      <c r="M450" s="179"/>
      <c r="N450" s="155"/>
    </row>
    <row r="451" spans="2:14" s="72" customFormat="1" x14ac:dyDescent="0.25">
      <c r="B451" s="156"/>
      <c r="H451" s="155"/>
      <c r="I451" s="156"/>
      <c r="J451" s="155"/>
      <c r="K451" s="179"/>
      <c r="L451" s="179"/>
      <c r="M451" s="179"/>
      <c r="N451" s="155"/>
    </row>
    <row r="452" spans="2:14" s="72" customFormat="1" x14ac:dyDescent="0.25">
      <c r="B452" s="156"/>
      <c r="H452" s="155"/>
      <c r="I452" s="156"/>
      <c r="J452" s="155"/>
      <c r="K452" s="179"/>
      <c r="L452" s="179"/>
      <c r="M452" s="179"/>
      <c r="N452" s="155"/>
    </row>
    <row r="453" spans="2:14" s="72" customFormat="1" x14ac:dyDescent="0.25">
      <c r="B453" s="156"/>
      <c r="H453" s="155"/>
      <c r="I453" s="156"/>
      <c r="J453" s="155"/>
      <c r="K453" s="179"/>
      <c r="L453" s="179"/>
      <c r="M453" s="179"/>
      <c r="N453" s="155"/>
    </row>
    <row r="454" spans="2:14" s="72" customFormat="1" x14ac:dyDescent="0.25">
      <c r="B454" s="156"/>
      <c r="H454" s="155"/>
      <c r="I454" s="156"/>
      <c r="J454" s="155"/>
      <c r="K454" s="179"/>
      <c r="L454" s="179"/>
      <c r="M454" s="179"/>
      <c r="N454" s="155"/>
    </row>
    <row r="455" spans="2:14" s="72" customFormat="1" x14ac:dyDescent="0.25">
      <c r="B455" s="156"/>
      <c r="H455" s="155"/>
      <c r="I455" s="156"/>
      <c r="J455" s="155"/>
      <c r="K455" s="179"/>
      <c r="L455" s="179"/>
      <c r="M455" s="179"/>
      <c r="N455" s="155"/>
    </row>
    <row r="456" spans="2:14" s="72" customFormat="1" x14ac:dyDescent="0.25">
      <c r="B456" s="156"/>
      <c r="H456" s="155"/>
      <c r="I456" s="156"/>
      <c r="J456" s="155"/>
      <c r="K456" s="179"/>
      <c r="L456" s="179"/>
      <c r="M456" s="179"/>
      <c r="N456" s="155"/>
    </row>
    <row r="457" spans="2:14" s="72" customFormat="1" x14ac:dyDescent="0.25">
      <c r="B457" s="156"/>
      <c r="H457" s="155"/>
      <c r="I457" s="156"/>
      <c r="J457" s="155"/>
      <c r="K457" s="179"/>
      <c r="L457" s="179"/>
      <c r="M457" s="179"/>
      <c r="N457" s="155"/>
    </row>
    <row r="458" spans="2:14" s="72" customFormat="1" x14ac:dyDescent="0.25">
      <c r="B458" s="156"/>
      <c r="H458" s="155"/>
      <c r="I458" s="156"/>
      <c r="J458" s="155"/>
      <c r="K458" s="179"/>
      <c r="L458" s="179"/>
      <c r="M458" s="179"/>
      <c r="N458" s="155"/>
    </row>
    <row r="459" spans="2:14" s="72" customFormat="1" x14ac:dyDescent="0.25">
      <c r="B459" s="156"/>
      <c r="H459" s="155"/>
      <c r="I459" s="156"/>
      <c r="J459" s="155"/>
      <c r="K459" s="179"/>
      <c r="L459" s="179"/>
      <c r="M459" s="179"/>
      <c r="N459" s="155"/>
    </row>
    <row r="460" spans="2:14" s="72" customFormat="1" x14ac:dyDescent="0.25">
      <c r="B460" s="156"/>
      <c r="H460" s="155"/>
      <c r="I460" s="156"/>
      <c r="J460" s="155"/>
      <c r="K460" s="179"/>
      <c r="L460" s="179"/>
      <c r="M460" s="179"/>
      <c r="N460" s="155"/>
    </row>
    <row r="461" spans="2:14" s="72" customFormat="1" x14ac:dyDescent="0.25">
      <c r="B461" s="156"/>
      <c r="H461" s="155"/>
      <c r="I461" s="156"/>
      <c r="J461" s="155"/>
      <c r="K461" s="179"/>
      <c r="L461" s="179"/>
      <c r="M461" s="179"/>
      <c r="N461" s="155"/>
    </row>
    <row r="462" spans="2:14" s="72" customFormat="1" x14ac:dyDescent="0.25">
      <c r="B462" s="156"/>
      <c r="H462" s="155"/>
      <c r="I462" s="156"/>
      <c r="J462" s="155"/>
      <c r="K462" s="179"/>
      <c r="L462" s="179"/>
      <c r="M462" s="179"/>
      <c r="N462" s="155"/>
    </row>
    <row r="463" spans="2:14" s="72" customFormat="1" x14ac:dyDescent="0.25">
      <c r="B463" s="156"/>
      <c r="H463" s="155"/>
      <c r="I463" s="156"/>
      <c r="J463" s="155"/>
      <c r="K463" s="179"/>
      <c r="L463" s="179"/>
      <c r="M463" s="179"/>
      <c r="N463" s="155"/>
    </row>
    <row r="464" spans="2:14" s="72" customFormat="1" x14ac:dyDescent="0.25">
      <c r="B464" s="156"/>
      <c r="H464" s="155"/>
      <c r="I464" s="156"/>
      <c r="J464" s="155"/>
      <c r="K464" s="179"/>
      <c r="L464" s="179"/>
      <c r="M464" s="179"/>
      <c r="N464" s="155"/>
    </row>
    <row r="465" spans="1:18" s="72" customFormat="1" x14ac:dyDescent="0.25">
      <c r="B465" s="156"/>
      <c r="H465" s="155"/>
      <c r="I465" s="156"/>
      <c r="J465" s="155"/>
      <c r="K465" s="179"/>
      <c r="L465" s="179"/>
      <c r="M465" s="179"/>
      <c r="N465" s="155"/>
    </row>
    <row r="466" spans="1:18" s="72" customFormat="1" x14ac:dyDescent="0.25">
      <c r="B466" s="156"/>
      <c r="H466" s="155"/>
      <c r="I466" s="156"/>
      <c r="J466" s="155"/>
      <c r="K466" s="179"/>
      <c r="L466" s="179"/>
      <c r="M466" s="179"/>
      <c r="N466" s="155"/>
    </row>
    <row r="467" spans="1:18" s="72" customFormat="1" ht="15.75" x14ac:dyDescent="0.25">
      <c r="A467" s="176"/>
      <c r="B467" s="159"/>
      <c r="K467" s="180"/>
      <c r="L467" s="180"/>
      <c r="M467" s="180"/>
      <c r="N467" s="181"/>
    </row>
    <row r="468" spans="1:18" s="72" customFormat="1" ht="15.75" x14ac:dyDescent="0.25">
      <c r="A468" s="158"/>
      <c r="B468" s="159"/>
      <c r="K468" s="180"/>
      <c r="L468" s="168"/>
      <c r="M468" s="168"/>
      <c r="N468" s="168"/>
    </row>
    <row r="469" spans="1:18" s="72" customFormat="1" ht="15.75" x14ac:dyDescent="0.25">
      <c r="A469" s="158"/>
      <c r="B469" s="159"/>
      <c r="K469" s="168"/>
      <c r="L469" s="168"/>
      <c r="M469" s="168"/>
      <c r="R469" s="169"/>
    </row>
    <row r="470" spans="1:18" s="72" customFormat="1" ht="15.75" x14ac:dyDescent="0.25">
      <c r="A470" s="158"/>
      <c r="B470" s="159"/>
      <c r="K470" s="164"/>
      <c r="L470" s="168"/>
      <c r="M470" s="168"/>
      <c r="R470" s="169"/>
    </row>
    <row r="471" spans="1:18" s="72" customFormat="1" ht="15.75" x14ac:dyDescent="0.25">
      <c r="A471" s="158"/>
      <c r="B471" s="159"/>
      <c r="K471" s="168"/>
      <c r="L471" s="168"/>
      <c r="M471" s="168"/>
      <c r="N471" s="168"/>
    </row>
    <row r="472" spans="1:18" s="72" customFormat="1" ht="15.75" x14ac:dyDescent="0.25">
      <c r="A472" s="158"/>
      <c r="B472" s="158"/>
      <c r="K472" s="182"/>
      <c r="L472" s="168"/>
      <c r="M472" s="168"/>
      <c r="N472" s="168"/>
    </row>
    <row r="473" spans="1:18" s="72" customFormat="1" ht="15.75" x14ac:dyDescent="0.25">
      <c r="A473" s="159"/>
      <c r="B473" s="159"/>
      <c r="C473" s="183"/>
      <c r="D473" s="183"/>
      <c r="E473" s="183"/>
      <c r="F473" s="184"/>
      <c r="G473" s="183"/>
      <c r="H473" s="183"/>
      <c r="I473" s="183"/>
      <c r="J473" s="183"/>
      <c r="K473" s="165"/>
      <c r="L473" s="168"/>
      <c r="M473" s="168"/>
      <c r="N473" s="168"/>
    </row>
    <row r="474" spans="1:18" s="72" customFormat="1" ht="15.75" x14ac:dyDescent="0.25">
      <c r="A474" s="158"/>
      <c r="B474" s="159"/>
      <c r="K474" s="159"/>
      <c r="L474" s="185"/>
      <c r="M474" s="168"/>
      <c r="N474" s="168"/>
    </row>
    <row r="475" spans="1:18" s="72" customFormat="1" ht="15.75" x14ac:dyDescent="0.25">
      <c r="A475" s="158"/>
      <c r="B475" s="158"/>
      <c r="K475" s="186"/>
      <c r="L475" s="186"/>
      <c r="M475" s="168"/>
      <c r="N475" s="168"/>
    </row>
    <row r="476" spans="1:18" s="72" customFormat="1" ht="15.75" x14ac:dyDescent="0.25">
      <c r="A476" s="158"/>
      <c r="B476" s="158"/>
      <c r="K476" s="168"/>
      <c r="L476" s="168"/>
      <c r="M476" s="168"/>
      <c r="N476" s="168"/>
    </row>
    <row r="477" spans="1:18" s="72" customFormat="1" ht="15.75" x14ac:dyDescent="0.25">
      <c r="A477" s="158"/>
      <c r="B477" s="159"/>
      <c r="H477" s="187"/>
      <c r="K477" s="168"/>
      <c r="L477" s="168"/>
      <c r="M477" s="168"/>
      <c r="N477" s="168"/>
    </row>
    <row r="478" spans="1:18" s="72" customFormat="1" ht="15.75" x14ac:dyDescent="0.25">
      <c r="A478" s="158"/>
      <c r="B478" s="159"/>
      <c r="I478" s="188"/>
      <c r="K478" s="168"/>
      <c r="L478" s="168"/>
      <c r="M478" s="168"/>
      <c r="N478" s="168"/>
    </row>
    <row r="479" spans="1:18" s="72" customFormat="1" ht="15.75" x14ac:dyDescent="0.25">
      <c r="A479" s="158"/>
      <c r="B479" s="159"/>
      <c r="C479" s="189"/>
      <c r="D479" s="189"/>
      <c r="E479" s="189"/>
      <c r="F479" s="189"/>
      <c r="G479" s="190"/>
      <c r="H479" s="189"/>
      <c r="I479" s="189"/>
      <c r="J479" s="189"/>
      <c r="K479" s="165"/>
      <c r="L479" s="165"/>
      <c r="M479" s="168"/>
      <c r="N479" s="168"/>
    </row>
    <row r="480" spans="1:18" s="72" customFormat="1" x14ac:dyDescent="0.25"/>
    <row r="481" spans="1:15" s="72" customFormat="1" ht="15.75" x14ac:dyDescent="0.25">
      <c r="B481" s="153"/>
      <c r="H481" s="154"/>
      <c r="I481" s="154"/>
      <c r="J481" s="154"/>
      <c r="K481" s="154"/>
      <c r="L481" s="154"/>
    </row>
    <row r="482" spans="1:15" s="72" customFormat="1" ht="15.75" x14ac:dyDescent="0.25">
      <c r="A482" s="158"/>
      <c r="B482" s="158"/>
      <c r="K482" s="192"/>
      <c r="L482" s="163"/>
      <c r="M482" s="163"/>
      <c r="N482" s="163"/>
    </row>
    <row r="483" spans="1:15" s="72" customFormat="1" ht="15.75" x14ac:dyDescent="0.25">
      <c r="A483" s="158"/>
      <c r="B483" s="158"/>
      <c r="K483" s="168"/>
      <c r="L483" s="163"/>
      <c r="M483" s="163"/>
      <c r="N483" s="163"/>
    </row>
    <row r="484" spans="1:15" s="72" customFormat="1" ht="15.75" x14ac:dyDescent="0.25">
      <c r="A484" s="158"/>
      <c r="B484" s="159"/>
      <c r="C484" s="160"/>
      <c r="D484" s="160"/>
      <c r="E484" s="160"/>
      <c r="F484" s="160"/>
      <c r="G484" s="161"/>
      <c r="H484" s="160"/>
      <c r="I484" s="160"/>
      <c r="J484" s="160"/>
      <c r="K484" s="162"/>
      <c r="L484" s="163"/>
      <c r="N484" s="163"/>
    </row>
    <row r="485" spans="1:15" s="72" customFormat="1" ht="15.75" x14ac:dyDescent="0.25">
      <c r="A485" s="158"/>
      <c r="B485" s="158"/>
      <c r="H485" s="154"/>
      <c r="K485" s="168"/>
      <c r="N485" s="163"/>
    </row>
    <row r="486" spans="1:15" s="72" customFormat="1" ht="15.75" x14ac:dyDescent="0.25">
      <c r="A486" s="158"/>
      <c r="B486" s="158"/>
      <c r="K486" s="164"/>
    </row>
    <row r="487" spans="1:15" s="72" customFormat="1" ht="15.75" x14ac:dyDescent="0.25">
      <c r="A487" s="158"/>
      <c r="B487" s="159"/>
      <c r="C487" s="160"/>
      <c r="D487" s="160"/>
      <c r="E487" s="160"/>
      <c r="F487" s="160"/>
      <c r="G487" s="160"/>
      <c r="H487" s="160"/>
      <c r="I487" s="191"/>
      <c r="J487" s="160"/>
      <c r="K487" s="180"/>
    </row>
    <row r="488" spans="1:15" s="72" customFormat="1" ht="15.75" x14ac:dyDescent="0.25">
      <c r="A488" s="158"/>
      <c r="B488" s="159"/>
      <c r="K488" s="165"/>
      <c r="L488" s="164"/>
      <c r="M488" s="164"/>
      <c r="N488" s="166"/>
    </row>
    <row r="489" spans="1:15" s="72" customFormat="1" x14ac:dyDescent="0.25"/>
    <row r="490" spans="1:15" s="72" customFormat="1" ht="15.75" x14ac:dyDescent="0.25">
      <c r="B490" s="158"/>
    </row>
    <row r="491" spans="1:15" s="72" customFormat="1" ht="15.75" x14ac:dyDescent="0.25">
      <c r="A491" s="170"/>
      <c r="C491" s="171"/>
      <c r="D491" s="172"/>
      <c r="O491" s="173"/>
    </row>
    <row r="492" spans="1:15" s="72" customFormat="1" ht="15.75" x14ac:dyDescent="0.25">
      <c r="A492" s="170"/>
      <c r="B492" s="172"/>
      <c r="C492" s="172"/>
      <c r="D492" s="172"/>
    </row>
    <row r="493" spans="1:15" s="72" customFormat="1" ht="15.75" x14ac:dyDescent="0.25">
      <c r="B493" s="153"/>
      <c r="E493" s="153"/>
      <c r="H493" s="153"/>
      <c r="J493" s="153"/>
    </row>
    <row r="494" spans="1:15" s="72" customFormat="1" ht="15.75" x14ac:dyDescent="0.25">
      <c r="B494" s="153"/>
      <c r="E494" s="174"/>
    </row>
    <row r="495" spans="1:15" s="72" customFormat="1" ht="15.75" x14ac:dyDescent="0.25">
      <c r="B495" s="153"/>
      <c r="D495" s="167"/>
      <c r="E495" s="217"/>
      <c r="F495" s="217"/>
      <c r="G495" s="217"/>
    </row>
    <row r="496" spans="1:15" s="72" customFormat="1" ht="15.75" x14ac:dyDescent="0.25">
      <c r="B496" s="153"/>
      <c r="E496" s="175"/>
    </row>
    <row r="497" spans="1:14" s="72" customFormat="1" x14ac:dyDescent="0.25">
      <c r="B497" s="156"/>
      <c r="I497" s="156"/>
      <c r="K497" s="157"/>
      <c r="L497" s="157"/>
      <c r="M497" s="157"/>
      <c r="N497" s="155"/>
    </row>
    <row r="498" spans="1:14" s="72" customFormat="1" x14ac:dyDescent="0.25">
      <c r="B498" s="156"/>
      <c r="I498" s="156"/>
      <c r="K498" s="157"/>
      <c r="L498" s="157"/>
      <c r="M498" s="157"/>
      <c r="N498" s="155"/>
    </row>
    <row r="499" spans="1:14" s="72" customFormat="1" ht="15.75" x14ac:dyDescent="0.25">
      <c r="A499" s="176"/>
      <c r="B499" s="177"/>
      <c r="H499" s="155"/>
      <c r="I499" s="177"/>
      <c r="K499" s="159"/>
      <c r="M499" s="155"/>
      <c r="N499" s="155"/>
    </row>
    <row r="500" spans="1:14" s="72" customFormat="1" ht="15.75" x14ac:dyDescent="0.25">
      <c r="H500" s="155"/>
      <c r="I500" s="177"/>
      <c r="K500" s="178"/>
      <c r="L500" s="155"/>
      <c r="M500" s="155"/>
      <c r="N500" s="155"/>
    </row>
    <row r="501" spans="1:14" s="72" customFormat="1" x14ac:dyDescent="0.25">
      <c r="H501" s="155"/>
      <c r="I501" s="155"/>
      <c r="J501" s="155"/>
      <c r="K501" s="155"/>
      <c r="L501" s="155"/>
      <c r="M501" s="155"/>
      <c r="N501" s="155"/>
    </row>
    <row r="502" spans="1:14" s="72" customFormat="1" x14ac:dyDescent="0.25">
      <c r="B502" s="156"/>
      <c r="H502" s="155"/>
      <c r="I502" s="156"/>
      <c r="J502" s="155"/>
      <c r="K502" s="179"/>
      <c r="L502" s="179"/>
      <c r="M502" s="179"/>
      <c r="N502" s="155"/>
    </row>
    <row r="503" spans="1:14" s="72" customFormat="1" x14ac:dyDescent="0.25">
      <c r="B503" s="156"/>
      <c r="H503" s="155"/>
      <c r="I503" s="156"/>
      <c r="J503" s="155"/>
      <c r="K503" s="179"/>
      <c r="L503" s="179"/>
      <c r="M503" s="179"/>
      <c r="N503" s="155"/>
    </row>
    <row r="504" spans="1:14" s="72" customFormat="1" x14ac:dyDescent="0.25">
      <c r="B504" s="156"/>
      <c r="H504" s="155"/>
      <c r="I504" s="156"/>
      <c r="J504" s="155"/>
      <c r="K504" s="179"/>
      <c r="L504" s="179"/>
      <c r="M504" s="179"/>
      <c r="N504" s="155"/>
    </row>
    <row r="505" spans="1:14" s="72" customFormat="1" x14ac:dyDescent="0.25">
      <c r="B505" s="156"/>
      <c r="H505" s="155"/>
      <c r="I505" s="156"/>
      <c r="J505" s="155"/>
      <c r="K505" s="179"/>
      <c r="L505" s="179"/>
      <c r="M505" s="179"/>
      <c r="N505" s="155"/>
    </row>
    <row r="506" spans="1:14" s="72" customFormat="1" x14ac:dyDescent="0.25">
      <c r="B506" s="156"/>
      <c r="H506" s="155"/>
      <c r="I506" s="156"/>
      <c r="J506" s="155"/>
      <c r="K506" s="179"/>
      <c r="L506" s="179"/>
      <c r="M506" s="179"/>
      <c r="N506" s="155"/>
    </row>
    <row r="507" spans="1:14" s="72" customFormat="1" x14ac:dyDescent="0.25">
      <c r="B507" s="156"/>
      <c r="H507" s="155"/>
      <c r="I507" s="156"/>
      <c r="J507" s="155"/>
      <c r="K507" s="179"/>
      <c r="L507" s="179"/>
      <c r="M507" s="179"/>
      <c r="N507" s="155"/>
    </row>
    <row r="508" spans="1:14" s="72" customFormat="1" x14ac:dyDescent="0.25">
      <c r="B508" s="156"/>
      <c r="H508" s="155"/>
      <c r="I508" s="156"/>
      <c r="J508" s="155"/>
      <c r="K508" s="179"/>
      <c r="L508" s="179"/>
      <c r="M508" s="179"/>
      <c r="N508" s="155"/>
    </row>
    <row r="509" spans="1:14" s="72" customFormat="1" x14ac:dyDescent="0.25">
      <c r="B509" s="156"/>
      <c r="H509" s="155"/>
      <c r="I509" s="156"/>
      <c r="J509" s="155"/>
      <c r="K509" s="179"/>
      <c r="L509" s="179"/>
      <c r="M509" s="179"/>
      <c r="N509" s="155"/>
    </row>
    <row r="510" spans="1:14" s="72" customFormat="1" x14ac:dyDescent="0.25">
      <c r="B510" s="156"/>
      <c r="H510" s="155"/>
      <c r="I510" s="156"/>
      <c r="J510" s="155"/>
      <c r="K510" s="179"/>
      <c r="L510" s="179"/>
      <c r="M510" s="179"/>
      <c r="N510" s="155"/>
    </row>
    <row r="511" spans="1:14" s="72" customFormat="1" x14ac:dyDescent="0.25">
      <c r="B511" s="156"/>
      <c r="H511" s="155"/>
      <c r="I511" s="156"/>
      <c r="J511" s="155"/>
      <c r="K511" s="179"/>
      <c r="L511" s="179"/>
      <c r="M511" s="179"/>
      <c r="N511" s="155"/>
    </row>
    <row r="512" spans="1:14" s="72" customFormat="1" x14ac:dyDescent="0.25">
      <c r="B512" s="156"/>
      <c r="H512" s="155"/>
      <c r="I512" s="156"/>
      <c r="J512" s="155"/>
      <c r="K512" s="179"/>
      <c r="L512" s="179"/>
      <c r="M512" s="179"/>
      <c r="N512" s="155"/>
    </row>
    <row r="513" spans="2:14" s="72" customFormat="1" x14ac:dyDescent="0.25">
      <c r="B513" s="156"/>
      <c r="H513" s="155"/>
      <c r="I513" s="156"/>
      <c r="J513" s="155"/>
      <c r="K513" s="179"/>
      <c r="L513" s="179"/>
      <c r="M513" s="179"/>
      <c r="N513" s="155"/>
    </row>
    <row r="514" spans="2:14" s="72" customFormat="1" x14ac:dyDescent="0.25">
      <c r="B514" s="156"/>
      <c r="H514" s="155"/>
      <c r="I514" s="156"/>
      <c r="J514" s="155"/>
      <c r="K514" s="179"/>
      <c r="L514" s="179"/>
      <c r="M514" s="179"/>
      <c r="N514" s="155"/>
    </row>
    <row r="515" spans="2:14" s="72" customFormat="1" x14ac:dyDescent="0.25">
      <c r="B515" s="156"/>
      <c r="H515" s="155"/>
      <c r="I515" s="156"/>
      <c r="J515" s="155"/>
      <c r="K515" s="179"/>
      <c r="L515" s="179"/>
      <c r="M515" s="179"/>
      <c r="N515" s="155"/>
    </row>
    <row r="516" spans="2:14" s="72" customFormat="1" x14ac:dyDescent="0.25">
      <c r="B516" s="156"/>
      <c r="H516" s="155"/>
      <c r="I516" s="156"/>
      <c r="J516" s="155"/>
      <c r="K516" s="179"/>
      <c r="L516" s="179"/>
      <c r="M516" s="179"/>
      <c r="N516" s="155"/>
    </row>
    <row r="517" spans="2:14" s="72" customFormat="1" x14ac:dyDescent="0.25">
      <c r="B517" s="156"/>
      <c r="H517" s="155"/>
      <c r="I517" s="156"/>
      <c r="J517" s="155"/>
      <c r="K517" s="179"/>
      <c r="L517" s="179"/>
      <c r="M517" s="179"/>
      <c r="N517" s="155"/>
    </row>
    <row r="518" spans="2:14" s="72" customFormat="1" x14ac:dyDescent="0.25">
      <c r="B518" s="156"/>
      <c r="H518" s="155"/>
      <c r="I518" s="156"/>
      <c r="J518" s="155"/>
      <c r="K518" s="179"/>
      <c r="L518" s="179"/>
      <c r="M518" s="179"/>
      <c r="N518" s="155"/>
    </row>
    <row r="519" spans="2:14" s="72" customFormat="1" x14ac:dyDescent="0.25">
      <c r="B519" s="156"/>
      <c r="H519" s="155"/>
      <c r="I519" s="156"/>
      <c r="J519" s="155"/>
      <c r="K519" s="179"/>
      <c r="L519" s="179"/>
      <c r="M519" s="179"/>
      <c r="N519" s="155"/>
    </row>
    <row r="520" spans="2:14" s="72" customFormat="1" x14ac:dyDescent="0.25">
      <c r="B520" s="156"/>
      <c r="H520" s="155"/>
      <c r="I520" s="156"/>
      <c r="J520" s="155"/>
      <c r="K520" s="179"/>
      <c r="L520" s="179"/>
      <c r="M520" s="179"/>
      <c r="N520" s="155"/>
    </row>
    <row r="521" spans="2:14" s="72" customFormat="1" x14ac:dyDescent="0.25">
      <c r="B521" s="156"/>
      <c r="H521" s="155"/>
      <c r="I521" s="156"/>
      <c r="J521" s="155"/>
      <c r="K521" s="179"/>
      <c r="L521" s="179"/>
      <c r="M521" s="179"/>
      <c r="N521" s="155"/>
    </row>
    <row r="522" spans="2:14" s="72" customFormat="1" x14ac:dyDescent="0.25">
      <c r="B522" s="156"/>
      <c r="H522" s="155"/>
      <c r="I522" s="156"/>
      <c r="J522" s="155"/>
      <c r="K522" s="179"/>
      <c r="L522" s="179"/>
      <c r="M522" s="179"/>
      <c r="N522" s="155"/>
    </row>
    <row r="523" spans="2:14" s="72" customFormat="1" x14ac:dyDescent="0.25">
      <c r="B523" s="156"/>
      <c r="H523" s="155"/>
      <c r="I523" s="156"/>
      <c r="J523" s="155"/>
      <c r="K523" s="179"/>
      <c r="L523" s="179"/>
      <c r="M523" s="179"/>
      <c r="N523" s="155"/>
    </row>
    <row r="524" spans="2:14" s="72" customFormat="1" x14ac:dyDescent="0.25">
      <c r="B524" s="156"/>
      <c r="H524" s="155"/>
      <c r="I524" s="156"/>
      <c r="J524" s="155"/>
      <c r="K524" s="179"/>
      <c r="L524" s="179"/>
      <c r="M524" s="179"/>
      <c r="N524" s="155"/>
    </row>
    <row r="525" spans="2:14" s="72" customFormat="1" x14ac:dyDescent="0.25">
      <c r="B525" s="156"/>
      <c r="H525" s="155"/>
      <c r="I525" s="156"/>
      <c r="J525" s="155"/>
      <c r="K525" s="179"/>
      <c r="L525" s="179"/>
      <c r="M525" s="179"/>
      <c r="N525" s="155"/>
    </row>
    <row r="526" spans="2:14" s="72" customFormat="1" x14ac:dyDescent="0.25">
      <c r="B526" s="156"/>
      <c r="H526" s="155"/>
      <c r="I526" s="156"/>
      <c r="J526" s="155"/>
      <c r="K526" s="179"/>
      <c r="L526" s="179"/>
      <c r="M526" s="179"/>
      <c r="N526" s="155"/>
    </row>
    <row r="527" spans="2:14" s="72" customFormat="1" x14ac:dyDescent="0.25">
      <c r="B527" s="156"/>
      <c r="H527" s="155"/>
      <c r="I527" s="156"/>
      <c r="J527" s="155"/>
      <c r="K527" s="179"/>
      <c r="L527" s="179"/>
      <c r="M527" s="179"/>
      <c r="N527" s="155"/>
    </row>
    <row r="528" spans="2:14" s="72" customFormat="1" x14ac:dyDescent="0.25">
      <c r="B528" s="156"/>
      <c r="H528" s="155"/>
      <c r="I528" s="156"/>
      <c r="J528" s="155"/>
      <c r="K528" s="179"/>
      <c r="L528" s="179"/>
      <c r="M528" s="179"/>
      <c r="N528" s="155"/>
    </row>
    <row r="529" spans="2:14" s="72" customFormat="1" x14ac:dyDescent="0.25">
      <c r="B529" s="156"/>
      <c r="H529" s="155"/>
      <c r="I529" s="156"/>
      <c r="J529" s="155"/>
      <c r="K529" s="179"/>
      <c r="L529" s="179"/>
      <c r="M529" s="179"/>
      <c r="N529" s="155"/>
    </row>
    <row r="530" spans="2:14" s="72" customFormat="1" x14ac:dyDescent="0.25">
      <c r="B530" s="156"/>
      <c r="H530" s="155"/>
      <c r="I530" s="156"/>
      <c r="J530" s="155"/>
      <c r="K530" s="179"/>
      <c r="L530" s="179"/>
      <c r="M530" s="179"/>
      <c r="N530" s="155"/>
    </row>
    <row r="531" spans="2:14" s="72" customFormat="1" x14ac:dyDescent="0.25">
      <c r="B531" s="156"/>
      <c r="H531" s="155"/>
      <c r="I531" s="156"/>
      <c r="J531" s="155"/>
      <c r="K531" s="179"/>
      <c r="L531" s="179"/>
      <c r="M531" s="179"/>
      <c r="N531" s="155"/>
    </row>
    <row r="532" spans="2:14" s="72" customFormat="1" x14ac:dyDescent="0.25">
      <c r="B532" s="156"/>
      <c r="H532" s="155"/>
      <c r="I532" s="156"/>
      <c r="J532" s="155"/>
      <c r="K532" s="179"/>
      <c r="L532" s="179"/>
      <c r="M532" s="179"/>
      <c r="N532" s="155"/>
    </row>
    <row r="533" spans="2:14" s="72" customFormat="1" x14ac:dyDescent="0.25">
      <c r="B533" s="156"/>
      <c r="H533" s="155"/>
      <c r="I533" s="156"/>
      <c r="J533" s="155"/>
      <c r="K533" s="179"/>
      <c r="L533" s="179"/>
      <c r="M533" s="179"/>
      <c r="N533" s="155"/>
    </row>
    <row r="534" spans="2:14" s="72" customFormat="1" x14ac:dyDescent="0.25">
      <c r="B534" s="156"/>
      <c r="H534" s="155"/>
      <c r="I534" s="156"/>
      <c r="J534" s="155"/>
      <c r="K534" s="179"/>
      <c r="L534" s="179"/>
      <c r="M534" s="179"/>
      <c r="N534" s="155"/>
    </row>
    <row r="535" spans="2:14" s="72" customFormat="1" x14ac:dyDescent="0.25">
      <c r="B535" s="156"/>
      <c r="H535" s="155"/>
      <c r="I535" s="156"/>
      <c r="J535" s="155"/>
      <c r="K535" s="179"/>
      <c r="L535" s="179"/>
      <c r="M535" s="179"/>
      <c r="N535" s="155"/>
    </row>
    <row r="536" spans="2:14" s="72" customFormat="1" x14ac:dyDescent="0.25">
      <c r="B536" s="156"/>
      <c r="H536" s="155"/>
      <c r="I536" s="156"/>
      <c r="J536" s="155"/>
      <c r="K536" s="179"/>
      <c r="L536" s="179"/>
      <c r="M536" s="179"/>
      <c r="N536" s="155"/>
    </row>
    <row r="537" spans="2:14" s="72" customFormat="1" x14ac:dyDescent="0.25">
      <c r="B537" s="156"/>
      <c r="H537" s="155"/>
      <c r="I537" s="156"/>
      <c r="J537" s="155"/>
      <c r="K537" s="179"/>
      <c r="L537" s="179"/>
      <c r="M537" s="179"/>
      <c r="N537" s="155"/>
    </row>
    <row r="538" spans="2:14" s="72" customFormat="1" x14ac:dyDescent="0.25">
      <c r="B538" s="156"/>
      <c r="H538" s="155"/>
      <c r="I538" s="156"/>
      <c r="J538" s="155"/>
      <c r="K538" s="179"/>
      <c r="L538" s="179"/>
      <c r="M538" s="179"/>
      <c r="N538" s="155"/>
    </row>
    <row r="539" spans="2:14" s="72" customFormat="1" x14ac:dyDescent="0.25">
      <c r="B539" s="156"/>
      <c r="H539" s="155"/>
      <c r="I539" s="156"/>
      <c r="J539" s="155"/>
      <c r="K539" s="179"/>
      <c r="L539" s="179"/>
      <c r="M539" s="179"/>
      <c r="N539" s="155"/>
    </row>
    <row r="540" spans="2:14" s="72" customFormat="1" x14ac:dyDescent="0.25">
      <c r="B540" s="156"/>
      <c r="H540" s="155"/>
      <c r="I540" s="156"/>
      <c r="J540" s="155"/>
      <c r="K540" s="179"/>
      <c r="L540" s="179"/>
      <c r="M540" s="179"/>
      <c r="N540" s="155"/>
    </row>
    <row r="541" spans="2:14" s="72" customFormat="1" x14ac:dyDescent="0.25">
      <c r="B541" s="156"/>
      <c r="H541" s="155"/>
      <c r="I541" s="156"/>
      <c r="J541" s="155"/>
      <c r="K541" s="179"/>
      <c r="L541" s="179"/>
      <c r="M541" s="179"/>
      <c r="N541" s="155"/>
    </row>
    <row r="542" spans="2:14" s="72" customFormat="1" x14ac:dyDescent="0.25">
      <c r="B542" s="156"/>
      <c r="H542" s="155"/>
      <c r="I542" s="156"/>
      <c r="J542" s="155"/>
      <c r="K542" s="179"/>
      <c r="L542" s="179"/>
      <c r="M542" s="179"/>
      <c r="N542" s="155"/>
    </row>
    <row r="543" spans="2:14" s="72" customFormat="1" x14ac:dyDescent="0.25">
      <c r="B543" s="156"/>
      <c r="H543" s="155"/>
      <c r="I543" s="156"/>
      <c r="J543" s="155"/>
      <c r="K543" s="179"/>
      <c r="L543" s="179"/>
      <c r="M543" s="179"/>
      <c r="N543" s="155"/>
    </row>
    <row r="544" spans="2:14" s="72" customFormat="1" x14ac:dyDescent="0.25">
      <c r="B544" s="156"/>
      <c r="H544" s="155"/>
      <c r="I544" s="156"/>
      <c r="J544" s="155"/>
      <c r="K544" s="179"/>
      <c r="L544" s="179"/>
      <c r="M544" s="179"/>
      <c r="N544" s="155"/>
    </row>
    <row r="545" spans="2:14" s="72" customFormat="1" x14ac:dyDescent="0.25">
      <c r="B545" s="156"/>
      <c r="H545" s="155"/>
      <c r="I545" s="156"/>
      <c r="J545" s="155"/>
      <c r="K545" s="179"/>
      <c r="L545" s="179"/>
      <c r="M545" s="179"/>
      <c r="N545" s="155"/>
    </row>
    <row r="546" spans="2:14" s="72" customFormat="1" x14ac:dyDescent="0.25">
      <c r="B546" s="156"/>
      <c r="H546" s="155"/>
      <c r="I546" s="156"/>
      <c r="J546" s="155"/>
      <c r="K546" s="179"/>
      <c r="L546" s="179"/>
      <c r="M546" s="179"/>
      <c r="N546" s="155"/>
    </row>
    <row r="547" spans="2:14" s="72" customFormat="1" x14ac:dyDescent="0.25">
      <c r="B547" s="156"/>
      <c r="H547" s="155"/>
      <c r="I547" s="156"/>
      <c r="J547" s="155"/>
      <c r="K547" s="179"/>
      <c r="L547" s="179"/>
      <c r="M547" s="179"/>
      <c r="N547" s="155"/>
    </row>
    <row r="548" spans="2:14" s="72" customFormat="1" x14ac:dyDescent="0.25">
      <c r="B548" s="156"/>
      <c r="H548" s="155"/>
      <c r="I548" s="156"/>
      <c r="J548" s="155"/>
      <c r="K548" s="179"/>
      <c r="L548" s="179"/>
      <c r="M548" s="179"/>
      <c r="N548" s="155"/>
    </row>
    <row r="549" spans="2:14" s="72" customFormat="1" x14ac:dyDescent="0.25">
      <c r="B549" s="156"/>
      <c r="H549" s="155"/>
      <c r="I549" s="156"/>
      <c r="J549" s="155"/>
      <c r="K549" s="179"/>
      <c r="L549" s="179"/>
      <c r="M549" s="179"/>
      <c r="N549" s="155"/>
    </row>
    <row r="550" spans="2:14" s="72" customFormat="1" x14ac:dyDescent="0.25">
      <c r="B550" s="156"/>
      <c r="H550" s="155"/>
      <c r="I550" s="156"/>
      <c r="J550" s="155"/>
      <c r="K550" s="179"/>
      <c r="L550" s="179"/>
      <c r="M550" s="179"/>
      <c r="N550" s="155"/>
    </row>
    <row r="551" spans="2:14" s="72" customFormat="1" x14ac:dyDescent="0.25">
      <c r="B551" s="156"/>
      <c r="H551" s="155"/>
      <c r="I551" s="156"/>
      <c r="J551" s="155"/>
      <c r="K551" s="179"/>
      <c r="L551" s="179"/>
      <c r="M551" s="179"/>
      <c r="N551" s="155"/>
    </row>
    <row r="552" spans="2:14" s="72" customFormat="1" x14ac:dyDescent="0.25">
      <c r="B552" s="156"/>
      <c r="H552" s="155"/>
      <c r="I552" s="156"/>
      <c r="J552" s="155"/>
      <c r="K552" s="179"/>
      <c r="L552" s="179"/>
      <c r="M552" s="179"/>
      <c r="N552" s="155"/>
    </row>
    <row r="553" spans="2:14" s="72" customFormat="1" x14ac:dyDescent="0.25">
      <c r="B553" s="156"/>
      <c r="H553" s="155"/>
      <c r="I553" s="156"/>
      <c r="J553" s="155"/>
      <c r="K553" s="179"/>
      <c r="L553" s="179"/>
      <c r="M553" s="179"/>
      <c r="N553" s="155"/>
    </row>
    <row r="554" spans="2:14" s="72" customFormat="1" x14ac:dyDescent="0.25">
      <c r="B554" s="156"/>
      <c r="H554" s="155"/>
      <c r="I554" s="156"/>
      <c r="J554" s="155"/>
      <c r="K554" s="179"/>
      <c r="L554" s="179"/>
      <c r="M554" s="179"/>
      <c r="N554" s="155"/>
    </row>
    <row r="555" spans="2:14" s="72" customFormat="1" x14ac:dyDescent="0.25">
      <c r="B555" s="156"/>
      <c r="H555" s="155"/>
      <c r="I555" s="156"/>
      <c r="J555" s="155"/>
      <c r="K555" s="179"/>
      <c r="L555" s="179"/>
      <c r="M555" s="179"/>
      <c r="N555" s="155"/>
    </row>
    <row r="556" spans="2:14" s="72" customFormat="1" x14ac:dyDescent="0.25">
      <c r="B556" s="156"/>
      <c r="H556" s="155"/>
      <c r="I556" s="156"/>
      <c r="J556" s="155"/>
      <c r="K556" s="179"/>
      <c r="L556" s="179"/>
      <c r="M556" s="179"/>
      <c r="N556" s="155"/>
    </row>
    <row r="557" spans="2:14" s="72" customFormat="1" x14ac:dyDescent="0.25">
      <c r="B557" s="156"/>
      <c r="H557" s="155"/>
      <c r="I557" s="156"/>
      <c r="J557" s="155"/>
      <c r="K557" s="179"/>
      <c r="L557" s="179"/>
      <c r="M557" s="179"/>
      <c r="N557" s="155"/>
    </row>
    <row r="558" spans="2:14" s="72" customFormat="1" x14ac:dyDescent="0.25">
      <c r="B558" s="156"/>
      <c r="H558" s="155"/>
      <c r="I558" s="156"/>
      <c r="J558" s="155"/>
      <c r="K558" s="179"/>
      <c r="L558" s="179"/>
      <c r="M558" s="179"/>
      <c r="N558" s="155"/>
    </row>
    <row r="559" spans="2:14" s="72" customFormat="1" x14ac:dyDescent="0.25">
      <c r="B559" s="156"/>
      <c r="H559" s="155"/>
      <c r="I559" s="156"/>
      <c r="J559" s="155"/>
      <c r="K559" s="179"/>
      <c r="L559" s="179"/>
      <c r="M559" s="179"/>
      <c r="N559" s="155"/>
    </row>
    <row r="560" spans="2:14" s="72" customFormat="1" x14ac:dyDescent="0.25">
      <c r="B560" s="156"/>
      <c r="H560" s="155"/>
      <c r="I560" s="156"/>
      <c r="J560" s="155"/>
      <c r="K560" s="179"/>
      <c r="L560" s="179"/>
      <c r="M560" s="179"/>
      <c r="N560" s="155"/>
    </row>
    <row r="561" spans="1:14" s="72" customFormat="1" x14ac:dyDescent="0.25">
      <c r="B561" s="156"/>
      <c r="H561" s="155"/>
      <c r="I561" s="156"/>
      <c r="J561" s="155"/>
      <c r="K561" s="179"/>
      <c r="L561" s="179"/>
      <c r="M561" s="179"/>
      <c r="N561" s="155"/>
    </row>
    <row r="562" spans="1:14" s="72" customFormat="1" x14ac:dyDescent="0.25">
      <c r="B562" s="156"/>
      <c r="H562" s="155"/>
      <c r="I562" s="156"/>
      <c r="J562" s="155"/>
      <c r="K562" s="179"/>
      <c r="L562" s="179"/>
      <c r="M562" s="179"/>
      <c r="N562" s="155"/>
    </row>
    <row r="563" spans="1:14" s="72" customFormat="1" x14ac:dyDescent="0.25">
      <c r="B563" s="156"/>
      <c r="H563" s="155"/>
      <c r="I563" s="156"/>
      <c r="J563" s="155"/>
      <c r="K563" s="179"/>
      <c r="L563" s="179"/>
      <c r="M563" s="179"/>
      <c r="N563" s="155"/>
    </row>
    <row r="564" spans="1:14" s="72" customFormat="1" x14ac:dyDescent="0.25">
      <c r="B564" s="156"/>
      <c r="H564" s="155"/>
      <c r="I564" s="156"/>
      <c r="J564" s="155"/>
      <c r="K564" s="179"/>
      <c r="L564" s="179"/>
      <c r="M564" s="179"/>
      <c r="N564" s="155"/>
    </row>
    <row r="565" spans="1:14" s="72" customFormat="1" ht="15.75" x14ac:dyDescent="0.25">
      <c r="A565" s="176"/>
      <c r="B565" s="159"/>
      <c r="K565" s="180"/>
      <c r="L565" s="180"/>
      <c r="M565" s="180"/>
      <c r="N565" s="181"/>
    </row>
    <row r="566" spans="1:14" s="72" customFormat="1" ht="15.75" x14ac:dyDescent="0.25">
      <c r="A566" s="158"/>
      <c r="B566" s="159"/>
      <c r="K566" s="180"/>
      <c r="L566" s="168"/>
      <c r="M566" s="168"/>
      <c r="N566" s="168"/>
    </row>
    <row r="567" spans="1:14" s="72" customFormat="1" ht="15.75" x14ac:dyDescent="0.25">
      <c r="A567" s="158"/>
      <c r="B567" s="159"/>
      <c r="K567" s="168"/>
      <c r="L567" s="168"/>
      <c r="M567" s="168"/>
      <c r="N567" s="168"/>
    </row>
    <row r="568" spans="1:14" s="72" customFormat="1" ht="15.75" x14ac:dyDescent="0.25">
      <c r="A568" s="158"/>
      <c r="B568" s="159"/>
      <c r="K568" s="164"/>
      <c r="L568" s="168"/>
      <c r="M568" s="168"/>
      <c r="N568" s="168"/>
    </row>
    <row r="569" spans="1:14" s="72" customFormat="1" ht="15.75" x14ac:dyDescent="0.25">
      <c r="A569" s="158"/>
      <c r="B569" s="159"/>
      <c r="K569" s="168"/>
      <c r="L569" s="168"/>
      <c r="M569" s="168"/>
      <c r="N569" s="168"/>
    </row>
    <row r="570" spans="1:14" s="72" customFormat="1" ht="15.75" x14ac:dyDescent="0.25">
      <c r="A570" s="158"/>
      <c r="B570" s="158"/>
      <c r="K570" s="182"/>
      <c r="L570" s="168"/>
      <c r="M570" s="168"/>
      <c r="N570" s="168"/>
    </row>
    <row r="571" spans="1:14" s="72" customFormat="1" ht="15.75" x14ac:dyDescent="0.25">
      <c r="A571" s="159"/>
      <c r="B571" s="159"/>
      <c r="C571" s="183"/>
      <c r="D571" s="183"/>
      <c r="E571" s="183"/>
      <c r="F571" s="184"/>
      <c r="G571" s="183"/>
      <c r="H571" s="183"/>
      <c r="I571" s="183"/>
      <c r="J571" s="183"/>
      <c r="K571" s="165"/>
      <c r="L571" s="168"/>
      <c r="M571" s="168"/>
      <c r="N571" s="168"/>
    </row>
    <row r="572" spans="1:14" s="72" customFormat="1" ht="15.75" x14ac:dyDescent="0.25">
      <c r="A572" s="158"/>
      <c r="B572" s="159"/>
      <c r="K572" s="159"/>
      <c r="L572" s="185"/>
      <c r="M572" s="168"/>
      <c r="N572" s="168"/>
    </row>
    <row r="573" spans="1:14" s="72" customFormat="1" ht="15.75" x14ac:dyDescent="0.25">
      <c r="A573" s="158"/>
      <c r="B573" s="158"/>
      <c r="K573" s="186"/>
      <c r="L573" s="186"/>
      <c r="M573" s="168"/>
      <c r="N573" s="168"/>
    </row>
    <row r="574" spans="1:14" s="72" customFormat="1" ht="15.75" x14ac:dyDescent="0.25">
      <c r="A574" s="158"/>
      <c r="B574" s="158"/>
      <c r="K574" s="186"/>
      <c r="L574" s="186"/>
      <c r="M574" s="168"/>
      <c r="N574" s="168"/>
    </row>
    <row r="575" spans="1:14" s="72" customFormat="1" ht="15.75" x14ac:dyDescent="0.25">
      <c r="A575" s="158"/>
      <c r="B575" s="159"/>
      <c r="H575" s="187"/>
      <c r="K575" s="168"/>
      <c r="L575" s="168"/>
      <c r="M575" s="168"/>
      <c r="N575" s="168"/>
    </row>
    <row r="576" spans="1:14" s="72" customFormat="1" ht="15.75" x14ac:dyDescent="0.25">
      <c r="A576" s="158"/>
      <c r="B576" s="159"/>
      <c r="I576" s="188"/>
      <c r="K576" s="168"/>
      <c r="L576" s="168"/>
      <c r="M576" s="168"/>
      <c r="N576" s="168"/>
    </row>
    <row r="577" spans="1:15" s="72" customFormat="1" ht="15.75" x14ac:dyDescent="0.25">
      <c r="A577" s="158"/>
      <c r="B577" s="159"/>
      <c r="C577" s="189"/>
      <c r="D577" s="189"/>
      <c r="E577" s="189"/>
      <c r="F577" s="189"/>
      <c r="G577" s="190"/>
      <c r="H577" s="189"/>
      <c r="I577" s="189"/>
      <c r="J577" s="189"/>
      <c r="K577" s="165"/>
      <c r="L577" s="165"/>
      <c r="M577" s="168"/>
      <c r="N577" s="168"/>
    </row>
    <row r="578" spans="1:15" s="72" customFormat="1" x14ac:dyDescent="0.25"/>
    <row r="579" spans="1:15" s="72" customFormat="1" ht="15.75" x14ac:dyDescent="0.25">
      <c r="B579" s="153"/>
      <c r="H579" s="154"/>
      <c r="I579" s="154"/>
      <c r="J579" s="154"/>
      <c r="K579" s="154"/>
      <c r="L579" s="154"/>
    </row>
    <row r="580" spans="1:15" s="72" customFormat="1" ht="15.75" x14ac:dyDescent="0.25">
      <c r="A580" s="158"/>
      <c r="B580" s="158"/>
      <c r="K580" s="164"/>
      <c r="L580" s="163"/>
      <c r="M580" s="163"/>
      <c r="N580" s="163"/>
    </row>
    <row r="581" spans="1:15" s="72" customFormat="1" ht="15.75" x14ac:dyDescent="0.25">
      <c r="A581" s="158"/>
      <c r="B581" s="158"/>
      <c r="K581" s="168"/>
      <c r="L581" s="163"/>
      <c r="M581" s="163"/>
      <c r="N581" s="163"/>
    </row>
    <row r="582" spans="1:15" s="72" customFormat="1" ht="15.75" x14ac:dyDescent="0.25">
      <c r="A582" s="158"/>
      <c r="B582" s="159"/>
      <c r="C582" s="160"/>
      <c r="D582" s="160"/>
      <c r="E582" s="160"/>
      <c r="F582" s="160"/>
      <c r="G582" s="161"/>
      <c r="H582" s="160"/>
      <c r="I582" s="160"/>
      <c r="J582" s="160"/>
      <c r="K582" s="162"/>
      <c r="L582" s="163"/>
      <c r="N582" s="163"/>
    </row>
    <row r="583" spans="1:15" s="72" customFormat="1" ht="15.75" x14ac:dyDescent="0.25">
      <c r="A583" s="158"/>
      <c r="B583" s="158"/>
      <c r="H583" s="154"/>
      <c r="K583" s="168"/>
      <c r="N583" s="163"/>
    </row>
    <row r="584" spans="1:15" s="72" customFormat="1" ht="15.75" x14ac:dyDescent="0.25">
      <c r="A584" s="158"/>
      <c r="B584" s="158"/>
      <c r="K584" s="164"/>
    </row>
    <row r="585" spans="1:15" s="72" customFormat="1" ht="15.75" x14ac:dyDescent="0.25">
      <c r="A585" s="158"/>
      <c r="B585" s="159"/>
      <c r="C585" s="160"/>
      <c r="D585" s="160"/>
      <c r="E585" s="160"/>
      <c r="F585" s="160"/>
      <c r="G585" s="160"/>
      <c r="H585" s="160"/>
      <c r="I585" s="191"/>
      <c r="J585" s="160"/>
      <c r="K585" s="180"/>
    </row>
    <row r="586" spans="1:15" s="72" customFormat="1" ht="15.75" x14ac:dyDescent="0.25">
      <c r="A586" s="158"/>
      <c r="B586" s="159"/>
      <c r="K586" s="165"/>
      <c r="L586" s="164"/>
      <c r="M586" s="164"/>
      <c r="N586" s="166"/>
    </row>
    <row r="587" spans="1:15" s="72" customFormat="1" x14ac:dyDescent="0.25"/>
    <row r="588" spans="1:15" s="72" customFormat="1" ht="15.75" x14ac:dyDescent="0.25">
      <c r="B588" s="158"/>
    </row>
    <row r="589" spans="1:15" s="72" customFormat="1" ht="15.75" x14ac:dyDescent="0.25">
      <c r="A589" s="170"/>
      <c r="C589" s="171"/>
      <c r="D589" s="172"/>
      <c r="O589" s="173"/>
    </row>
    <row r="590" spans="1:15" s="72" customFormat="1" ht="15.75" x14ac:dyDescent="0.25">
      <c r="A590" s="170"/>
      <c r="B590" s="172"/>
      <c r="C590" s="172"/>
      <c r="D590" s="172"/>
    </row>
    <row r="591" spans="1:15" s="72" customFormat="1" ht="15.75" x14ac:dyDescent="0.25">
      <c r="B591" s="153"/>
      <c r="E591" s="153"/>
      <c r="H591" s="153"/>
      <c r="J591" s="153"/>
    </row>
    <row r="592" spans="1:15" s="72" customFormat="1" ht="15.75" x14ac:dyDescent="0.25">
      <c r="B592" s="153"/>
      <c r="E592" s="174"/>
    </row>
    <row r="593" spans="1:14" s="72" customFormat="1" ht="15.75" x14ac:dyDescent="0.25">
      <c r="B593" s="153"/>
      <c r="D593" s="167"/>
      <c r="E593" s="217"/>
      <c r="F593" s="217"/>
      <c r="G593" s="217"/>
    </row>
    <row r="594" spans="1:14" s="72" customFormat="1" ht="15.75" x14ac:dyDescent="0.25">
      <c r="B594" s="153"/>
      <c r="E594" s="175"/>
    </row>
    <row r="595" spans="1:14" s="72" customFormat="1" ht="15.75" x14ac:dyDescent="0.25">
      <c r="A595" s="158"/>
      <c r="B595" s="159"/>
      <c r="K595" s="165"/>
      <c r="L595" s="164"/>
      <c r="M595" s="164"/>
      <c r="N595" s="166"/>
    </row>
    <row r="596" spans="1:14" s="72" customFormat="1" x14ac:dyDescent="0.25"/>
    <row r="597" spans="1:14" s="72" customFormat="1" ht="15.75" x14ac:dyDescent="0.25">
      <c r="A597" s="176"/>
      <c r="B597" s="177"/>
      <c r="H597" s="155"/>
      <c r="I597" s="177"/>
      <c r="K597" s="159"/>
      <c r="M597" s="155"/>
      <c r="N597" s="155"/>
    </row>
    <row r="598" spans="1:14" s="72" customFormat="1" ht="15.75" x14ac:dyDescent="0.25">
      <c r="H598" s="155"/>
      <c r="I598" s="177"/>
      <c r="K598" s="178"/>
      <c r="L598" s="155"/>
      <c r="M598" s="155"/>
      <c r="N598" s="155"/>
    </row>
    <row r="599" spans="1:14" s="72" customFormat="1" x14ac:dyDescent="0.25">
      <c r="H599" s="155"/>
      <c r="I599" s="155"/>
      <c r="J599" s="155"/>
      <c r="K599" s="155"/>
      <c r="L599" s="155"/>
      <c r="M599" s="155"/>
      <c r="N599" s="155"/>
    </row>
    <row r="600" spans="1:14" s="72" customFormat="1" x14ac:dyDescent="0.25">
      <c r="B600" s="156"/>
      <c r="H600" s="155"/>
      <c r="I600" s="156"/>
      <c r="J600" s="155"/>
      <c r="K600" s="179"/>
      <c r="L600" s="179"/>
      <c r="M600" s="179"/>
      <c r="N600" s="155"/>
    </row>
    <row r="601" spans="1:14" s="72" customFormat="1" x14ac:dyDescent="0.25">
      <c r="B601" s="156"/>
      <c r="H601" s="155"/>
      <c r="I601" s="156"/>
      <c r="J601" s="155"/>
      <c r="K601" s="179"/>
      <c r="L601" s="179"/>
      <c r="M601" s="179"/>
      <c r="N601" s="155"/>
    </row>
    <row r="602" spans="1:14" s="72" customFormat="1" x14ac:dyDescent="0.25">
      <c r="B602" s="156"/>
      <c r="H602" s="155"/>
      <c r="I602" s="156"/>
      <c r="J602" s="155"/>
      <c r="K602" s="179"/>
      <c r="L602" s="179"/>
      <c r="M602" s="179"/>
      <c r="N602" s="155"/>
    </row>
    <row r="603" spans="1:14" s="72" customFormat="1" x14ac:dyDescent="0.25">
      <c r="B603" s="156"/>
      <c r="H603" s="155"/>
      <c r="I603" s="156"/>
      <c r="J603" s="155"/>
      <c r="K603" s="179"/>
      <c r="L603" s="179"/>
      <c r="M603" s="179"/>
      <c r="N603" s="155"/>
    </row>
    <row r="604" spans="1:14" s="72" customFormat="1" x14ac:dyDescent="0.25">
      <c r="B604" s="156"/>
      <c r="H604" s="155"/>
      <c r="I604" s="156"/>
      <c r="J604" s="155"/>
      <c r="K604" s="179"/>
      <c r="L604" s="179"/>
      <c r="M604" s="179"/>
      <c r="N604" s="155"/>
    </row>
    <row r="605" spans="1:14" s="72" customFormat="1" x14ac:dyDescent="0.25">
      <c r="B605" s="156"/>
      <c r="H605" s="155"/>
      <c r="I605" s="156"/>
      <c r="J605" s="155"/>
      <c r="K605" s="179"/>
      <c r="L605" s="179"/>
      <c r="M605" s="179"/>
      <c r="N605" s="155"/>
    </row>
    <row r="606" spans="1:14" s="72" customFormat="1" x14ac:dyDescent="0.25">
      <c r="B606" s="156"/>
      <c r="H606" s="155"/>
      <c r="I606" s="156"/>
      <c r="J606" s="155"/>
      <c r="K606" s="179"/>
      <c r="L606" s="179"/>
      <c r="M606" s="179"/>
      <c r="N606" s="155"/>
    </row>
    <row r="607" spans="1:14" s="72" customFormat="1" x14ac:dyDescent="0.25">
      <c r="B607" s="156"/>
      <c r="H607" s="155"/>
      <c r="I607" s="156"/>
      <c r="J607" s="155"/>
      <c r="K607" s="179"/>
      <c r="L607" s="179"/>
      <c r="M607" s="179"/>
      <c r="N607" s="155"/>
    </row>
    <row r="608" spans="1:14" s="72" customFormat="1" x14ac:dyDescent="0.25">
      <c r="B608" s="156"/>
      <c r="H608" s="155"/>
      <c r="I608" s="156"/>
      <c r="J608" s="155"/>
      <c r="K608" s="179"/>
      <c r="L608" s="179"/>
      <c r="M608" s="179"/>
      <c r="N608" s="155"/>
    </row>
    <row r="609" spans="2:14" s="72" customFormat="1" x14ac:dyDescent="0.25">
      <c r="B609" s="156"/>
      <c r="H609" s="155"/>
      <c r="I609" s="156"/>
      <c r="J609" s="155"/>
      <c r="K609" s="179"/>
      <c r="L609" s="179"/>
      <c r="M609" s="179"/>
      <c r="N609" s="155"/>
    </row>
    <row r="610" spans="2:14" s="72" customFormat="1" x14ac:dyDescent="0.25">
      <c r="B610" s="156"/>
      <c r="H610" s="155"/>
      <c r="I610" s="156"/>
      <c r="J610" s="155"/>
      <c r="K610" s="179"/>
      <c r="L610" s="179"/>
      <c r="M610" s="179"/>
      <c r="N610" s="155"/>
    </row>
    <row r="611" spans="2:14" s="72" customFormat="1" x14ac:dyDescent="0.25">
      <c r="B611" s="156"/>
      <c r="H611" s="155"/>
      <c r="I611" s="156"/>
      <c r="J611" s="155"/>
      <c r="K611" s="179"/>
      <c r="L611" s="179"/>
      <c r="M611" s="179"/>
      <c r="N611" s="155"/>
    </row>
    <row r="612" spans="2:14" s="72" customFormat="1" x14ac:dyDescent="0.25">
      <c r="B612" s="156"/>
      <c r="H612" s="155"/>
      <c r="I612" s="156"/>
      <c r="J612" s="155"/>
      <c r="K612" s="179"/>
      <c r="L612" s="179"/>
      <c r="M612" s="179"/>
      <c r="N612" s="155"/>
    </row>
    <row r="613" spans="2:14" s="72" customFormat="1" x14ac:dyDescent="0.25">
      <c r="B613" s="156"/>
      <c r="H613" s="155"/>
      <c r="I613" s="156"/>
      <c r="J613" s="155"/>
      <c r="K613" s="179"/>
      <c r="L613" s="179"/>
      <c r="M613" s="179"/>
      <c r="N613" s="155"/>
    </row>
    <row r="614" spans="2:14" s="72" customFormat="1" x14ac:dyDescent="0.25">
      <c r="B614" s="156"/>
      <c r="H614" s="155"/>
      <c r="I614" s="156"/>
      <c r="J614" s="155"/>
      <c r="K614" s="179"/>
      <c r="L614" s="179"/>
      <c r="M614" s="179"/>
      <c r="N614" s="155"/>
    </row>
    <row r="615" spans="2:14" s="72" customFormat="1" x14ac:dyDescent="0.25">
      <c r="B615" s="156"/>
      <c r="H615" s="155"/>
      <c r="I615" s="156"/>
      <c r="J615" s="155"/>
      <c r="K615" s="179"/>
      <c r="L615" s="179"/>
      <c r="M615" s="179"/>
      <c r="N615" s="155"/>
    </row>
    <row r="616" spans="2:14" s="72" customFormat="1" x14ac:dyDescent="0.25">
      <c r="B616" s="156"/>
      <c r="H616" s="155"/>
      <c r="I616" s="156"/>
      <c r="J616" s="155"/>
      <c r="K616" s="179"/>
      <c r="L616" s="179"/>
      <c r="M616" s="179"/>
      <c r="N616" s="155"/>
    </row>
    <row r="617" spans="2:14" s="72" customFormat="1" x14ac:dyDescent="0.25">
      <c r="B617" s="156"/>
      <c r="H617" s="155"/>
      <c r="I617" s="156"/>
      <c r="J617" s="155"/>
      <c r="K617" s="179"/>
      <c r="L617" s="179"/>
      <c r="M617" s="179"/>
      <c r="N617" s="155"/>
    </row>
    <row r="618" spans="2:14" s="72" customFormat="1" x14ac:dyDescent="0.25">
      <c r="B618" s="156"/>
      <c r="H618" s="155"/>
      <c r="I618" s="156"/>
      <c r="J618" s="155"/>
      <c r="K618" s="179"/>
      <c r="L618" s="179"/>
      <c r="M618" s="179"/>
      <c r="N618" s="155"/>
    </row>
    <row r="619" spans="2:14" s="72" customFormat="1" x14ac:dyDescent="0.25">
      <c r="B619" s="156"/>
      <c r="H619" s="155"/>
      <c r="I619" s="156"/>
      <c r="J619" s="155"/>
      <c r="K619" s="179"/>
      <c r="L619" s="179"/>
      <c r="M619" s="179"/>
      <c r="N619" s="155"/>
    </row>
    <row r="620" spans="2:14" s="72" customFormat="1" x14ac:dyDescent="0.25">
      <c r="B620" s="156"/>
      <c r="H620" s="155"/>
      <c r="I620" s="156"/>
      <c r="J620" s="155"/>
      <c r="K620" s="179"/>
      <c r="L620" s="179"/>
      <c r="M620" s="179"/>
      <c r="N620" s="155"/>
    </row>
    <row r="621" spans="2:14" s="72" customFormat="1" x14ac:dyDescent="0.25">
      <c r="B621" s="156"/>
      <c r="H621" s="155"/>
      <c r="I621" s="156"/>
      <c r="J621" s="155"/>
      <c r="K621" s="179"/>
      <c r="L621" s="179"/>
      <c r="M621" s="179"/>
      <c r="N621" s="155"/>
    </row>
    <row r="622" spans="2:14" s="72" customFormat="1" x14ac:dyDescent="0.25">
      <c r="B622" s="156"/>
      <c r="H622" s="155"/>
      <c r="I622" s="156"/>
      <c r="J622" s="155"/>
      <c r="K622" s="179"/>
      <c r="L622" s="179"/>
      <c r="M622" s="179"/>
      <c r="N622" s="155"/>
    </row>
    <row r="623" spans="2:14" s="72" customFormat="1" x14ac:dyDescent="0.25">
      <c r="B623" s="156"/>
      <c r="H623" s="155"/>
      <c r="I623" s="156"/>
      <c r="J623" s="155"/>
      <c r="K623" s="179"/>
      <c r="L623" s="179"/>
      <c r="M623" s="179"/>
      <c r="N623" s="155"/>
    </row>
    <row r="624" spans="2:14" s="72" customFormat="1" x14ac:dyDescent="0.25">
      <c r="B624" s="156"/>
      <c r="H624" s="155"/>
      <c r="I624" s="156"/>
      <c r="J624" s="155"/>
      <c r="K624" s="179"/>
      <c r="L624" s="179"/>
      <c r="M624" s="179"/>
      <c r="N624" s="155"/>
    </row>
    <row r="625" spans="2:14" s="72" customFormat="1" x14ac:dyDescent="0.25">
      <c r="B625" s="156"/>
      <c r="H625" s="155"/>
      <c r="I625" s="156"/>
      <c r="J625" s="155"/>
      <c r="K625" s="179"/>
      <c r="L625" s="179"/>
      <c r="M625" s="179"/>
      <c r="N625" s="155"/>
    </row>
    <row r="626" spans="2:14" s="72" customFormat="1" x14ac:dyDescent="0.25">
      <c r="B626" s="156"/>
      <c r="H626" s="155"/>
      <c r="I626" s="156"/>
      <c r="J626" s="155"/>
      <c r="K626" s="179"/>
      <c r="L626" s="179"/>
      <c r="M626" s="179"/>
      <c r="N626" s="155"/>
    </row>
    <row r="627" spans="2:14" s="72" customFormat="1" x14ac:dyDescent="0.25">
      <c r="B627" s="156"/>
      <c r="H627" s="155"/>
      <c r="I627" s="156"/>
      <c r="J627" s="155"/>
      <c r="K627" s="179"/>
      <c r="L627" s="179"/>
      <c r="M627" s="179"/>
      <c r="N627" s="155"/>
    </row>
    <row r="628" spans="2:14" s="72" customFormat="1" x14ac:dyDescent="0.25">
      <c r="B628" s="156"/>
      <c r="H628" s="155"/>
      <c r="I628" s="156"/>
      <c r="J628" s="155"/>
      <c r="K628" s="179"/>
      <c r="L628" s="179"/>
      <c r="M628" s="179"/>
      <c r="N628" s="155"/>
    </row>
    <row r="629" spans="2:14" s="72" customFormat="1" x14ac:dyDescent="0.25">
      <c r="B629" s="156"/>
      <c r="H629" s="155"/>
      <c r="I629" s="156"/>
      <c r="J629" s="155"/>
      <c r="K629" s="179"/>
      <c r="L629" s="179"/>
      <c r="M629" s="179"/>
      <c r="N629" s="155"/>
    </row>
    <row r="630" spans="2:14" s="72" customFormat="1" x14ac:dyDescent="0.25">
      <c r="B630" s="156"/>
      <c r="H630" s="155"/>
      <c r="I630" s="156"/>
      <c r="J630" s="155"/>
      <c r="K630" s="179"/>
      <c r="L630" s="179"/>
      <c r="M630" s="179"/>
      <c r="N630" s="155"/>
    </row>
    <row r="631" spans="2:14" s="72" customFormat="1" x14ac:dyDescent="0.25">
      <c r="B631" s="156"/>
      <c r="H631" s="155"/>
      <c r="I631" s="156"/>
      <c r="J631" s="155"/>
      <c r="K631" s="179"/>
      <c r="L631" s="179"/>
      <c r="M631" s="179"/>
      <c r="N631" s="155"/>
    </row>
    <row r="632" spans="2:14" s="72" customFormat="1" x14ac:dyDescent="0.25">
      <c r="B632" s="156"/>
      <c r="H632" s="155"/>
      <c r="I632" s="156"/>
      <c r="J632" s="155"/>
      <c r="K632" s="179"/>
      <c r="L632" s="179"/>
      <c r="M632" s="179"/>
      <c r="N632" s="155"/>
    </row>
    <row r="633" spans="2:14" s="72" customFormat="1" x14ac:dyDescent="0.25">
      <c r="B633" s="156"/>
      <c r="H633" s="155"/>
      <c r="I633" s="156"/>
      <c r="J633" s="155"/>
      <c r="K633" s="179"/>
      <c r="L633" s="179"/>
      <c r="M633" s="179"/>
      <c r="N633" s="155"/>
    </row>
    <row r="634" spans="2:14" s="72" customFormat="1" x14ac:dyDescent="0.25">
      <c r="B634" s="156"/>
      <c r="H634" s="155"/>
      <c r="I634" s="156"/>
      <c r="J634" s="155"/>
      <c r="K634" s="179"/>
      <c r="L634" s="179"/>
      <c r="M634" s="179"/>
      <c r="N634" s="155"/>
    </row>
    <row r="635" spans="2:14" s="72" customFormat="1" x14ac:dyDescent="0.25">
      <c r="B635" s="156"/>
      <c r="H635" s="155"/>
      <c r="I635" s="156"/>
      <c r="J635" s="155"/>
      <c r="K635" s="179"/>
      <c r="L635" s="179"/>
      <c r="M635" s="179"/>
      <c r="N635" s="155"/>
    </row>
    <row r="636" spans="2:14" s="72" customFormat="1" x14ac:dyDescent="0.25">
      <c r="B636" s="156"/>
      <c r="H636" s="155"/>
      <c r="I636" s="156"/>
      <c r="J636" s="155"/>
      <c r="K636" s="179"/>
      <c r="L636" s="179"/>
      <c r="M636" s="179"/>
      <c r="N636" s="155"/>
    </row>
    <row r="637" spans="2:14" s="72" customFormat="1" x14ac:dyDescent="0.25">
      <c r="B637" s="156"/>
      <c r="H637" s="155"/>
      <c r="I637" s="156"/>
      <c r="J637" s="155"/>
      <c r="K637" s="179"/>
      <c r="L637" s="179"/>
      <c r="M637" s="179"/>
      <c r="N637" s="155"/>
    </row>
    <row r="638" spans="2:14" s="72" customFormat="1" x14ac:dyDescent="0.25">
      <c r="B638" s="156"/>
      <c r="H638" s="155"/>
      <c r="I638" s="156"/>
      <c r="J638" s="155"/>
      <c r="K638" s="179"/>
      <c r="L638" s="179"/>
      <c r="M638" s="179"/>
      <c r="N638" s="155"/>
    </row>
    <row r="639" spans="2:14" s="72" customFormat="1" x14ac:dyDescent="0.25">
      <c r="B639" s="156"/>
      <c r="H639" s="155"/>
      <c r="I639" s="156"/>
      <c r="J639" s="155"/>
      <c r="K639" s="179"/>
      <c r="L639" s="179"/>
      <c r="M639" s="179"/>
      <c r="N639" s="155"/>
    </row>
    <row r="640" spans="2:14" s="72" customFormat="1" x14ac:dyDescent="0.25">
      <c r="B640" s="156"/>
      <c r="H640" s="155"/>
      <c r="I640" s="156"/>
      <c r="J640" s="155"/>
      <c r="K640" s="179"/>
      <c r="L640" s="179"/>
      <c r="M640" s="179"/>
      <c r="N640" s="155"/>
    </row>
    <row r="641" spans="2:14" s="72" customFormat="1" x14ac:dyDescent="0.25">
      <c r="B641" s="156"/>
      <c r="H641" s="155"/>
      <c r="I641" s="156"/>
      <c r="J641" s="155"/>
      <c r="K641" s="179"/>
      <c r="L641" s="179"/>
      <c r="M641" s="179"/>
      <c r="N641" s="155"/>
    </row>
    <row r="642" spans="2:14" s="72" customFormat="1" x14ac:dyDescent="0.25">
      <c r="B642" s="156"/>
      <c r="H642" s="155"/>
      <c r="I642" s="156"/>
      <c r="J642" s="155"/>
      <c r="K642" s="179"/>
      <c r="L642" s="179"/>
      <c r="M642" s="179"/>
      <c r="N642" s="155"/>
    </row>
    <row r="643" spans="2:14" s="72" customFormat="1" x14ac:dyDescent="0.25">
      <c r="B643" s="156"/>
      <c r="H643" s="155"/>
      <c r="I643" s="156"/>
      <c r="J643" s="155"/>
      <c r="K643" s="179"/>
      <c r="L643" s="179"/>
      <c r="M643" s="179"/>
      <c r="N643" s="155"/>
    </row>
    <row r="644" spans="2:14" s="72" customFormat="1" x14ac:dyDescent="0.25">
      <c r="B644" s="156"/>
      <c r="H644" s="155"/>
      <c r="I644" s="156"/>
      <c r="J644" s="155"/>
      <c r="K644" s="179"/>
      <c r="L644" s="179"/>
      <c r="M644" s="179"/>
      <c r="N644" s="155"/>
    </row>
    <row r="645" spans="2:14" s="72" customFormat="1" x14ac:dyDescent="0.25">
      <c r="B645" s="156"/>
      <c r="H645" s="155"/>
      <c r="I645" s="156"/>
      <c r="J645" s="155"/>
      <c r="K645" s="179"/>
      <c r="L645" s="179"/>
      <c r="M645" s="179"/>
      <c r="N645" s="155"/>
    </row>
    <row r="646" spans="2:14" s="72" customFormat="1" x14ac:dyDescent="0.25">
      <c r="B646" s="156"/>
      <c r="H646" s="155"/>
      <c r="I646" s="156"/>
      <c r="J646" s="155"/>
      <c r="K646" s="179"/>
      <c r="L646" s="179"/>
      <c r="M646" s="179"/>
      <c r="N646" s="155"/>
    </row>
    <row r="647" spans="2:14" s="72" customFormat="1" x14ac:dyDescent="0.25">
      <c r="B647" s="156"/>
      <c r="H647" s="155"/>
      <c r="I647" s="156"/>
      <c r="J647" s="155"/>
      <c r="K647" s="179"/>
      <c r="L647" s="179"/>
      <c r="M647" s="179"/>
      <c r="N647" s="155"/>
    </row>
    <row r="648" spans="2:14" s="72" customFormat="1" x14ac:dyDescent="0.25">
      <c r="B648" s="156"/>
      <c r="H648" s="155"/>
      <c r="I648" s="156"/>
      <c r="J648" s="155"/>
      <c r="K648" s="179"/>
      <c r="L648" s="179"/>
      <c r="M648" s="179"/>
      <c r="N648" s="155"/>
    </row>
    <row r="649" spans="2:14" s="72" customFormat="1" x14ac:dyDescent="0.25">
      <c r="B649" s="156"/>
      <c r="H649" s="155"/>
      <c r="I649" s="156"/>
      <c r="J649" s="155"/>
      <c r="K649" s="179"/>
      <c r="L649" s="179"/>
      <c r="M649" s="179"/>
      <c r="N649" s="155"/>
    </row>
    <row r="650" spans="2:14" s="72" customFormat="1" x14ac:dyDescent="0.25">
      <c r="B650" s="156"/>
      <c r="H650" s="155"/>
      <c r="I650" s="156"/>
      <c r="J650" s="155"/>
      <c r="K650" s="179"/>
      <c r="L650" s="179"/>
      <c r="M650" s="179"/>
      <c r="N650" s="155"/>
    </row>
    <row r="651" spans="2:14" s="72" customFormat="1" x14ac:dyDescent="0.25">
      <c r="B651" s="156"/>
      <c r="H651" s="155"/>
      <c r="I651" s="156"/>
      <c r="J651" s="155"/>
      <c r="K651" s="179"/>
      <c r="L651" s="179"/>
      <c r="M651" s="179"/>
      <c r="N651" s="155"/>
    </row>
    <row r="652" spans="2:14" s="72" customFormat="1" x14ac:dyDescent="0.25">
      <c r="B652" s="156"/>
      <c r="H652" s="155"/>
      <c r="I652" s="156"/>
      <c r="J652" s="155"/>
      <c r="K652" s="179"/>
      <c r="L652" s="179"/>
      <c r="M652" s="179"/>
      <c r="N652" s="155"/>
    </row>
    <row r="653" spans="2:14" s="72" customFormat="1" x14ac:dyDescent="0.25">
      <c r="B653" s="156"/>
      <c r="H653" s="155"/>
      <c r="I653" s="156"/>
      <c r="J653" s="155"/>
      <c r="K653" s="179"/>
      <c r="L653" s="179"/>
      <c r="M653" s="179"/>
      <c r="N653" s="155"/>
    </row>
    <row r="654" spans="2:14" s="72" customFormat="1" x14ac:dyDescent="0.25">
      <c r="B654" s="156"/>
      <c r="H654" s="155"/>
      <c r="I654" s="156"/>
      <c r="J654" s="155"/>
      <c r="K654" s="179"/>
      <c r="L654" s="179"/>
      <c r="M654" s="179"/>
      <c r="N654" s="155"/>
    </row>
    <row r="655" spans="2:14" s="72" customFormat="1" x14ac:dyDescent="0.25">
      <c r="B655" s="156"/>
      <c r="H655" s="155"/>
      <c r="I655" s="156"/>
      <c r="J655" s="155"/>
      <c r="K655" s="179"/>
      <c r="L655" s="179"/>
      <c r="M655" s="179"/>
      <c r="N655" s="155"/>
    </row>
    <row r="656" spans="2:14" s="72" customFormat="1" x14ac:dyDescent="0.25">
      <c r="B656" s="156"/>
      <c r="H656" s="155"/>
      <c r="I656" s="156"/>
      <c r="J656" s="155"/>
      <c r="K656" s="179"/>
      <c r="L656" s="179"/>
      <c r="M656" s="179"/>
      <c r="N656" s="155"/>
    </row>
    <row r="657" spans="1:14" s="72" customFormat="1" x14ac:dyDescent="0.25">
      <c r="B657" s="156"/>
      <c r="H657" s="155"/>
      <c r="I657" s="156"/>
      <c r="J657" s="155"/>
      <c r="K657" s="179"/>
      <c r="L657" s="179"/>
      <c r="M657" s="179"/>
      <c r="N657" s="155"/>
    </row>
    <row r="658" spans="1:14" s="72" customFormat="1" x14ac:dyDescent="0.25">
      <c r="B658" s="156"/>
      <c r="H658" s="155"/>
      <c r="I658" s="156"/>
      <c r="J658" s="155"/>
      <c r="K658" s="179"/>
      <c r="L658" s="179"/>
      <c r="M658" s="179"/>
      <c r="N658" s="155"/>
    </row>
    <row r="659" spans="1:14" s="72" customFormat="1" x14ac:dyDescent="0.25">
      <c r="B659" s="156"/>
      <c r="H659" s="155"/>
      <c r="I659" s="156"/>
      <c r="J659" s="155"/>
      <c r="K659" s="179"/>
      <c r="L659" s="179"/>
      <c r="M659" s="179"/>
      <c r="N659" s="155"/>
    </row>
    <row r="660" spans="1:14" s="72" customFormat="1" x14ac:dyDescent="0.25">
      <c r="B660" s="156"/>
      <c r="H660" s="155"/>
      <c r="I660" s="156"/>
      <c r="J660" s="155"/>
      <c r="K660" s="179"/>
      <c r="L660" s="179"/>
      <c r="M660" s="179"/>
      <c r="N660" s="155"/>
    </row>
    <row r="661" spans="1:14" s="72" customFormat="1" x14ac:dyDescent="0.25">
      <c r="B661" s="156"/>
      <c r="H661" s="155"/>
      <c r="I661" s="156"/>
      <c r="J661" s="155"/>
      <c r="K661" s="179"/>
      <c r="L661" s="179"/>
      <c r="M661" s="179"/>
      <c r="N661" s="155"/>
    </row>
    <row r="662" spans="1:14" s="72" customFormat="1" x14ac:dyDescent="0.25">
      <c r="B662" s="156"/>
      <c r="H662" s="155"/>
      <c r="I662" s="156"/>
      <c r="J662" s="155"/>
      <c r="K662" s="179"/>
      <c r="L662" s="179"/>
      <c r="M662" s="179"/>
      <c r="N662" s="155"/>
    </row>
    <row r="663" spans="1:14" s="72" customFormat="1" ht="15.75" x14ac:dyDescent="0.25">
      <c r="A663" s="176"/>
      <c r="B663" s="159"/>
      <c r="K663" s="180"/>
      <c r="L663" s="180"/>
      <c r="M663" s="180"/>
      <c r="N663" s="181"/>
    </row>
    <row r="664" spans="1:14" s="72" customFormat="1" ht="15.75" x14ac:dyDescent="0.25">
      <c r="A664" s="158"/>
      <c r="B664" s="159"/>
      <c r="K664" s="180"/>
      <c r="L664" s="168"/>
      <c r="M664" s="168"/>
      <c r="N664" s="168"/>
    </row>
    <row r="665" spans="1:14" s="72" customFormat="1" ht="15.75" x14ac:dyDescent="0.25">
      <c r="A665" s="158"/>
      <c r="B665" s="159"/>
      <c r="K665" s="168"/>
      <c r="L665" s="168"/>
      <c r="M665" s="168"/>
      <c r="N665" s="168"/>
    </row>
    <row r="666" spans="1:14" s="72" customFormat="1" ht="15.75" x14ac:dyDescent="0.25">
      <c r="A666" s="158"/>
      <c r="B666" s="159"/>
      <c r="K666" s="164"/>
      <c r="L666" s="168"/>
      <c r="M666" s="168"/>
      <c r="N666" s="168"/>
    </row>
    <row r="667" spans="1:14" s="72" customFormat="1" ht="15.75" x14ac:dyDescent="0.25">
      <c r="A667" s="158"/>
      <c r="B667" s="159"/>
      <c r="K667" s="168"/>
      <c r="L667" s="168"/>
      <c r="M667" s="168"/>
      <c r="N667" s="168"/>
    </row>
    <row r="668" spans="1:14" s="72" customFormat="1" ht="15.75" x14ac:dyDescent="0.25">
      <c r="A668" s="158"/>
      <c r="B668" s="158"/>
      <c r="K668" s="182"/>
      <c r="L668" s="168"/>
      <c r="M668" s="168"/>
      <c r="N668" s="168"/>
    </row>
    <row r="669" spans="1:14" s="72" customFormat="1" ht="15.75" x14ac:dyDescent="0.25">
      <c r="A669" s="159"/>
      <c r="B669" s="159"/>
      <c r="C669" s="183"/>
      <c r="D669" s="183"/>
      <c r="E669" s="183"/>
      <c r="F669" s="184"/>
      <c r="G669" s="183"/>
      <c r="H669" s="183"/>
      <c r="I669" s="183"/>
      <c r="J669" s="183"/>
      <c r="K669" s="165"/>
      <c r="L669" s="168"/>
      <c r="M669" s="168"/>
      <c r="N669" s="168"/>
    </row>
    <row r="670" spans="1:14" s="72" customFormat="1" ht="15.75" x14ac:dyDescent="0.25">
      <c r="A670" s="158"/>
      <c r="B670" s="159"/>
      <c r="K670" s="159"/>
      <c r="L670" s="185"/>
      <c r="M670" s="168"/>
      <c r="N670" s="168"/>
    </row>
    <row r="671" spans="1:14" s="72" customFormat="1" ht="15.75" x14ac:dyDescent="0.25">
      <c r="A671" s="158"/>
      <c r="B671" s="158"/>
      <c r="K671" s="186"/>
      <c r="L671" s="186"/>
      <c r="M671" s="168"/>
      <c r="N671" s="168"/>
    </row>
    <row r="672" spans="1:14" s="72" customFormat="1" ht="15.75" x14ac:dyDescent="0.25">
      <c r="A672" s="158"/>
      <c r="B672" s="158"/>
      <c r="K672" s="168"/>
      <c r="L672" s="168"/>
      <c r="M672" s="168"/>
      <c r="N672" s="168"/>
    </row>
    <row r="673" spans="1:15" s="72" customFormat="1" ht="15.75" x14ac:dyDescent="0.25">
      <c r="A673" s="158"/>
      <c r="B673" s="159"/>
      <c r="H673" s="187"/>
      <c r="K673" s="168"/>
      <c r="L673" s="168"/>
      <c r="M673" s="168"/>
      <c r="N673" s="168"/>
    </row>
    <row r="674" spans="1:15" s="72" customFormat="1" ht="15.75" x14ac:dyDescent="0.25">
      <c r="A674" s="158"/>
      <c r="B674" s="159"/>
      <c r="I674" s="188"/>
      <c r="K674" s="168"/>
      <c r="L674" s="168"/>
      <c r="M674" s="168"/>
      <c r="N674" s="168"/>
    </row>
    <row r="675" spans="1:15" s="72" customFormat="1" ht="15.75" x14ac:dyDescent="0.25">
      <c r="A675" s="158"/>
      <c r="B675" s="159"/>
      <c r="C675" s="189"/>
      <c r="D675" s="189"/>
      <c r="E675" s="189"/>
      <c r="F675" s="189"/>
      <c r="G675" s="190"/>
      <c r="H675" s="189"/>
      <c r="I675" s="189"/>
      <c r="J675" s="189"/>
      <c r="K675" s="165"/>
      <c r="L675" s="165"/>
      <c r="M675" s="168"/>
      <c r="N675" s="168"/>
    </row>
    <row r="676" spans="1:15" s="72" customFormat="1" x14ac:dyDescent="0.25"/>
    <row r="677" spans="1:15" s="72" customFormat="1" ht="15.75" x14ac:dyDescent="0.25">
      <c r="B677" s="153"/>
      <c r="H677" s="154"/>
      <c r="I677" s="154"/>
      <c r="J677" s="154"/>
      <c r="K677" s="154"/>
      <c r="L677" s="154"/>
    </row>
    <row r="678" spans="1:15" s="72" customFormat="1" ht="15.75" x14ac:dyDescent="0.25">
      <c r="A678" s="158"/>
      <c r="B678" s="158"/>
      <c r="K678" s="164"/>
      <c r="L678" s="163"/>
      <c r="M678" s="163"/>
      <c r="N678" s="163"/>
    </row>
    <row r="679" spans="1:15" s="72" customFormat="1" ht="15.75" x14ac:dyDescent="0.25">
      <c r="A679" s="158"/>
      <c r="B679" s="158"/>
      <c r="K679" s="168"/>
      <c r="L679" s="163"/>
      <c r="M679" s="163"/>
      <c r="N679" s="163"/>
    </row>
    <row r="680" spans="1:15" s="72" customFormat="1" ht="15.75" x14ac:dyDescent="0.25">
      <c r="A680" s="158"/>
      <c r="B680" s="159"/>
      <c r="C680" s="160"/>
      <c r="D680" s="160"/>
      <c r="E680" s="160"/>
      <c r="F680" s="160"/>
      <c r="G680" s="161"/>
      <c r="H680" s="160"/>
      <c r="I680" s="160"/>
      <c r="J680" s="160"/>
      <c r="K680" s="162"/>
      <c r="L680" s="163"/>
      <c r="N680" s="163"/>
    </row>
    <row r="681" spans="1:15" s="72" customFormat="1" ht="15.75" x14ac:dyDescent="0.25">
      <c r="A681" s="158"/>
      <c r="B681" s="158"/>
      <c r="H681" s="154"/>
      <c r="K681" s="168"/>
      <c r="N681" s="163"/>
    </row>
    <row r="682" spans="1:15" s="72" customFormat="1" ht="15.75" x14ac:dyDescent="0.25">
      <c r="A682" s="158"/>
      <c r="B682" s="158"/>
      <c r="K682" s="164"/>
    </row>
    <row r="683" spans="1:15" s="72" customFormat="1" ht="15.75" x14ac:dyDescent="0.25">
      <c r="A683" s="158"/>
      <c r="B683" s="159"/>
      <c r="C683" s="160"/>
      <c r="D683" s="160"/>
      <c r="E683" s="160"/>
      <c r="F683" s="160"/>
      <c r="G683" s="160"/>
      <c r="H683" s="160"/>
      <c r="I683" s="191"/>
      <c r="J683" s="160"/>
      <c r="K683" s="180"/>
    </row>
    <row r="684" spans="1:15" s="72" customFormat="1" ht="15.75" x14ac:dyDescent="0.25">
      <c r="A684" s="158"/>
      <c r="B684" s="159"/>
      <c r="K684" s="165"/>
      <c r="L684" s="164"/>
      <c r="M684" s="164"/>
      <c r="N684" s="166"/>
    </row>
    <row r="685" spans="1:15" s="72" customFormat="1" x14ac:dyDescent="0.25"/>
    <row r="686" spans="1:15" s="72" customFormat="1" ht="15.75" x14ac:dyDescent="0.25">
      <c r="B686" s="158"/>
    </row>
    <row r="687" spans="1:15" s="72" customFormat="1" ht="15.75" x14ac:dyDescent="0.25">
      <c r="A687" s="170"/>
      <c r="C687" s="171"/>
      <c r="D687" s="172"/>
      <c r="O687" s="173"/>
    </row>
    <row r="688" spans="1:15" s="72" customFormat="1" ht="15.75" x14ac:dyDescent="0.25">
      <c r="A688" s="170"/>
      <c r="B688" s="172"/>
      <c r="C688" s="172"/>
      <c r="D688" s="172"/>
    </row>
    <row r="689" spans="1:14" s="72" customFormat="1" ht="15.75" x14ac:dyDescent="0.25">
      <c r="B689" s="153"/>
      <c r="E689" s="153"/>
      <c r="H689" s="153"/>
      <c r="J689" s="153"/>
    </row>
    <row r="690" spans="1:14" s="72" customFormat="1" ht="15.75" x14ac:dyDescent="0.25">
      <c r="B690" s="153"/>
      <c r="E690" s="174"/>
    </row>
    <row r="691" spans="1:14" s="72" customFormat="1" ht="15.75" x14ac:dyDescent="0.25">
      <c r="B691" s="153"/>
      <c r="D691" s="167"/>
      <c r="E691" s="217"/>
      <c r="F691" s="217"/>
      <c r="G691" s="217"/>
    </row>
    <row r="692" spans="1:14" s="72" customFormat="1" ht="15.75" x14ac:dyDescent="0.25">
      <c r="B692" s="153"/>
      <c r="E692" s="175"/>
    </row>
    <row r="693" spans="1:14" s="72" customFormat="1" x14ac:dyDescent="0.25"/>
    <row r="694" spans="1:14" s="72" customFormat="1" x14ac:dyDescent="0.25"/>
    <row r="695" spans="1:14" s="72" customFormat="1" ht="15.75" x14ac:dyDescent="0.25">
      <c r="A695" s="176"/>
      <c r="B695" s="177"/>
      <c r="H695" s="155"/>
      <c r="I695" s="177"/>
      <c r="K695" s="159"/>
      <c r="M695" s="155"/>
      <c r="N695" s="155"/>
    </row>
    <row r="696" spans="1:14" s="72" customFormat="1" ht="15.75" x14ac:dyDescent="0.25">
      <c r="H696" s="155"/>
      <c r="I696" s="177"/>
      <c r="K696" s="178"/>
      <c r="L696" s="155"/>
      <c r="M696" s="155"/>
      <c r="N696" s="155"/>
    </row>
    <row r="697" spans="1:14" s="72" customFormat="1" x14ac:dyDescent="0.25">
      <c r="H697" s="155"/>
      <c r="I697" s="155"/>
      <c r="J697" s="155"/>
      <c r="K697" s="155"/>
      <c r="L697" s="155"/>
      <c r="M697" s="155"/>
      <c r="N697" s="155"/>
    </row>
    <row r="698" spans="1:14" s="72" customFormat="1" x14ac:dyDescent="0.25">
      <c r="B698" s="156"/>
      <c r="H698" s="155"/>
      <c r="I698" s="156"/>
      <c r="J698" s="155"/>
      <c r="K698" s="179"/>
      <c r="L698" s="179"/>
      <c r="M698" s="179"/>
      <c r="N698" s="155"/>
    </row>
    <row r="699" spans="1:14" s="72" customFormat="1" x14ac:dyDescent="0.25">
      <c r="B699" s="156"/>
      <c r="H699" s="155"/>
      <c r="I699" s="156"/>
      <c r="J699" s="155"/>
      <c r="K699" s="179"/>
      <c r="L699" s="179"/>
      <c r="M699" s="179"/>
      <c r="N699" s="155"/>
    </row>
    <row r="700" spans="1:14" s="72" customFormat="1" x14ac:dyDescent="0.25">
      <c r="B700" s="156"/>
      <c r="H700" s="155"/>
      <c r="I700" s="156"/>
      <c r="J700" s="155"/>
      <c r="K700" s="179"/>
      <c r="L700" s="179"/>
      <c r="M700" s="179"/>
      <c r="N700" s="155"/>
    </row>
    <row r="701" spans="1:14" s="72" customFormat="1" x14ac:dyDescent="0.25">
      <c r="B701" s="156"/>
      <c r="H701" s="155"/>
      <c r="I701" s="156"/>
      <c r="J701" s="155"/>
      <c r="K701" s="179"/>
      <c r="L701" s="179"/>
      <c r="M701" s="179"/>
      <c r="N701" s="155"/>
    </row>
    <row r="702" spans="1:14" s="72" customFormat="1" x14ac:dyDescent="0.25">
      <c r="B702" s="156"/>
      <c r="H702" s="155"/>
      <c r="I702" s="156"/>
      <c r="J702" s="155"/>
      <c r="K702" s="179"/>
      <c r="L702" s="179"/>
      <c r="M702" s="179"/>
      <c r="N702" s="155"/>
    </row>
    <row r="703" spans="1:14" s="72" customFormat="1" x14ac:dyDescent="0.25">
      <c r="B703" s="156"/>
      <c r="H703" s="155"/>
      <c r="I703" s="156"/>
      <c r="J703" s="155"/>
      <c r="K703" s="179"/>
      <c r="L703" s="179"/>
      <c r="M703" s="179"/>
      <c r="N703" s="155"/>
    </row>
    <row r="704" spans="1:14" s="72" customFormat="1" x14ac:dyDescent="0.25">
      <c r="B704" s="156"/>
      <c r="H704" s="155"/>
      <c r="I704" s="156"/>
      <c r="J704" s="155"/>
      <c r="K704" s="179"/>
      <c r="L704" s="179"/>
      <c r="M704" s="179"/>
      <c r="N704" s="155"/>
    </row>
    <row r="705" spans="2:14" s="72" customFormat="1" x14ac:dyDescent="0.25">
      <c r="B705" s="156"/>
      <c r="H705" s="155"/>
      <c r="I705" s="156"/>
      <c r="J705" s="155"/>
      <c r="K705" s="179"/>
      <c r="L705" s="179"/>
      <c r="M705" s="179"/>
      <c r="N705" s="155"/>
    </row>
    <row r="706" spans="2:14" s="72" customFormat="1" x14ac:dyDescent="0.25">
      <c r="B706" s="156"/>
      <c r="H706" s="155"/>
      <c r="I706" s="156"/>
      <c r="J706" s="155"/>
      <c r="K706" s="179"/>
      <c r="L706" s="179"/>
      <c r="M706" s="179"/>
      <c r="N706" s="155"/>
    </row>
    <row r="707" spans="2:14" s="72" customFormat="1" x14ac:dyDescent="0.25">
      <c r="B707" s="156"/>
      <c r="H707" s="155"/>
      <c r="I707" s="156"/>
      <c r="J707" s="155"/>
      <c r="K707" s="179"/>
      <c r="L707" s="179"/>
      <c r="M707" s="179"/>
      <c r="N707" s="155"/>
    </row>
    <row r="708" spans="2:14" s="72" customFormat="1" x14ac:dyDescent="0.25">
      <c r="B708" s="156"/>
      <c r="H708" s="155"/>
      <c r="I708" s="156"/>
      <c r="J708" s="155"/>
      <c r="K708" s="179"/>
      <c r="L708" s="179"/>
      <c r="M708" s="179"/>
      <c r="N708" s="155"/>
    </row>
    <row r="709" spans="2:14" s="72" customFormat="1" x14ac:dyDescent="0.25">
      <c r="B709" s="156"/>
      <c r="H709" s="155"/>
      <c r="I709" s="156"/>
      <c r="J709" s="155"/>
      <c r="K709" s="179"/>
      <c r="L709" s="179"/>
      <c r="M709" s="179"/>
      <c r="N709" s="155"/>
    </row>
    <row r="710" spans="2:14" s="72" customFormat="1" x14ac:dyDescent="0.25">
      <c r="B710" s="156"/>
      <c r="H710" s="155"/>
      <c r="I710" s="156"/>
      <c r="J710" s="155"/>
      <c r="K710" s="179"/>
      <c r="L710" s="179"/>
      <c r="M710" s="179"/>
      <c r="N710" s="155"/>
    </row>
    <row r="711" spans="2:14" s="72" customFormat="1" x14ac:dyDescent="0.25">
      <c r="B711" s="156"/>
      <c r="H711" s="155"/>
      <c r="I711" s="156"/>
      <c r="J711" s="155"/>
      <c r="K711" s="179"/>
      <c r="L711" s="179"/>
      <c r="M711" s="179"/>
      <c r="N711" s="155"/>
    </row>
    <row r="712" spans="2:14" s="72" customFormat="1" x14ac:dyDescent="0.25">
      <c r="B712" s="156"/>
      <c r="H712" s="155"/>
      <c r="I712" s="156"/>
      <c r="J712" s="155"/>
      <c r="K712" s="179"/>
      <c r="L712" s="179"/>
      <c r="M712" s="179"/>
      <c r="N712" s="155"/>
    </row>
    <row r="713" spans="2:14" s="72" customFormat="1" x14ac:dyDescent="0.25">
      <c r="B713" s="156"/>
      <c r="H713" s="155"/>
      <c r="I713" s="156"/>
      <c r="J713" s="155"/>
      <c r="K713" s="179"/>
      <c r="L713" s="179"/>
      <c r="M713" s="179"/>
      <c r="N713" s="155"/>
    </row>
    <row r="714" spans="2:14" s="72" customFormat="1" x14ac:dyDescent="0.25">
      <c r="B714" s="156"/>
      <c r="H714" s="155"/>
      <c r="I714" s="156"/>
      <c r="J714" s="155"/>
      <c r="K714" s="179"/>
      <c r="L714" s="179"/>
      <c r="M714" s="179"/>
      <c r="N714" s="155"/>
    </row>
    <row r="715" spans="2:14" s="72" customFormat="1" x14ac:dyDescent="0.25">
      <c r="B715" s="156"/>
      <c r="H715" s="155"/>
      <c r="I715" s="156"/>
      <c r="J715" s="155"/>
      <c r="K715" s="179"/>
      <c r="L715" s="179"/>
      <c r="M715" s="179"/>
      <c r="N715" s="155"/>
    </row>
    <row r="716" spans="2:14" s="72" customFormat="1" x14ac:dyDescent="0.25">
      <c r="B716" s="156"/>
      <c r="H716" s="155"/>
      <c r="I716" s="156"/>
      <c r="J716" s="155"/>
      <c r="K716" s="179"/>
      <c r="L716" s="179"/>
      <c r="M716" s="179"/>
      <c r="N716" s="155"/>
    </row>
    <row r="717" spans="2:14" s="72" customFormat="1" x14ac:dyDescent="0.25">
      <c r="B717" s="156"/>
      <c r="H717" s="155"/>
      <c r="I717" s="156"/>
      <c r="J717" s="155"/>
      <c r="K717" s="179"/>
      <c r="L717" s="179"/>
      <c r="M717" s="179"/>
      <c r="N717" s="155"/>
    </row>
    <row r="718" spans="2:14" s="72" customFormat="1" x14ac:dyDescent="0.25">
      <c r="B718" s="156"/>
      <c r="H718" s="155"/>
      <c r="I718" s="156"/>
      <c r="J718" s="155"/>
      <c r="K718" s="179"/>
      <c r="L718" s="179"/>
      <c r="M718" s="179"/>
      <c r="N718" s="155"/>
    </row>
    <row r="719" spans="2:14" s="72" customFormat="1" x14ac:dyDescent="0.25">
      <c r="B719" s="156"/>
      <c r="H719" s="155"/>
      <c r="I719" s="156"/>
      <c r="J719" s="155"/>
      <c r="K719" s="179"/>
      <c r="L719" s="179"/>
      <c r="M719" s="179"/>
      <c r="N719" s="155"/>
    </row>
    <row r="720" spans="2:14" s="72" customFormat="1" x14ac:dyDescent="0.25">
      <c r="B720" s="156"/>
      <c r="H720" s="155"/>
      <c r="I720" s="156"/>
      <c r="J720" s="155"/>
      <c r="K720" s="179"/>
      <c r="L720" s="179"/>
      <c r="M720" s="179"/>
      <c r="N720" s="155"/>
    </row>
    <row r="721" spans="2:14" s="72" customFormat="1" x14ac:dyDescent="0.25">
      <c r="B721" s="156"/>
      <c r="H721" s="155"/>
      <c r="I721" s="156"/>
      <c r="J721" s="155"/>
      <c r="K721" s="179"/>
      <c r="L721" s="179"/>
      <c r="M721" s="179"/>
      <c r="N721" s="155"/>
    </row>
    <row r="722" spans="2:14" s="72" customFormat="1" x14ac:dyDescent="0.25">
      <c r="B722" s="156"/>
      <c r="H722" s="155"/>
      <c r="I722" s="156"/>
      <c r="J722" s="155"/>
      <c r="K722" s="179"/>
      <c r="L722" s="179"/>
      <c r="M722" s="179"/>
      <c r="N722" s="155"/>
    </row>
    <row r="723" spans="2:14" s="72" customFormat="1" x14ac:dyDescent="0.25">
      <c r="B723" s="156"/>
      <c r="H723" s="155"/>
      <c r="I723" s="156"/>
      <c r="J723" s="155"/>
      <c r="K723" s="179"/>
      <c r="L723" s="179"/>
      <c r="M723" s="179"/>
      <c r="N723" s="155"/>
    </row>
    <row r="724" spans="2:14" s="72" customFormat="1" x14ac:dyDescent="0.25">
      <c r="B724" s="156"/>
      <c r="H724" s="155"/>
      <c r="I724" s="156"/>
      <c r="J724" s="155"/>
      <c r="K724" s="179"/>
      <c r="L724" s="179"/>
      <c r="M724" s="179"/>
      <c r="N724" s="155"/>
    </row>
    <row r="725" spans="2:14" s="72" customFormat="1" x14ac:dyDescent="0.25">
      <c r="B725" s="156"/>
      <c r="H725" s="155"/>
      <c r="I725" s="156"/>
      <c r="J725" s="155"/>
      <c r="K725" s="179"/>
      <c r="L725" s="179"/>
      <c r="M725" s="179"/>
      <c r="N725" s="155"/>
    </row>
    <row r="726" spans="2:14" s="72" customFormat="1" x14ac:dyDescent="0.25">
      <c r="B726" s="156"/>
      <c r="H726" s="155"/>
      <c r="I726" s="156"/>
      <c r="J726" s="155"/>
      <c r="K726" s="179"/>
      <c r="L726" s="179"/>
      <c r="M726" s="179"/>
      <c r="N726" s="155"/>
    </row>
    <row r="727" spans="2:14" s="72" customFormat="1" x14ac:dyDescent="0.25">
      <c r="B727" s="156"/>
      <c r="H727" s="155"/>
      <c r="I727" s="156"/>
      <c r="J727" s="155"/>
      <c r="K727" s="179"/>
      <c r="L727" s="179"/>
      <c r="M727" s="179"/>
      <c r="N727" s="155"/>
    </row>
    <row r="728" spans="2:14" s="72" customFormat="1" x14ac:dyDescent="0.25">
      <c r="B728" s="156"/>
      <c r="H728" s="155"/>
      <c r="I728" s="156"/>
      <c r="J728" s="155"/>
      <c r="K728" s="179"/>
      <c r="L728" s="179"/>
      <c r="M728" s="179"/>
      <c r="N728" s="155"/>
    </row>
    <row r="729" spans="2:14" s="72" customFormat="1" x14ac:dyDescent="0.25">
      <c r="B729" s="156"/>
      <c r="H729" s="155"/>
      <c r="I729" s="156"/>
      <c r="J729" s="155"/>
      <c r="K729" s="179"/>
      <c r="L729" s="179"/>
      <c r="M729" s="179"/>
      <c r="N729" s="155"/>
    </row>
    <row r="730" spans="2:14" s="72" customFormat="1" x14ac:dyDescent="0.25">
      <c r="B730" s="156"/>
      <c r="H730" s="155"/>
      <c r="I730" s="156"/>
      <c r="J730" s="155"/>
      <c r="K730" s="179"/>
      <c r="L730" s="179"/>
      <c r="M730" s="179"/>
      <c r="N730" s="155"/>
    </row>
    <row r="731" spans="2:14" s="72" customFormat="1" x14ac:dyDescent="0.25">
      <c r="B731" s="156"/>
      <c r="H731" s="155"/>
      <c r="I731" s="156"/>
      <c r="J731" s="155"/>
      <c r="K731" s="179"/>
      <c r="L731" s="179"/>
      <c r="M731" s="179"/>
      <c r="N731" s="155"/>
    </row>
    <row r="732" spans="2:14" s="72" customFormat="1" x14ac:dyDescent="0.25">
      <c r="B732" s="156"/>
      <c r="H732" s="155"/>
      <c r="I732" s="156"/>
      <c r="J732" s="155"/>
      <c r="K732" s="179"/>
      <c r="L732" s="179"/>
      <c r="M732" s="179"/>
      <c r="N732" s="155"/>
    </row>
    <row r="733" spans="2:14" s="72" customFormat="1" x14ac:dyDescent="0.25">
      <c r="B733" s="156"/>
      <c r="H733" s="155"/>
      <c r="I733" s="156"/>
      <c r="J733" s="155"/>
      <c r="K733" s="179"/>
      <c r="L733" s="179"/>
      <c r="M733" s="179"/>
      <c r="N733" s="155"/>
    </row>
    <row r="734" spans="2:14" s="72" customFormat="1" x14ac:dyDescent="0.25">
      <c r="B734" s="156"/>
      <c r="H734" s="155"/>
      <c r="I734" s="156"/>
      <c r="J734" s="155"/>
      <c r="K734" s="179"/>
      <c r="L734" s="179"/>
      <c r="M734" s="179"/>
      <c r="N734" s="155"/>
    </row>
    <row r="735" spans="2:14" s="72" customFormat="1" x14ac:dyDescent="0.25">
      <c r="B735" s="156"/>
      <c r="H735" s="155"/>
      <c r="I735" s="156"/>
      <c r="J735" s="155"/>
      <c r="K735" s="179"/>
      <c r="L735" s="179"/>
      <c r="M735" s="179"/>
      <c r="N735" s="155"/>
    </row>
    <row r="736" spans="2:14" s="72" customFormat="1" x14ac:dyDescent="0.25">
      <c r="B736" s="156"/>
      <c r="H736" s="155"/>
      <c r="I736" s="156"/>
      <c r="J736" s="155"/>
      <c r="K736" s="179"/>
      <c r="L736" s="179"/>
      <c r="M736" s="179"/>
      <c r="N736" s="155"/>
    </row>
    <row r="737" spans="2:14" s="72" customFormat="1" x14ac:dyDescent="0.25">
      <c r="B737" s="156"/>
      <c r="H737" s="155"/>
      <c r="I737" s="156"/>
      <c r="J737" s="155"/>
      <c r="K737" s="179"/>
      <c r="L737" s="179"/>
      <c r="M737" s="179"/>
      <c r="N737" s="155"/>
    </row>
    <row r="738" spans="2:14" s="72" customFormat="1" x14ac:dyDescent="0.25">
      <c r="B738" s="156"/>
      <c r="H738" s="155"/>
      <c r="I738" s="156"/>
      <c r="J738" s="155"/>
      <c r="K738" s="179"/>
      <c r="L738" s="179"/>
      <c r="M738" s="179"/>
      <c r="N738" s="155"/>
    </row>
    <row r="739" spans="2:14" s="72" customFormat="1" x14ac:dyDescent="0.25">
      <c r="B739" s="156"/>
      <c r="H739" s="155"/>
      <c r="I739" s="156"/>
      <c r="J739" s="155"/>
      <c r="K739" s="179"/>
      <c r="L739" s="179"/>
      <c r="M739" s="179"/>
      <c r="N739" s="155"/>
    </row>
    <row r="740" spans="2:14" s="72" customFormat="1" x14ac:dyDescent="0.25">
      <c r="B740" s="156"/>
      <c r="H740" s="155"/>
      <c r="I740" s="156"/>
      <c r="J740" s="155"/>
      <c r="K740" s="179"/>
      <c r="L740" s="179"/>
      <c r="M740" s="179"/>
      <c r="N740" s="155"/>
    </row>
    <row r="741" spans="2:14" s="72" customFormat="1" x14ac:dyDescent="0.25">
      <c r="B741" s="156"/>
      <c r="H741" s="155"/>
      <c r="I741" s="156"/>
      <c r="J741" s="155"/>
      <c r="K741" s="179"/>
      <c r="L741" s="179"/>
      <c r="M741" s="179"/>
      <c r="N741" s="155"/>
    </row>
    <row r="742" spans="2:14" s="72" customFormat="1" x14ac:dyDescent="0.25">
      <c r="B742" s="156"/>
      <c r="H742" s="155"/>
      <c r="I742" s="156"/>
      <c r="J742" s="155"/>
      <c r="K742" s="179"/>
      <c r="L742" s="179"/>
      <c r="M742" s="179"/>
      <c r="N742" s="155"/>
    </row>
    <row r="743" spans="2:14" s="72" customFormat="1" x14ac:dyDescent="0.25">
      <c r="B743" s="156"/>
      <c r="H743" s="155"/>
      <c r="I743" s="156"/>
      <c r="J743" s="155"/>
      <c r="K743" s="179"/>
      <c r="L743" s="179"/>
      <c r="M743" s="179"/>
      <c r="N743" s="155"/>
    </row>
    <row r="744" spans="2:14" s="72" customFormat="1" x14ac:dyDescent="0.25">
      <c r="B744" s="156"/>
      <c r="H744" s="155"/>
      <c r="I744" s="156"/>
      <c r="J744" s="155"/>
      <c r="K744" s="179"/>
      <c r="L744" s="179"/>
      <c r="M744" s="179"/>
      <c r="N744" s="155"/>
    </row>
    <row r="745" spans="2:14" s="72" customFormat="1" x14ac:dyDescent="0.25">
      <c r="B745" s="156"/>
      <c r="H745" s="155"/>
      <c r="I745" s="156"/>
      <c r="J745" s="155"/>
      <c r="K745" s="179"/>
      <c r="L745" s="179"/>
      <c r="M745" s="179"/>
      <c r="N745" s="155"/>
    </row>
    <row r="746" spans="2:14" s="72" customFormat="1" x14ac:dyDescent="0.25">
      <c r="B746" s="156"/>
      <c r="H746" s="155"/>
      <c r="I746" s="156"/>
      <c r="J746" s="155"/>
      <c r="K746" s="179"/>
      <c r="L746" s="179"/>
      <c r="M746" s="179"/>
      <c r="N746" s="155"/>
    </row>
    <row r="747" spans="2:14" s="72" customFormat="1" x14ac:dyDescent="0.25">
      <c r="B747" s="156"/>
      <c r="H747" s="155"/>
      <c r="I747" s="156"/>
      <c r="J747" s="155"/>
      <c r="K747" s="179"/>
      <c r="L747" s="179"/>
      <c r="M747" s="179"/>
      <c r="N747" s="155"/>
    </row>
    <row r="748" spans="2:14" s="72" customFormat="1" x14ac:dyDescent="0.25">
      <c r="B748" s="156"/>
      <c r="H748" s="155"/>
      <c r="I748" s="156"/>
      <c r="J748" s="155"/>
      <c r="K748" s="179"/>
      <c r="L748" s="179"/>
      <c r="M748" s="179"/>
      <c r="N748" s="155"/>
    </row>
    <row r="749" spans="2:14" s="72" customFormat="1" x14ac:dyDescent="0.25">
      <c r="B749" s="156"/>
      <c r="H749" s="155"/>
      <c r="I749" s="156"/>
      <c r="J749" s="155"/>
      <c r="K749" s="179"/>
      <c r="L749" s="179"/>
      <c r="M749" s="179"/>
      <c r="N749" s="155"/>
    </row>
    <row r="750" spans="2:14" s="72" customFormat="1" x14ac:dyDescent="0.25">
      <c r="B750" s="156"/>
      <c r="H750" s="155"/>
      <c r="I750" s="156"/>
      <c r="J750" s="155"/>
      <c r="K750" s="179"/>
      <c r="L750" s="179"/>
      <c r="M750" s="179"/>
      <c r="N750" s="155"/>
    </row>
    <row r="751" spans="2:14" s="72" customFormat="1" x14ac:dyDescent="0.25">
      <c r="B751" s="156"/>
      <c r="H751" s="155"/>
      <c r="I751" s="156"/>
      <c r="J751" s="155"/>
      <c r="K751" s="179"/>
      <c r="L751" s="179"/>
      <c r="M751" s="179"/>
      <c r="N751" s="155"/>
    </row>
    <row r="752" spans="2:14" s="72" customFormat="1" x14ac:dyDescent="0.25">
      <c r="B752" s="156"/>
      <c r="H752" s="155"/>
      <c r="I752" s="156"/>
      <c r="J752" s="155"/>
      <c r="K752" s="179"/>
      <c r="L752" s="179"/>
      <c r="M752" s="179"/>
      <c r="N752" s="155"/>
    </row>
    <row r="753" spans="1:14" s="72" customFormat="1" x14ac:dyDescent="0.25">
      <c r="B753" s="156"/>
      <c r="H753" s="155"/>
      <c r="I753" s="156"/>
      <c r="J753" s="155"/>
      <c r="K753" s="179"/>
      <c r="L753" s="179"/>
      <c r="M753" s="179"/>
      <c r="N753" s="155"/>
    </row>
    <row r="754" spans="1:14" s="72" customFormat="1" x14ac:dyDescent="0.25">
      <c r="B754" s="156"/>
      <c r="H754" s="155"/>
      <c r="I754" s="156"/>
      <c r="J754" s="155"/>
      <c r="K754" s="179"/>
      <c r="L754" s="179"/>
      <c r="M754" s="179"/>
      <c r="N754" s="155"/>
    </row>
    <row r="755" spans="1:14" s="72" customFormat="1" x14ac:dyDescent="0.25">
      <c r="B755" s="156"/>
      <c r="H755" s="155"/>
      <c r="I755" s="156"/>
      <c r="J755" s="155"/>
      <c r="K755" s="179"/>
      <c r="L755" s="179"/>
      <c r="M755" s="179"/>
      <c r="N755" s="155"/>
    </row>
    <row r="756" spans="1:14" s="72" customFormat="1" x14ac:dyDescent="0.25">
      <c r="B756" s="156"/>
      <c r="H756" s="155"/>
      <c r="I756" s="156"/>
      <c r="J756" s="155"/>
      <c r="K756" s="179"/>
      <c r="L756" s="179"/>
      <c r="M756" s="179"/>
      <c r="N756" s="155"/>
    </row>
    <row r="757" spans="1:14" s="72" customFormat="1" x14ac:dyDescent="0.25">
      <c r="B757" s="156"/>
      <c r="H757" s="155"/>
      <c r="I757" s="156"/>
      <c r="J757" s="155"/>
      <c r="K757" s="179"/>
      <c r="L757" s="179"/>
      <c r="M757" s="179"/>
      <c r="N757" s="155"/>
    </row>
    <row r="758" spans="1:14" s="72" customFormat="1" x14ac:dyDescent="0.25">
      <c r="B758" s="156"/>
      <c r="H758" s="155"/>
      <c r="I758" s="156"/>
      <c r="J758" s="155"/>
      <c r="K758" s="179"/>
      <c r="L758" s="179"/>
      <c r="M758" s="179"/>
      <c r="N758" s="155"/>
    </row>
    <row r="759" spans="1:14" s="72" customFormat="1" x14ac:dyDescent="0.25">
      <c r="B759" s="156"/>
      <c r="H759" s="155"/>
      <c r="I759" s="156"/>
      <c r="J759" s="155"/>
      <c r="K759" s="179"/>
      <c r="L759" s="179"/>
      <c r="M759" s="179"/>
      <c r="N759" s="155"/>
    </row>
    <row r="760" spans="1:14" s="72" customFormat="1" x14ac:dyDescent="0.25">
      <c r="B760" s="156"/>
      <c r="H760" s="155"/>
      <c r="I760" s="156"/>
      <c r="J760" s="155"/>
      <c r="K760" s="179"/>
      <c r="L760" s="179"/>
      <c r="M760" s="179"/>
      <c r="N760" s="155"/>
    </row>
    <row r="761" spans="1:14" s="72" customFormat="1" ht="15.75" x14ac:dyDescent="0.25">
      <c r="A761" s="176"/>
      <c r="B761" s="159"/>
      <c r="K761" s="180"/>
      <c r="L761" s="180"/>
      <c r="M761" s="180"/>
      <c r="N761" s="181"/>
    </row>
    <row r="762" spans="1:14" s="72" customFormat="1" ht="15.75" x14ac:dyDescent="0.25">
      <c r="A762" s="158"/>
      <c r="B762" s="159"/>
      <c r="K762" s="180"/>
      <c r="L762" s="168"/>
      <c r="M762" s="168"/>
      <c r="N762" s="168"/>
    </row>
    <row r="763" spans="1:14" s="72" customFormat="1" ht="15.75" x14ac:dyDescent="0.25">
      <c r="A763" s="158"/>
      <c r="B763" s="159"/>
      <c r="K763" s="168"/>
      <c r="L763" s="168"/>
      <c r="M763" s="168"/>
      <c r="N763" s="168"/>
    </row>
    <row r="764" spans="1:14" s="72" customFormat="1" ht="15.75" x14ac:dyDescent="0.25">
      <c r="A764" s="158"/>
      <c r="B764" s="159"/>
      <c r="K764" s="164"/>
      <c r="L764" s="168"/>
      <c r="M764" s="168"/>
      <c r="N764" s="168"/>
    </row>
    <row r="765" spans="1:14" s="72" customFormat="1" ht="15.75" x14ac:dyDescent="0.25">
      <c r="A765" s="158"/>
      <c r="B765" s="159"/>
      <c r="K765" s="168"/>
      <c r="L765" s="168"/>
      <c r="M765" s="168"/>
      <c r="N765" s="168"/>
    </row>
    <row r="766" spans="1:14" s="72" customFormat="1" ht="15.75" x14ac:dyDescent="0.25">
      <c r="A766" s="158"/>
      <c r="B766" s="158"/>
      <c r="K766" s="182"/>
      <c r="L766" s="168"/>
      <c r="M766" s="168"/>
      <c r="N766" s="168"/>
    </row>
    <row r="767" spans="1:14" s="72" customFormat="1" ht="15.75" x14ac:dyDescent="0.25">
      <c r="A767" s="159"/>
      <c r="B767" s="159"/>
      <c r="C767" s="183"/>
      <c r="D767" s="183"/>
      <c r="E767" s="183"/>
      <c r="F767" s="184"/>
      <c r="G767" s="183"/>
      <c r="H767" s="183"/>
      <c r="I767" s="183"/>
      <c r="J767" s="183"/>
      <c r="K767" s="165"/>
      <c r="L767" s="168"/>
      <c r="M767" s="168"/>
      <c r="N767" s="168"/>
    </row>
    <row r="768" spans="1:14" s="72" customFormat="1" ht="15.75" x14ac:dyDescent="0.25">
      <c r="A768" s="158"/>
      <c r="B768" s="159"/>
      <c r="K768" s="159"/>
      <c r="L768" s="185"/>
      <c r="M768" s="168"/>
      <c r="N768" s="168"/>
    </row>
    <row r="769" spans="1:14" s="72" customFormat="1" ht="15.75" x14ac:dyDescent="0.25">
      <c r="A769" s="158"/>
      <c r="B769" s="158"/>
      <c r="K769" s="168"/>
      <c r="L769" s="168"/>
      <c r="M769" s="168"/>
      <c r="N769" s="168"/>
    </row>
    <row r="770" spans="1:14" s="72" customFormat="1" ht="15.75" x14ac:dyDescent="0.25">
      <c r="A770" s="158"/>
      <c r="B770" s="158"/>
      <c r="K770" s="168"/>
      <c r="L770" s="168"/>
      <c r="M770" s="168"/>
      <c r="N770" s="168"/>
    </row>
    <row r="771" spans="1:14" s="72" customFormat="1" ht="15.75" x14ac:dyDescent="0.25">
      <c r="A771" s="158"/>
      <c r="B771" s="159"/>
      <c r="H771" s="187"/>
      <c r="K771" s="168"/>
      <c r="L771" s="168"/>
      <c r="M771" s="168"/>
      <c r="N771" s="168"/>
    </row>
    <row r="772" spans="1:14" s="72" customFormat="1" ht="15.75" x14ac:dyDescent="0.25">
      <c r="A772" s="158"/>
      <c r="B772" s="159"/>
      <c r="I772" s="188"/>
      <c r="K772" s="168"/>
      <c r="L772" s="168"/>
      <c r="M772" s="168"/>
      <c r="N772" s="168"/>
    </row>
    <row r="773" spans="1:14" s="72" customFormat="1" ht="15.75" x14ac:dyDescent="0.25">
      <c r="A773" s="158"/>
      <c r="B773" s="159"/>
      <c r="C773" s="189"/>
      <c r="D773" s="189"/>
      <c r="E773" s="189"/>
      <c r="F773" s="189"/>
      <c r="G773" s="190"/>
      <c r="H773" s="189"/>
      <c r="I773" s="189"/>
      <c r="J773" s="189"/>
      <c r="K773" s="165"/>
      <c r="L773" s="165"/>
      <c r="M773" s="168"/>
      <c r="N773" s="168"/>
    </row>
    <row r="774" spans="1:14" s="72" customFormat="1" x14ac:dyDescent="0.25"/>
    <row r="775" spans="1:14" s="72" customFormat="1" ht="15.75" x14ac:dyDescent="0.25">
      <c r="B775" s="153"/>
      <c r="H775" s="154"/>
      <c r="I775" s="154"/>
      <c r="J775" s="154"/>
      <c r="K775" s="154"/>
      <c r="L775" s="154"/>
    </row>
    <row r="776" spans="1:14" s="72" customFormat="1" ht="15.75" x14ac:dyDescent="0.25">
      <c r="A776" s="158"/>
      <c r="B776" s="158"/>
      <c r="K776" s="192"/>
      <c r="L776" s="163"/>
      <c r="M776" s="163"/>
      <c r="N776" s="163"/>
    </row>
    <row r="777" spans="1:14" s="72" customFormat="1" ht="15.75" x14ac:dyDescent="0.25">
      <c r="A777" s="158"/>
      <c r="B777" s="158"/>
      <c r="K777" s="168"/>
      <c r="L777" s="163"/>
      <c r="M777" s="163"/>
      <c r="N777" s="163"/>
    </row>
    <row r="778" spans="1:14" s="72" customFormat="1" ht="15.75" x14ac:dyDescent="0.25">
      <c r="A778" s="158"/>
      <c r="B778" s="159"/>
      <c r="C778" s="160"/>
      <c r="D778" s="160"/>
      <c r="E778" s="160"/>
      <c r="F778" s="160"/>
      <c r="G778" s="161"/>
      <c r="H778" s="160"/>
      <c r="I778" s="160"/>
      <c r="J778" s="160"/>
      <c r="K778" s="162"/>
      <c r="L778" s="163"/>
      <c r="N778" s="163"/>
    </row>
    <row r="779" spans="1:14" s="72" customFormat="1" ht="15.75" x14ac:dyDescent="0.25">
      <c r="A779" s="158"/>
      <c r="B779" s="158"/>
      <c r="H779" s="154"/>
      <c r="K779" s="168"/>
      <c r="N779" s="163"/>
    </row>
    <row r="780" spans="1:14" s="72" customFormat="1" ht="15.75" x14ac:dyDescent="0.25">
      <c r="A780" s="158"/>
      <c r="B780" s="158"/>
      <c r="K780" s="164"/>
    </row>
    <row r="781" spans="1:14" s="72" customFormat="1" ht="15.75" x14ac:dyDescent="0.25">
      <c r="A781" s="158"/>
      <c r="B781" s="159"/>
      <c r="C781" s="160"/>
      <c r="D781" s="160"/>
      <c r="E781" s="160"/>
      <c r="F781" s="160"/>
      <c r="G781" s="160"/>
      <c r="H781" s="160"/>
      <c r="I781" s="191"/>
      <c r="J781" s="160"/>
      <c r="K781" s="180"/>
    </row>
    <row r="782" spans="1:14" s="72" customFormat="1" ht="15.75" x14ac:dyDescent="0.25">
      <c r="A782" s="158"/>
      <c r="B782" s="159"/>
      <c r="K782" s="165"/>
      <c r="L782" s="164"/>
      <c r="M782" s="164"/>
      <c r="N782" s="166"/>
    </row>
    <row r="783" spans="1:14" s="72" customFormat="1" x14ac:dyDescent="0.25"/>
    <row r="784" spans="1:14" s="72" customFormat="1" ht="15.75" x14ac:dyDescent="0.25">
      <c r="B784" s="158"/>
    </row>
    <row r="785" spans="1:15" s="72" customFormat="1" ht="15.75" x14ac:dyDescent="0.25">
      <c r="A785" s="170"/>
      <c r="C785" s="171"/>
      <c r="D785" s="172"/>
      <c r="O785" s="173"/>
    </row>
    <row r="786" spans="1:15" s="72" customFormat="1" ht="15.75" x14ac:dyDescent="0.25">
      <c r="A786" s="170"/>
      <c r="B786" s="172"/>
      <c r="C786" s="172"/>
      <c r="D786" s="172"/>
    </row>
    <row r="787" spans="1:15" s="72" customFormat="1" ht="15.75" x14ac:dyDescent="0.25">
      <c r="B787" s="153"/>
      <c r="E787" s="153"/>
      <c r="H787" s="153"/>
      <c r="J787" s="153"/>
    </row>
    <row r="788" spans="1:15" s="72" customFormat="1" ht="15.75" x14ac:dyDescent="0.25">
      <c r="B788" s="153"/>
      <c r="E788" s="174"/>
    </row>
    <row r="789" spans="1:15" s="72" customFormat="1" ht="15.75" x14ac:dyDescent="0.25">
      <c r="B789" s="153"/>
      <c r="D789" s="167"/>
      <c r="E789" s="217"/>
      <c r="F789" s="217"/>
      <c r="G789" s="217"/>
    </row>
    <row r="790" spans="1:15" s="72" customFormat="1" ht="15.75" x14ac:dyDescent="0.25">
      <c r="B790" s="153"/>
      <c r="E790" s="175"/>
    </row>
    <row r="791" spans="1:15" s="72" customFormat="1" x14ac:dyDescent="0.25"/>
    <row r="792" spans="1:15" s="72" customFormat="1" x14ac:dyDescent="0.25"/>
    <row r="793" spans="1:15" s="72" customFormat="1" ht="15.75" x14ac:dyDescent="0.25">
      <c r="A793" s="176"/>
      <c r="B793" s="177"/>
      <c r="H793" s="155"/>
      <c r="I793" s="177"/>
      <c r="K793" s="159"/>
      <c r="M793" s="155"/>
      <c r="N793" s="155"/>
    </row>
    <row r="794" spans="1:15" s="72" customFormat="1" ht="15.75" x14ac:dyDescent="0.25">
      <c r="H794" s="155"/>
      <c r="I794" s="177"/>
      <c r="K794" s="178"/>
      <c r="L794" s="155"/>
      <c r="M794" s="155"/>
      <c r="N794" s="155"/>
    </row>
    <row r="795" spans="1:15" s="72" customFormat="1" x14ac:dyDescent="0.25">
      <c r="H795" s="155"/>
      <c r="I795" s="155"/>
      <c r="J795" s="155"/>
      <c r="K795" s="155"/>
      <c r="L795" s="155"/>
      <c r="M795" s="155"/>
      <c r="N795" s="155"/>
    </row>
    <row r="796" spans="1:15" s="72" customFormat="1" x14ac:dyDescent="0.25">
      <c r="B796" s="156"/>
      <c r="H796" s="155"/>
      <c r="I796" s="156"/>
      <c r="J796" s="155"/>
      <c r="K796" s="179"/>
      <c r="L796" s="179"/>
      <c r="M796" s="179"/>
      <c r="N796" s="155"/>
    </row>
    <row r="797" spans="1:15" s="72" customFormat="1" x14ac:dyDescent="0.25">
      <c r="B797" s="156"/>
      <c r="H797" s="155"/>
      <c r="I797" s="156"/>
      <c r="J797" s="155"/>
      <c r="K797" s="179"/>
      <c r="L797" s="179"/>
      <c r="M797" s="179"/>
      <c r="N797" s="155"/>
    </row>
    <row r="798" spans="1:15" s="72" customFormat="1" x14ac:dyDescent="0.25">
      <c r="B798" s="156"/>
      <c r="H798" s="155"/>
      <c r="I798" s="156"/>
      <c r="J798" s="155"/>
      <c r="K798" s="179"/>
      <c r="L798" s="179"/>
      <c r="M798" s="179"/>
      <c r="N798" s="155"/>
    </row>
    <row r="799" spans="1:15" s="72" customFormat="1" x14ac:dyDescent="0.25">
      <c r="B799" s="156"/>
      <c r="H799" s="155"/>
      <c r="I799" s="156"/>
      <c r="J799" s="155"/>
      <c r="K799" s="179"/>
      <c r="L799" s="179"/>
      <c r="M799" s="179"/>
      <c r="N799" s="155"/>
    </row>
    <row r="800" spans="1:15" s="72" customFormat="1" x14ac:dyDescent="0.25">
      <c r="B800" s="156"/>
      <c r="H800" s="155"/>
      <c r="I800" s="156"/>
      <c r="J800" s="155"/>
      <c r="K800" s="179"/>
      <c r="L800" s="179"/>
      <c r="M800" s="179"/>
      <c r="N800" s="155"/>
    </row>
    <row r="801" spans="2:14" s="72" customFormat="1" x14ac:dyDescent="0.25">
      <c r="B801" s="156"/>
      <c r="H801" s="155"/>
      <c r="I801" s="156"/>
      <c r="J801" s="155"/>
      <c r="K801" s="179"/>
      <c r="L801" s="179"/>
      <c r="M801" s="179"/>
      <c r="N801" s="155"/>
    </row>
    <row r="802" spans="2:14" s="72" customFormat="1" x14ac:dyDescent="0.25">
      <c r="B802" s="156"/>
      <c r="H802" s="155"/>
      <c r="I802" s="156"/>
      <c r="J802" s="155"/>
      <c r="K802" s="179"/>
      <c r="L802" s="179"/>
      <c r="M802" s="179"/>
      <c r="N802" s="155"/>
    </row>
    <row r="803" spans="2:14" s="72" customFormat="1" x14ac:dyDescent="0.25">
      <c r="B803" s="156"/>
      <c r="H803" s="155"/>
      <c r="I803" s="156"/>
      <c r="J803" s="155"/>
      <c r="K803" s="179"/>
      <c r="L803" s="179"/>
      <c r="M803" s="179"/>
      <c r="N803" s="155"/>
    </row>
    <row r="804" spans="2:14" s="72" customFormat="1" x14ac:dyDescent="0.25">
      <c r="B804" s="156"/>
      <c r="H804" s="155"/>
      <c r="I804" s="156"/>
      <c r="J804" s="155"/>
      <c r="K804" s="179"/>
      <c r="L804" s="179"/>
      <c r="M804" s="179"/>
      <c r="N804" s="155"/>
    </row>
    <row r="805" spans="2:14" s="72" customFormat="1" x14ac:dyDescent="0.25">
      <c r="B805" s="156"/>
      <c r="H805" s="155"/>
      <c r="I805" s="156"/>
      <c r="J805" s="155"/>
      <c r="K805" s="179"/>
      <c r="L805" s="179"/>
      <c r="M805" s="179"/>
      <c r="N805" s="155"/>
    </row>
    <row r="806" spans="2:14" s="72" customFormat="1" x14ac:dyDescent="0.25">
      <c r="B806" s="156"/>
      <c r="H806" s="155"/>
      <c r="I806" s="156"/>
      <c r="J806" s="155"/>
      <c r="K806" s="179"/>
      <c r="L806" s="179"/>
      <c r="M806" s="179"/>
      <c r="N806" s="155"/>
    </row>
    <row r="807" spans="2:14" s="72" customFormat="1" x14ac:dyDescent="0.25">
      <c r="B807" s="156"/>
      <c r="H807" s="155"/>
      <c r="I807" s="156"/>
      <c r="J807" s="155"/>
      <c r="K807" s="179"/>
      <c r="L807" s="179"/>
      <c r="M807" s="179"/>
      <c r="N807" s="155"/>
    </row>
    <row r="808" spans="2:14" s="72" customFormat="1" x14ac:dyDescent="0.25">
      <c r="B808" s="156"/>
      <c r="H808" s="155"/>
      <c r="I808" s="156"/>
      <c r="J808" s="155"/>
      <c r="K808" s="179"/>
      <c r="L808" s="179"/>
      <c r="M808" s="179"/>
      <c r="N808" s="155"/>
    </row>
    <row r="809" spans="2:14" s="72" customFormat="1" x14ac:dyDescent="0.25">
      <c r="B809" s="156"/>
      <c r="H809" s="155"/>
      <c r="I809" s="156"/>
      <c r="J809" s="155"/>
      <c r="K809" s="179"/>
      <c r="L809" s="179"/>
      <c r="M809" s="179"/>
      <c r="N809" s="155"/>
    </row>
    <row r="810" spans="2:14" s="72" customFormat="1" x14ac:dyDescent="0.25">
      <c r="B810" s="156"/>
      <c r="H810" s="155"/>
      <c r="I810" s="156"/>
      <c r="J810" s="155"/>
      <c r="K810" s="179"/>
      <c r="L810" s="179"/>
      <c r="M810" s="179"/>
      <c r="N810" s="155"/>
    </row>
    <row r="811" spans="2:14" s="72" customFormat="1" x14ac:dyDescent="0.25">
      <c r="B811" s="156"/>
      <c r="H811" s="155"/>
      <c r="I811" s="156"/>
      <c r="J811" s="155"/>
      <c r="K811" s="179"/>
      <c r="L811" s="179"/>
      <c r="M811" s="179"/>
      <c r="N811" s="155"/>
    </row>
    <row r="812" spans="2:14" s="72" customFormat="1" x14ac:dyDescent="0.25">
      <c r="B812" s="156"/>
      <c r="H812" s="155"/>
      <c r="I812" s="156"/>
      <c r="J812" s="155"/>
      <c r="K812" s="179"/>
      <c r="L812" s="179"/>
      <c r="M812" s="179"/>
      <c r="N812" s="155"/>
    </row>
    <row r="813" spans="2:14" s="72" customFormat="1" x14ac:dyDescent="0.25">
      <c r="B813" s="156"/>
      <c r="H813" s="155"/>
      <c r="I813" s="156"/>
      <c r="J813" s="155"/>
      <c r="K813" s="179"/>
      <c r="L813" s="179"/>
      <c r="M813" s="179"/>
      <c r="N813" s="155"/>
    </row>
    <row r="814" spans="2:14" s="72" customFormat="1" x14ac:dyDescent="0.25">
      <c r="B814" s="156"/>
      <c r="H814" s="155"/>
      <c r="I814" s="156"/>
      <c r="J814" s="155"/>
      <c r="K814" s="179"/>
      <c r="L814" s="179"/>
      <c r="M814" s="179"/>
      <c r="N814" s="155"/>
    </row>
    <row r="815" spans="2:14" s="72" customFormat="1" x14ac:dyDescent="0.25">
      <c r="B815" s="156"/>
      <c r="H815" s="155"/>
      <c r="I815" s="156"/>
      <c r="J815" s="155"/>
      <c r="K815" s="179"/>
      <c r="L815" s="179"/>
      <c r="M815" s="179"/>
      <c r="N815" s="155"/>
    </row>
    <row r="816" spans="2:14" s="72" customFormat="1" x14ac:dyDescent="0.25">
      <c r="B816" s="156"/>
      <c r="H816" s="155"/>
      <c r="I816" s="156"/>
      <c r="J816" s="155"/>
      <c r="K816" s="179"/>
      <c r="L816" s="179"/>
      <c r="M816" s="179"/>
      <c r="N816" s="155"/>
    </row>
    <row r="817" spans="2:14" s="72" customFormat="1" x14ac:dyDescent="0.25">
      <c r="B817" s="156"/>
      <c r="H817" s="155"/>
      <c r="I817" s="156"/>
      <c r="J817" s="155"/>
      <c r="K817" s="179"/>
      <c r="L817" s="179"/>
      <c r="M817" s="179"/>
      <c r="N817" s="155"/>
    </row>
    <row r="818" spans="2:14" s="72" customFormat="1" x14ac:dyDescent="0.25">
      <c r="B818" s="156"/>
      <c r="H818" s="155"/>
      <c r="I818" s="156"/>
      <c r="J818" s="155"/>
      <c r="K818" s="179"/>
      <c r="L818" s="179"/>
      <c r="M818" s="179"/>
      <c r="N818" s="155"/>
    </row>
    <row r="819" spans="2:14" s="72" customFormat="1" x14ac:dyDescent="0.25">
      <c r="B819" s="156"/>
      <c r="H819" s="155"/>
      <c r="I819" s="156"/>
      <c r="J819" s="155"/>
      <c r="K819" s="179"/>
      <c r="L819" s="179"/>
      <c r="M819" s="179"/>
      <c r="N819" s="155"/>
    </row>
    <row r="820" spans="2:14" s="72" customFormat="1" x14ac:dyDescent="0.25">
      <c r="B820" s="156"/>
      <c r="H820" s="155"/>
      <c r="I820" s="156"/>
      <c r="J820" s="155"/>
      <c r="K820" s="179"/>
      <c r="L820" s="179"/>
      <c r="M820" s="179"/>
      <c r="N820" s="155"/>
    </row>
    <row r="821" spans="2:14" s="72" customFormat="1" x14ac:dyDescent="0.25">
      <c r="B821" s="156"/>
      <c r="H821" s="155"/>
      <c r="I821" s="156"/>
      <c r="J821" s="155"/>
      <c r="K821" s="179"/>
      <c r="L821" s="179"/>
      <c r="M821" s="179"/>
      <c r="N821" s="155"/>
    </row>
    <row r="822" spans="2:14" s="72" customFormat="1" x14ac:dyDescent="0.25">
      <c r="B822" s="156"/>
      <c r="H822" s="155"/>
      <c r="I822" s="156"/>
      <c r="J822" s="155"/>
      <c r="K822" s="179"/>
      <c r="L822" s="179"/>
      <c r="M822" s="179"/>
      <c r="N822" s="155"/>
    </row>
    <row r="823" spans="2:14" s="72" customFormat="1" x14ac:dyDescent="0.25">
      <c r="B823" s="156"/>
      <c r="H823" s="155"/>
      <c r="I823" s="156"/>
      <c r="J823" s="155"/>
      <c r="K823" s="179"/>
      <c r="L823" s="179"/>
      <c r="M823" s="179"/>
      <c r="N823" s="155"/>
    </row>
    <row r="824" spans="2:14" s="72" customFormat="1" x14ac:dyDescent="0.25">
      <c r="B824" s="156"/>
      <c r="H824" s="155"/>
      <c r="I824" s="156"/>
      <c r="J824" s="155"/>
      <c r="K824" s="179"/>
      <c r="L824" s="179"/>
      <c r="M824" s="179"/>
      <c r="N824" s="155"/>
    </row>
    <row r="825" spans="2:14" s="72" customFormat="1" x14ac:dyDescent="0.25">
      <c r="B825" s="156"/>
      <c r="H825" s="155"/>
      <c r="I825" s="156"/>
      <c r="J825" s="155"/>
      <c r="K825" s="179"/>
      <c r="L825" s="179"/>
      <c r="M825" s="179"/>
      <c r="N825" s="155"/>
    </row>
    <row r="826" spans="2:14" s="72" customFormat="1" x14ac:dyDescent="0.25">
      <c r="B826" s="156"/>
      <c r="H826" s="155"/>
      <c r="I826" s="156"/>
      <c r="J826" s="155"/>
      <c r="K826" s="179"/>
      <c r="L826" s="179"/>
      <c r="M826" s="179"/>
      <c r="N826" s="155"/>
    </row>
    <row r="827" spans="2:14" s="72" customFormat="1" x14ac:dyDescent="0.25">
      <c r="B827" s="156"/>
      <c r="H827" s="155"/>
      <c r="I827" s="156"/>
      <c r="J827" s="155"/>
      <c r="K827" s="179"/>
      <c r="L827" s="179"/>
      <c r="M827" s="179"/>
      <c r="N827" s="155"/>
    </row>
    <row r="828" spans="2:14" s="72" customFormat="1" x14ac:dyDescent="0.25">
      <c r="B828" s="156"/>
      <c r="H828" s="155"/>
      <c r="I828" s="156"/>
      <c r="J828" s="155"/>
      <c r="K828" s="179"/>
      <c r="L828" s="179"/>
      <c r="M828" s="179"/>
      <c r="N828" s="155"/>
    </row>
    <row r="829" spans="2:14" s="72" customFormat="1" x14ac:dyDescent="0.25">
      <c r="B829" s="156"/>
      <c r="H829" s="155"/>
      <c r="I829" s="156"/>
      <c r="J829" s="155"/>
      <c r="K829" s="179"/>
      <c r="L829" s="179"/>
      <c r="M829" s="179"/>
      <c r="N829" s="155"/>
    </row>
    <row r="830" spans="2:14" s="72" customFormat="1" x14ac:dyDescent="0.25">
      <c r="B830" s="156"/>
      <c r="H830" s="155"/>
      <c r="I830" s="156"/>
      <c r="J830" s="155"/>
      <c r="K830" s="179"/>
      <c r="L830" s="179"/>
      <c r="M830" s="179"/>
      <c r="N830" s="155"/>
    </row>
    <row r="831" spans="2:14" s="72" customFormat="1" x14ac:dyDescent="0.25">
      <c r="B831" s="156"/>
      <c r="H831" s="155"/>
      <c r="I831" s="156"/>
      <c r="J831" s="155"/>
      <c r="K831" s="179"/>
      <c r="L831" s="179"/>
      <c r="M831" s="179"/>
      <c r="N831" s="155"/>
    </row>
    <row r="832" spans="2:14" s="72" customFormat="1" x14ac:dyDescent="0.25">
      <c r="B832" s="156"/>
      <c r="H832" s="155"/>
      <c r="I832" s="156"/>
      <c r="J832" s="155"/>
      <c r="K832" s="179"/>
      <c r="L832" s="179"/>
      <c r="M832" s="179"/>
      <c r="N832" s="155"/>
    </row>
    <row r="833" spans="2:14" s="72" customFormat="1" x14ac:dyDescent="0.25">
      <c r="B833" s="156"/>
      <c r="H833" s="155"/>
      <c r="I833" s="156"/>
      <c r="J833" s="155"/>
      <c r="K833" s="179"/>
      <c r="L833" s="179"/>
      <c r="M833" s="179"/>
      <c r="N833" s="155"/>
    </row>
    <row r="834" spans="2:14" s="72" customFormat="1" x14ac:dyDescent="0.25">
      <c r="B834" s="156"/>
      <c r="H834" s="155"/>
      <c r="I834" s="156"/>
      <c r="J834" s="155"/>
      <c r="K834" s="179"/>
      <c r="L834" s="179"/>
      <c r="M834" s="179"/>
      <c r="N834" s="155"/>
    </row>
    <row r="835" spans="2:14" s="72" customFormat="1" x14ac:dyDescent="0.25">
      <c r="B835" s="156"/>
      <c r="H835" s="155"/>
      <c r="I835" s="156"/>
      <c r="J835" s="155"/>
      <c r="K835" s="179"/>
      <c r="L835" s="179"/>
      <c r="M835" s="179"/>
      <c r="N835" s="155"/>
    </row>
    <row r="836" spans="2:14" s="72" customFormat="1" x14ac:dyDescent="0.25">
      <c r="B836" s="156"/>
      <c r="H836" s="155"/>
      <c r="I836" s="156"/>
      <c r="J836" s="155"/>
      <c r="K836" s="179"/>
      <c r="L836" s="179"/>
      <c r="M836" s="179"/>
      <c r="N836" s="155"/>
    </row>
    <row r="837" spans="2:14" s="72" customFormat="1" x14ac:dyDescent="0.25">
      <c r="B837" s="156"/>
      <c r="H837" s="155"/>
      <c r="I837" s="156"/>
      <c r="J837" s="155"/>
      <c r="K837" s="179"/>
      <c r="L837" s="179"/>
      <c r="M837" s="179"/>
      <c r="N837" s="155"/>
    </row>
    <row r="838" spans="2:14" s="72" customFormat="1" x14ac:dyDescent="0.25">
      <c r="B838" s="156"/>
      <c r="H838" s="155"/>
      <c r="I838" s="156"/>
      <c r="J838" s="155"/>
      <c r="K838" s="179"/>
      <c r="L838" s="179"/>
      <c r="M838" s="179"/>
      <c r="N838" s="155"/>
    </row>
    <row r="839" spans="2:14" s="72" customFormat="1" x14ac:dyDescent="0.25">
      <c r="B839" s="156"/>
      <c r="H839" s="155"/>
      <c r="I839" s="156"/>
      <c r="J839" s="155"/>
      <c r="K839" s="179"/>
      <c r="L839" s="179"/>
      <c r="M839" s="179"/>
      <c r="N839" s="155"/>
    </row>
    <row r="840" spans="2:14" s="72" customFormat="1" x14ac:dyDescent="0.25">
      <c r="B840" s="156"/>
      <c r="H840" s="155"/>
      <c r="I840" s="156"/>
      <c r="J840" s="155"/>
      <c r="K840" s="179"/>
      <c r="L840" s="179"/>
      <c r="M840" s="179"/>
      <c r="N840" s="155"/>
    </row>
    <row r="841" spans="2:14" s="72" customFormat="1" x14ac:dyDescent="0.25">
      <c r="B841" s="156"/>
      <c r="H841" s="155"/>
      <c r="I841" s="156"/>
      <c r="J841" s="155"/>
      <c r="K841" s="179"/>
      <c r="L841" s="179"/>
      <c r="M841" s="179"/>
      <c r="N841" s="155"/>
    </row>
    <row r="842" spans="2:14" s="72" customFormat="1" x14ac:dyDescent="0.25">
      <c r="B842" s="156"/>
      <c r="H842" s="155"/>
      <c r="I842" s="156"/>
      <c r="J842" s="155"/>
      <c r="K842" s="179"/>
      <c r="L842" s="179"/>
      <c r="M842" s="179"/>
      <c r="N842" s="155"/>
    </row>
    <row r="843" spans="2:14" s="72" customFormat="1" x14ac:dyDescent="0.25">
      <c r="B843" s="156"/>
      <c r="H843" s="155"/>
      <c r="I843" s="156"/>
      <c r="J843" s="155"/>
      <c r="K843" s="179"/>
      <c r="L843" s="179"/>
      <c r="M843" s="179"/>
      <c r="N843" s="155"/>
    </row>
    <row r="844" spans="2:14" s="72" customFormat="1" x14ac:dyDescent="0.25">
      <c r="B844" s="156"/>
      <c r="H844" s="155"/>
      <c r="I844" s="156"/>
      <c r="J844" s="155"/>
      <c r="K844" s="179"/>
      <c r="L844" s="179"/>
      <c r="M844" s="179"/>
      <c r="N844" s="155"/>
    </row>
    <row r="845" spans="2:14" s="72" customFormat="1" x14ac:dyDescent="0.25">
      <c r="B845" s="156"/>
      <c r="H845" s="155"/>
      <c r="I845" s="156"/>
      <c r="J845" s="155"/>
      <c r="K845" s="179"/>
      <c r="L845" s="179"/>
      <c r="M845" s="179"/>
      <c r="N845" s="155"/>
    </row>
    <row r="846" spans="2:14" s="72" customFormat="1" x14ac:dyDescent="0.25">
      <c r="B846" s="156"/>
      <c r="H846" s="155"/>
      <c r="I846" s="156"/>
      <c r="J846" s="155"/>
      <c r="K846" s="179"/>
      <c r="L846" s="179"/>
      <c r="M846" s="179"/>
      <c r="N846" s="155"/>
    </row>
    <row r="847" spans="2:14" s="72" customFormat="1" x14ac:dyDescent="0.25">
      <c r="B847" s="156"/>
      <c r="H847" s="155"/>
      <c r="I847" s="156"/>
      <c r="J847" s="155"/>
      <c r="K847" s="179"/>
      <c r="L847" s="179"/>
      <c r="M847" s="179"/>
      <c r="N847" s="155"/>
    </row>
    <row r="848" spans="2:14" s="72" customFormat="1" x14ac:dyDescent="0.25">
      <c r="B848" s="156"/>
      <c r="H848" s="155"/>
      <c r="I848" s="156"/>
      <c r="J848" s="155"/>
      <c r="K848" s="179"/>
      <c r="L848" s="179"/>
      <c r="M848" s="179"/>
      <c r="N848" s="155"/>
    </row>
    <row r="849" spans="1:14" s="72" customFormat="1" x14ac:dyDescent="0.25">
      <c r="B849" s="156"/>
      <c r="H849" s="155"/>
      <c r="I849" s="156"/>
      <c r="J849" s="155"/>
      <c r="K849" s="179"/>
      <c r="L849" s="179"/>
      <c r="M849" s="179"/>
      <c r="N849" s="155"/>
    </row>
    <row r="850" spans="1:14" s="72" customFormat="1" x14ac:dyDescent="0.25">
      <c r="B850" s="156"/>
      <c r="H850" s="155"/>
      <c r="I850" s="156"/>
      <c r="J850" s="155"/>
      <c r="K850" s="179"/>
      <c r="L850" s="179"/>
      <c r="M850" s="179"/>
      <c r="N850" s="155"/>
    </row>
    <row r="851" spans="1:14" s="72" customFormat="1" x14ac:dyDescent="0.25">
      <c r="B851" s="156"/>
      <c r="H851" s="155"/>
      <c r="I851" s="156"/>
      <c r="J851" s="155"/>
      <c r="K851" s="179"/>
      <c r="L851" s="179"/>
      <c r="M851" s="179"/>
      <c r="N851" s="155"/>
    </row>
    <row r="852" spans="1:14" s="72" customFormat="1" x14ac:dyDescent="0.25">
      <c r="B852" s="156"/>
      <c r="H852" s="155"/>
      <c r="I852" s="156"/>
      <c r="J852" s="155"/>
      <c r="K852" s="179"/>
      <c r="L852" s="179"/>
      <c r="M852" s="179"/>
      <c r="N852" s="155"/>
    </row>
    <row r="853" spans="1:14" s="72" customFormat="1" x14ac:dyDescent="0.25">
      <c r="B853" s="156"/>
      <c r="H853" s="155"/>
      <c r="I853" s="156"/>
      <c r="J853" s="155"/>
      <c r="K853" s="179"/>
      <c r="L853" s="179"/>
      <c r="M853" s="179"/>
      <c r="N853" s="155"/>
    </row>
    <row r="854" spans="1:14" s="72" customFormat="1" x14ac:dyDescent="0.25">
      <c r="B854" s="156"/>
      <c r="H854" s="155"/>
      <c r="I854" s="156"/>
      <c r="J854" s="155"/>
      <c r="K854" s="179"/>
      <c r="L854" s="179"/>
      <c r="M854" s="179"/>
      <c r="N854" s="155"/>
    </row>
    <row r="855" spans="1:14" s="72" customFormat="1" x14ac:dyDescent="0.25">
      <c r="B855" s="156"/>
      <c r="H855" s="155"/>
      <c r="I855" s="156"/>
      <c r="J855" s="155"/>
      <c r="K855" s="179"/>
      <c r="L855" s="179"/>
      <c r="M855" s="179"/>
      <c r="N855" s="155"/>
    </row>
    <row r="856" spans="1:14" s="72" customFormat="1" x14ac:dyDescent="0.25">
      <c r="B856" s="156"/>
      <c r="H856" s="155"/>
      <c r="I856" s="156"/>
      <c r="J856" s="155"/>
      <c r="K856" s="179"/>
      <c r="L856" s="179"/>
      <c r="M856" s="179"/>
      <c r="N856" s="155"/>
    </row>
    <row r="857" spans="1:14" s="72" customFormat="1" x14ac:dyDescent="0.25">
      <c r="B857" s="156"/>
      <c r="H857" s="155"/>
      <c r="I857" s="156"/>
      <c r="J857" s="155"/>
      <c r="K857" s="179"/>
      <c r="L857" s="179"/>
      <c r="M857" s="179"/>
      <c r="N857" s="155"/>
    </row>
    <row r="858" spans="1:14" s="72" customFormat="1" x14ac:dyDescent="0.25">
      <c r="B858" s="156"/>
      <c r="H858" s="155"/>
      <c r="I858" s="156"/>
      <c r="J858" s="155"/>
      <c r="K858" s="179"/>
      <c r="L858" s="179"/>
      <c r="M858" s="179"/>
      <c r="N858" s="155"/>
    </row>
    <row r="859" spans="1:14" s="72" customFormat="1" ht="15.75" x14ac:dyDescent="0.25">
      <c r="A859" s="176"/>
      <c r="B859" s="159"/>
      <c r="K859" s="180"/>
      <c r="L859" s="180"/>
      <c r="M859" s="180"/>
      <c r="N859" s="181"/>
    </row>
    <row r="860" spans="1:14" s="72" customFormat="1" ht="15.75" x14ac:dyDescent="0.25">
      <c r="A860" s="158"/>
      <c r="B860" s="159"/>
      <c r="K860" s="180"/>
      <c r="L860" s="168"/>
      <c r="M860" s="168"/>
      <c r="N860" s="168"/>
    </row>
    <row r="861" spans="1:14" s="72" customFormat="1" ht="15.75" x14ac:dyDescent="0.25">
      <c r="A861" s="158"/>
      <c r="B861" s="159"/>
      <c r="K861" s="168"/>
      <c r="L861" s="168"/>
      <c r="M861" s="168"/>
      <c r="N861" s="168"/>
    </row>
    <row r="862" spans="1:14" s="72" customFormat="1" ht="15.75" x14ac:dyDescent="0.25">
      <c r="A862" s="158"/>
      <c r="B862" s="159"/>
      <c r="K862" s="164"/>
      <c r="L862" s="168"/>
      <c r="M862" s="168"/>
      <c r="N862" s="168"/>
    </row>
    <row r="863" spans="1:14" s="72" customFormat="1" ht="15.75" x14ac:dyDescent="0.25">
      <c r="A863" s="158"/>
      <c r="B863" s="159"/>
      <c r="K863" s="168"/>
      <c r="L863" s="168"/>
      <c r="M863" s="168"/>
      <c r="N863" s="168"/>
    </row>
    <row r="864" spans="1:14" s="72" customFormat="1" ht="15.75" x14ac:dyDescent="0.25">
      <c r="A864" s="158"/>
      <c r="B864" s="158"/>
      <c r="K864" s="182"/>
      <c r="L864" s="168"/>
      <c r="M864" s="168"/>
      <c r="N864" s="168"/>
    </row>
    <row r="865" spans="1:14" s="72" customFormat="1" ht="15.75" x14ac:dyDescent="0.25">
      <c r="A865" s="159"/>
      <c r="B865" s="159"/>
      <c r="C865" s="183"/>
      <c r="D865" s="183"/>
      <c r="E865" s="183"/>
      <c r="F865" s="184"/>
      <c r="G865" s="183"/>
      <c r="H865" s="183"/>
      <c r="I865" s="183"/>
      <c r="J865" s="183"/>
      <c r="K865" s="165"/>
      <c r="L865" s="168"/>
      <c r="M865" s="168"/>
      <c r="N865" s="168"/>
    </row>
    <row r="866" spans="1:14" s="72" customFormat="1" ht="15.75" x14ac:dyDescent="0.25">
      <c r="A866" s="158"/>
      <c r="B866" s="159"/>
      <c r="K866" s="159"/>
      <c r="L866" s="185"/>
      <c r="M866" s="168"/>
      <c r="N866" s="168"/>
    </row>
    <row r="867" spans="1:14" s="72" customFormat="1" ht="15.75" x14ac:dyDescent="0.25">
      <c r="A867" s="158"/>
      <c r="B867" s="158"/>
      <c r="K867" s="168"/>
      <c r="L867" s="168"/>
      <c r="M867" s="168"/>
      <c r="N867" s="168"/>
    </row>
    <row r="868" spans="1:14" s="72" customFormat="1" ht="15.75" x14ac:dyDescent="0.25">
      <c r="A868" s="158"/>
      <c r="B868" s="158"/>
      <c r="K868" s="168"/>
      <c r="L868" s="168"/>
      <c r="M868" s="168"/>
      <c r="N868" s="168"/>
    </row>
    <row r="869" spans="1:14" s="72" customFormat="1" ht="15.75" x14ac:dyDescent="0.25">
      <c r="A869" s="158"/>
      <c r="B869" s="159"/>
      <c r="H869" s="187"/>
      <c r="K869" s="168"/>
      <c r="L869" s="168"/>
      <c r="M869" s="168"/>
      <c r="N869" s="168"/>
    </row>
    <row r="870" spans="1:14" s="72" customFormat="1" ht="15.75" x14ac:dyDescent="0.25">
      <c r="A870" s="158"/>
      <c r="B870" s="159"/>
      <c r="I870" s="188"/>
      <c r="K870" s="168"/>
      <c r="L870" s="168"/>
      <c r="M870" s="168"/>
      <c r="N870" s="168"/>
    </row>
    <row r="871" spans="1:14" s="72" customFormat="1" ht="15.75" x14ac:dyDescent="0.25">
      <c r="A871" s="158"/>
      <c r="B871" s="159"/>
      <c r="C871" s="189"/>
      <c r="D871" s="189"/>
      <c r="E871" s="189"/>
      <c r="F871" s="189"/>
      <c r="G871" s="190"/>
      <c r="H871" s="189"/>
      <c r="I871" s="189"/>
      <c r="J871" s="189"/>
      <c r="K871" s="165"/>
      <c r="L871" s="165"/>
      <c r="M871" s="168"/>
      <c r="N871" s="168"/>
    </row>
    <row r="872" spans="1:14" s="72" customFormat="1" x14ac:dyDescent="0.25"/>
    <row r="873" spans="1:14" s="72" customFormat="1" ht="15.75" x14ac:dyDescent="0.25">
      <c r="B873" s="153"/>
      <c r="H873" s="154"/>
      <c r="I873" s="154"/>
      <c r="J873" s="154"/>
      <c r="K873" s="154"/>
      <c r="L873" s="154"/>
    </row>
    <row r="874" spans="1:14" s="72" customFormat="1" ht="15.75" x14ac:dyDescent="0.25">
      <c r="A874" s="158"/>
      <c r="B874" s="158"/>
      <c r="K874" s="164"/>
      <c r="L874" s="163"/>
      <c r="M874" s="163"/>
      <c r="N874" s="163"/>
    </row>
    <row r="875" spans="1:14" s="72" customFormat="1" ht="15.75" x14ac:dyDescent="0.25">
      <c r="A875" s="158"/>
      <c r="B875" s="158"/>
      <c r="K875" s="168"/>
      <c r="L875" s="163"/>
      <c r="M875" s="163"/>
      <c r="N875" s="163"/>
    </row>
    <row r="876" spans="1:14" s="72" customFormat="1" ht="15.75" x14ac:dyDescent="0.25">
      <c r="A876" s="158"/>
      <c r="B876" s="159"/>
      <c r="C876" s="160"/>
      <c r="D876" s="160"/>
      <c r="E876" s="160"/>
      <c r="F876" s="160"/>
      <c r="G876" s="161"/>
      <c r="H876" s="160"/>
      <c r="I876" s="160"/>
      <c r="J876" s="160"/>
      <c r="K876" s="162"/>
      <c r="L876" s="163"/>
      <c r="N876" s="163"/>
    </row>
    <row r="877" spans="1:14" s="72" customFormat="1" ht="15.75" x14ac:dyDescent="0.25">
      <c r="A877" s="158"/>
      <c r="B877" s="158"/>
      <c r="H877" s="154"/>
      <c r="K877" s="168"/>
      <c r="N877" s="163"/>
    </row>
    <row r="878" spans="1:14" s="72" customFormat="1" ht="15.75" x14ac:dyDescent="0.25">
      <c r="A878" s="158"/>
      <c r="B878" s="158"/>
      <c r="K878" s="164"/>
    </row>
    <row r="879" spans="1:14" s="72" customFormat="1" ht="15.75" x14ac:dyDescent="0.25">
      <c r="A879" s="158"/>
      <c r="B879" s="159"/>
      <c r="C879" s="160"/>
      <c r="D879" s="160"/>
      <c r="E879" s="160"/>
      <c r="F879" s="160"/>
      <c r="G879" s="160"/>
      <c r="H879" s="160"/>
      <c r="I879" s="191"/>
      <c r="J879" s="160"/>
      <c r="K879" s="180"/>
    </row>
    <row r="880" spans="1:14" s="72" customFormat="1" ht="15.75" x14ac:dyDescent="0.25">
      <c r="A880" s="158"/>
      <c r="B880" s="159"/>
      <c r="K880" s="165"/>
      <c r="L880" s="164"/>
      <c r="M880" s="164"/>
      <c r="N880" s="166"/>
    </row>
    <row r="881" spans="2:2" s="72" customFormat="1" x14ac:dyDescent="0.25"/>
    <row r="882" spans="2:2" s="72" customFormat="1" ht="15.75" x14ac:dyDescent="0.25">
      <c r="B882" s="158"/>
    </row>
    <row r="883" spans="2:2" s="72" customFormat="1" x14ac:dyDescent="0.25"/>
    <row r="884" spans="2:2" s="72" customFormat="1" x14ac:dyDescent="0.25"/>
    <row r="885" spans="2:2" s="72" customFormat="1" x14ac:dyDescent="0.25"/>
    <row r="886" spans="2:2" s="72" customFormat="1" x14ac:dyDescent="0.25"/>
    <row r="887" spans="2:2" s="72" customFormat="1" x14ac:dyDescent="0.25"/>
    <row r="888" spans="2:2" s="72" customFormat="1" x14ac:dyDescent="0.25"/>
    <row r="889" spans="2:2" s="72" customFormat="1" x14ac:dyDescent="0.25"/>
    <row r="890" spans="2:2" s="72" customFormat="1" x14ac:dyDescent="0.25"/>
    <row r="891" spans="2:2" s="72" customFormat="1" x14ac:dyDescent="0.25"/>
    <row r="892" spans="2:2" s="72" customFormat="1" x14ac:dyDescent="0.25"/>
    <row r="893" spans="2:2" s="72" customFormat="1" x14ac:dyDescent="0.25"/>
    <row r="894" spans="2:2" s="72" customFormat="1" x14ac:dyDescent="0.25"/>
    <row r="895" spans="2:2" s="72" customFormat="1" x14ac:dyDescent="0.25"/>
    <row r="896" spans="2:2" s="72" customFormat="1" x14ac:dyDescent="0.25"/>
    <row r="897" s="72" customFormat="1" x14ac:dyDescent="0.25"/>
    <row r="898" s="72" customFormat="1" x14ac:dyDescent="0.25"/>
    <row r="899" s="72" customFormat="1" x14ac:dyDescent="0.25"/>
    <row r="900" s="72" customFormat="1" x14ac:dyDescent="0.25"/>
    <row r="901" s="72" customFormat="1" x14ac:dyDescent="0.25"/>
    <row r="902" s="72" customFormat="1" x14ac:dyDescent="0.25"/>
    <row r="903" s="72" customFormat="1" x14ac:dyDescent="0.25"/>
    <row r="904" s="72" customFormat="1" x14ac:dyDescent="0.25"/>
    <row r="905" s="72" customFormat="1" x14ac:dyDescent="0.25"/>
    <row r="906" s="72" customFormat="1" x14ac:dyDescent="0.25"/>
    <row r="907" s="72" customFormat="1" x14ac:dyDescent="0.25"/>
    <row r="908" s="72" customFormat="1" x14ac:dyDescent="0.25"/>
    <row r="909" s="72" customFormat="1" x14ac:dyDescent="0.25"/>
    <row r="910" s="72" customFormat="1" x14ac:dyDescent="0.25"/>
    <row r="911" s="72" customFormat="1" x14ac:dyDescent="0.25"/>
    <row r="912" s="72" customFormat="1" x14ac:dyDescent="0.25"/>
    <row r="913" s="72" customFormat="1" x14ac:dyDescent="0.25"/>
    <row r="914" s="72" customFormat="1" x14ac:dyDescent="0.25"/>
    <row r="915" s="72" customFormat="1" x14ac:dyDescent="0.25"/>
    <row r="916" s="72" customFormat="1" x14ac:dyDescent="0.25"/>
    <row r="917" s="72" customFormat="1" x14ac:dyDescent="0.25"/>
    <row r="918" s="72" customFormat="1" x14ac:dyDescent="0.25"/>
    <row r="919" s="72" customFormat="1" x14ac:dyDescent="0.25"/>
    <row r="920" s="72" customFormat="1" x14ac:dyDescent="0.25"/>
    <row r="921" s="72" customFormat="1" x14ac:dyDescent="0.25"/>
    <row r="922" s="72" customFormat="1" x14ac:dyDescent="0.25"/>
    <row r="923" s="72" customFormat="1" x14ac:dyDescent="0.25"/>
    <row r="924" s="72" customFormat="1" x14ac:dyDescent="0.25"/>
    <row r="925" s="72" customFormat="1" x14ac:dyDescent="0.25"/>
    <row r="926" s="72" customFormat="1" x14ac:dyDescent="0.25"/>
    <row r="927" s="72" customFormat="1" x14ac:dyDescent="0.25"/>
    <row r="928" s="72" customFormat="1" x14ac:dyDescent="0.25"/>
    <row r="929" s="72" customFormat="1" x14ac:dyDescent="0.25"/>
    <row r="930" s="72" customFormat="1" x14ac:dyDescent="0.25"/>
    <row r="931" s="72" customFormat="1" x14ac:dyDescent="0.25"/>
    <row r="932" s="72" customFormat="1" x14ac:dyDescent="0.25"/>
    <row r="933" s="72" customFormat="1" x14ac:dyDescent="0.25"/>
    <row r="934" s="72" customFormat="1" x14ac:dyDescent="0.25"/>
    <row r="935" s="72" customFormat="1" x14ac:dyDescent="0.25"/>
    <row r="936" s="72" customFormat="1" x14ac:dyDescent="0.25"/>
    <row r="937" s="72" customFormat="1" x14ac:dyDescent="0.25"/>
    <row r="938" s="72" customFormat="1" x14ac:dyDescent="0.25"/>
    <row r="939" s="72" customFormat="1" x14ac:dyDescent="0.25"/>
    <row r="940" s="72" customFormat="1" x14ac:dyDescent="0.25"/>
    <row r="941" s="72" customFormat="1" x14ac:dyDescent="0.25"/>
    <row r="942" s="72" customFormat="1" x14ac:dyDescent="0.25"/>
    <row r="943" s="72" customFormat="1" x14ac:dyDescent="0.25"/>
    <row r="944" s="72" customFormat="1" x14ac:dyDescent="0.25"/>
    <row r="945" s="72" customFormat="1" x14ac:dyDescent="0.25"/>
    <row r="946" s="72" customFormat="1" x14ac:dyDescent="0.25"/>
    <row r="947" s="72" customFormat="1" x14ac:dyDescent="0.25"/>
    <row r="948" s="72" customFormat="1" x14ac:dyDescent="0.25"/>
    <row r="949" s="72" customFormat="1" x14ac:dyDescent="0.25"/>
    <row r="950" s="72" customFormat="1" x14ac:dyDescent="0.25"/>
    <row r="951" s="72" customFormat="1" x14ac:dyDescent="0.25"/>
    <row r="952" s="72" customFormat="1" x14ac:dyDescent="0.25"/>
    <row r="953" s="72" customFormat="1" x14ac:dyDescent="0.25"/>
    <row r="954" s="72" customFormat="1" x14ac:dyDescent="0.25"/>
    <row r="955" s="72" customFormat="1" x14ac:dyDescent="0.25"/>
    <row r="956" s="72" customFormat="1" x14ac:dyDescent="0.25"/>
    <row r="957" s="72" customFormat="1" x14ac:dyDescent="0.25"/>
    <row r="958" s="72" customFormat="1" x14ac:dyDescent="0.25"/>
    <row r="959" s="72" customFormat="1" x14ac:dyDescent="0.25"/>
    <row r="960" s="72" customFormat="1" x14ac:dyDescent="0.25"/>
    <row r="961" s="72" customFormat="1" x14ac:dyDescent="0.25"/>
    <row r="962" s="72" customFormat="1" x14ac:dyDescent="0.25"/>
    <row r="963" s="72" customFormat="1" x14ac:dyDescent="0.25"/>
    <row r="964" s="72" customFormat="1" x14ac:dyDescent="0.25"/>
    <row r="965" s="72" customFormat="1" x14ac:dyDescent="0.25"/>
    <row r="966" s="72" customFormat="1" x14ac:dyDescent="0.25"/>
    <row r="967" s="72" customFormat="1" x14ac:dyDescent="0.25"/>
    <row r="968" s="72" customFormat="1" x14ac:dyDescent="0.25"/>
    <row r="969" s="72" customFormat="1" x14ac:dyDescent="0.25"/>
    <row r="970" s="72" customFormat="1" x14ac:dyDescent="0.25"/>
    <row r="971" s="72" customFormat="1" x14ac:dyDescent="0.25"/>
    <row r="972" s="72" customFormat="1" x14ac:dyDescent="0.25"/>
    <row r="973" s="72" customFormat="1" x14ac:dyDescent="0.25"/>
    <row r="974" s="72" customFormat="1" x14ac:dyDescent="0.25"/>
    <row r="975" s="72" customFormat="1" x14ac:dyDescent="0.25"/>
    <row r="976" s="72" customFormat="1" x14ac:dyDescent="0.25"/>
    <row r="977" s="72" customFormat="1" x14ac:dyDescent="0.25"/>
    <row r="978" s="72" customFormat="1" x14ac:dyDescent="0.25"/>
    <row r="979" s="72" customFormat="1" x14ac:dyDescent="0.25"/>
    <row r="980" s="72" customFormat="1" x14ac:dyDescent="0.25"/>
    <row r="981" s="72" customFormat="1" x14ac:dyDescent="0.25"/>
    <row r="982" s="72" customFormat="1" x14ac:dyDescent="0.25"/>
    <row r="983" s="72" customFormat="1" x14ac:dyDescent="0.25"/>
    <row r="984" s="72" customFormat="1" x14ac:dyDescent="0.25"/>
    <row r="985" s="72" customFormat="1" x14ac:dyDescent="0.25"/>
    <row r="986" s="72" customFormat="1" x14ac:dyDescent="0.25"/>
    <row r="987" s="72" customFormat="1" x14ac:dyDescent="0.25"/>
    <row r="988" s="72" customFormat="1" x14ac:dyDescent="0.25"/>
    <row r="989" s="72" customFormat="1" x14ac:dyDescent="0.25"/>
    <row r="990" s="72" customFormat="1" x14ac:dyDescent="0.25"/>
    <row r="991" s="72" customFormat="1" x14ac:dyDescent="0.25"/>
    <row r="992" s="72" customFormat="1" x14ac:dyDescent="0.25"/>
    <row r="993" s="72" customFormat="1" x14ac:dyDescent="0.25"/>
    <row r="994" s="72" customFormat="1" x14ac:dyDescent="0.25"/>
    <row r="995" s="72" customFormat="1" x14ac:dyDescent="0.25"/>
    <row r="996" s="72" customFormat="1" x14ac:dyDescent="0.25"/>
    <row r="997" s="72" customFormat="1" x14ac:dyDescent="0.25"/>
    <row r="998" s="72" customFormat="1" x14ac:dyDescent="0.25"/>
    <row r="999" s="72" customFormat="1" x14ac:dyDescent="0.25"/>
    <row r="1000" s="72" customFormat="1" x14ac:dyDescent="0.25"/>
    <row r="1001" s="72" customFormat="1" x14ac:dyDescent="0.25"/>
    <row r="1002" s="72" customFormat="1" x14ac:dyDescent="0.25"/>
    <row r="1003" s="72" customFormat="1" x14ac:dyDescent="0.25"/>
    <row r="1004" s="72" customFormat="1" x14ac:dyDescent="0.25"/>
    <row r="1005" s="72" customFormat="1" x14ac:dyDescent="0.25"/>
    <row r="1006" s="72" customFormat="1" x14ac:dyDescent="0.25"/>
    <row r="1007" s="72" customFormat="1" x14ac:dyDescent="0.25"/>
    <row r="1008" s="72" customFormat="1" x14ac:dyDescent="0.25"/>
    <row r="1009" s="72" customFormat="1" x14ac:dyDescent="0.25"/>
    <row r="1010" s="72" customFormat="1" x14ac:dyDescent="0.25"/>
    <row r="1011" s="72" customFormat="1" x14ac:dyDescent="0.25"/>
    <row r="1012" s="72" customFormat="1" x14ac:dyDescent="0.25"/>
    <row r="1013" s="72" customFormat="1" x14ac:dyDescent="0.25"/>
    <row r="1014" s="72" customFormat="1" x14ac:dyDescent="0.25"/>
    <row r="1015" s="72" customFormat="1" x14ac:dyDescent="0.25"/>
    <row r="1016" s="72" customFormat="1" x14ac:dyDescent="0.25"/>
    <row r="1017" s="72" customFormat="1" x14ac:dyDescent="0.25"/>
    <row r="1018" s="72" customFormat="1" x14ac:dyDescent="0.25"/>
    <row r="1019" s="72" customFormat="1" x14ac:dyDescent="0.25"/>
    <row r="1020" s="72" customFormat="1" x14ac:dyDescent="0.25"/>
    <row r="1021" s="72" customFormat="1" x14ac:dyDescent="0.25"/>
    <row r="1022" s="72" customFormat="1" x14ac:dyDescent="0.25"/>
    <row r="1023" s="72" customFormat="1" x14ac:dyDescent="0.25"/>
    <row r="1024" s="72" customFormat="1" x14ac:dyDescent="0.25"/>
    <row r="1025" s="72" customFormat="1" x14ac:dyDescent="0.25"/>
    <row r="1026" s="72" customFormat="1" x14ac:dyDescent="0.25"/>
    <row r="1027" s="72" customFormat="1" x14ac:dyDescent="0.25"/>
    <row r="1028" s="72" customFormat="1" x14ac:dyDescent="0.25"/>
    <row r="1029" s="72" customFormat="1" x14ac:dyDescent="0.25"/>
    <row r="1030" s="72" customFormat="1" x14ac:dyDescent="0.25"/>
    <row r="1031" s="72" customFormat="1" x14ac:dyDescent="0.25"/>
    <row r="1032" s="72" customFormat="1" x14ac:dyDescent="0.25"/>
    <row r="1033" s="72" customFormat="1" x14ac:dyDescent="0.25"/>
    <row r="1034" s="72" customFormat="1" x14ac:dyDescent="0.25"/>
    <row r="1035" s="72" customFormat="1" x14ac:dyDescent="0.25"/>
    <row r="1036" s="72" customFormat="1" x14ac:dyDescent="0.25"/>
    <row r="1037" s="72" customFormat="1" x14ac:dyDescent="0.25"/>
    <row r="1038" s="72" customFormat="1" x14ac:dyDescent="0.25"/>
    <row r="1039" s="72" customFormat="1" x14ac:dyDescent="0.25"/>
    <row r="1040" s="72" customFormat="1" x14ac:dyDescent="0.25"/>
    <row r="1041" s="72" customFormat="1" x14ac:dyDescent="0.25"/>
    <row r="1042" s="72" customFormat="1" x14ac:dyDescent="0.25"/>
    <row r="1043" s="72" customFormat="1" x14ac:dyDescent="0.25"/>
    <row r="1044" s="72" customFormat="1" x14ac:dyDescent="0.25"/>
    <row r="1045" s="72" customFormat="1" x14ac:dyDescent="0.25"/>
    <row r="1046" s="72" customFormat="1" x14ac:dyDescent="0.25"/>
    <row r="1047" s="72" customFormat="1" x14ac:dyDescent="0.25"/>
    <row r="1048" s="72" customFormat="1" x14ac:dyDescent="0.25"/>
    <row r="1049" s="72" customFormat="1" x14ac:dyDescent="0.25"/>
    <row r="1050" s="72" customFormat="1" x14ac:dyDescent="0.25"/>
    <row r="1051" s="72" customFormat="1" x14ac:dyDescent="0.25"/>
    <row r="1052" s="72" customFormat="1" x14ac:dyDescent="0.25"/>
    <row r="1053" s="72" customFormat="1" x14ac:dyDescent="0.25"/>
    <row r="1054" s="72" customFormat="1" x14ac:dyDescent="0.25"/>
    <row r="1055" s="72" customFormat="1" x14ac:dyDescent="0.25"/>
    <row r="1056" s="72" customFormat="1" x14ac:dyDescent="0.25"/>
    <row r="1057" s="72" customFormat="1" x14ac:dyDescent="0.25"/>
    <row r="1058" s="72" customFormat="1" x14ac:dyDescent="0.25"/>
    <row r="1059" s="72" customFormat="1" x14ac:dyDescent="0.25"/>
    <row r="1060" s="72" customFormat="1" x14ac:dyDescent="0.25"/>
    <row r="1061" s="72" customFormat="1" x14ac:dyDescent="0.25"/>
    <row r="1062" s="72" customFormat="1" x14ac:dyDescent="0.25"/>
    <row r="1063" s="72" customFormat="1" x14ac:dyDescent="0.25"/>
    <row r="1064" s="72" customFormat="1" x14ac:dyDescent="0.25"/>
    <row r="1065" s="72" customFormat="1" x14ac:dyDescent="0.25"/>
    <row r="1066" s="72" customFormat="1" x14ac:dyDescent="0.25"/>
    <row r="1067" s="72" customFormat="1" x14ac:dyDescent="0.25"/>
    <row r="1068" s="72" customFormat="1" x14ac:dyDescent="0.25"/>
    <row r="1069" s="72" customFormat="1" x14ac:dyDescent="0.25"/>
    <row r="1070" s="72" customFormat="1" x14ac:dyDescent="0.25"/>
    <row r="1071" s="72" customFormat="1" x14ac:dyDescent="0.25"/>
    <row r="1072" s="72" customFormat="1" x14ac:dyDescent="0.25"/>
    <row r="1073" s="72" customFormat="1" x14ac:dyDescent="0.25"/>
    <row r="1074" s="72" customFormat="1" x14ac:dyDescent="0.25"/>
    <row r="1075" s="72" customFormat="1" x14ac:dyDescent="0.25"/>
    <row r="1076" s="72" customFormat="1" x14ac:dyDescent="0.25"/>
    <row r="1077" s="72" customFormat="1" x14ac:dyDescent="0.25"/>
    <row r="1078" s="72" customFormat="1" x14ac:dyDescent="0.25"/>
    <row r="1079" s="72" customFormat="1" x14ac:dyDescent="0.25"/>
    <row r="1080" s="72" customFormat="1" x14ac:dyDescent="0.25"/>
    <row r="1081" s="72" customFormat="1" x14ac:dyDescent="0.25"/>
    <row r="1082" s="72" customFormat="1" x14ac:dyDescent="0.25"/>
    <row r="1083" s="72" customFormat="1" x14ac:dyDescent="0.25"/>
    <row r="1084" s="72" customFormat="1" x14ac:dyDescent="0.25"/>
    <row r="1085" s="72" customFormat="1" x14ac:dyDescent="0.25"/>
    <row r="1086" s="72" customFormat="1" x14ac:dyDescent="0.25"/>
    <row r="1087" s="72" customFormat="1" x14ac:dyDescent="0.25"/>
    <row r="1088" s="72" customFormat="1" x14ac:dyDescent="0.25"/>
    <row r="1089" s="72" customFormat="1" x14ac:dyDescent="0.25"/>
    <row r="1090" s="72" customFormat="1" x14ac:dyDescent="0.25"/>
    <row r="1091" s="72" customFormat="1" x14ac:dyDescent="0.25"/>
    <row r="1092" s="72" customFormat="1" x14ac:dyDescent="0.25"/>
    <row r="1093" s="72" customFormat="1" x14ac:dyDescent="0.25"/>
    <row r="1094" s="72" customFormat="1" x14ac:dyDescent="0.25"/>
    <row r="1095" s="72" customFormat="1" x14ac:dyDescent="0.25"/>
    <row r="1096" s="72" customFormat="1" x14ac:dyDescent="0.25"/>
    <row r="1097" s="72" customFormat="1" x14ac:dyDescent="0.25"/>
    <row r="1098" s="72" customFormat="1" x14ac:dyDescent="0.25"/>
    <row r="1099" s="72" customFormat="1" x14ac:dyDescent="0.25"/>
    <row r="1100" s="72" customFormat="1" x14ac:dyDescent="0.25"/>
    <row r="1101" s="72" customFormat="1" x14ac:dyDescent="0.25"/>
    <row r="1102" s="72" customFormat="1" x14ac:dyDescent="0.25"/>
    <row r="1103" s="72" customFormat="1" x14ac:dyDescent="0.25"/>
    <row r="1104" s="72" customFormat="1" x14ac:dyDescent="0.25"/>
    <row r="1105" s="72" customFormat="1" x14ac:dyDescent="0.25"/>
    <row r="1106" s="72" customFormat="1" x14ac:dyDescent="0.25"/>
    <row r="1107" s="72" customFormat="1" x14ac:dyDescent="0.25"/>
    <row r="1108" s="72" customFormat="1" x14ac:dyDescent="0.25"/>
    <row r="1109" s="72" customFormat="1" x14ac:dyDescent="0.25"/>
    <row r="1110" s="72" customFormat="1" x14ac:dyDescent="0.25"/>
    <row r="1111" s="72" customFormat="1" x14ac:dyDescent="0.25"/>
    <row r="1112" s="72" customFormat="1" x14ac:dyDescent="0.25"/>
    <row r="1113" s="72" customFormat="1" x14ac:dyDescent="0.25"/>
    <row r="1114" s="72" customFormat="1" x14ac:dyDescent="0.25"/>
    <row r="1115" s="72" customFormat="1" x14ac:dyDescent="0.25"/>
    <row r="1116" s="72" customFormat="1" x14ac:dyDescent="0.25"/>
    <row r="1117" s="72" customFormat="1" x14ac:dyDescent="0.25"/>
    <row r="1118" s="72" customFormat="1" x14ac:dyDescent="0.25"/>
    <row r="1119" s="72" customFormat="1" x14ac:dyDescent="0.25"/>
    <row r="1120" s="72" customFormat="1" x14ac:dyDescent="0.25"/>
    <row r="1121" s="72" customFormat="1" x14ac:dyDescent="0.25"/>
    <row r="1122" s="72" customFormat="1" x14ac:dyDescent="0.25"/>
    <row r="1123" s="72" customFormat="1" x14ac:dyDescent="0.25"/>
    <row r="1124" s="72" customFormat="1" x14ac:dyDescent="0.25"/>
    <row r="1125" s="72" customFormat="1" x14ac:dyDescent="0.25"/>
    <row r="1126" s="72" customFormat="1" x14ac:dyDescent="0.25"/>
    <row r="1127" s="72" customFormat="1" x14ac:dyDescent="0.25"/>
    <row r="1128" s="72" customFormat="1" x14ac:dyDescent="0.25"/>
    <row r="1129" s="72" customFormat="1" x14ac:dyDescent="0.25"/>
    <row r="1130" s="72" customFormat="1" x14ac:dyDescent="0.25"/>
    <row r="1131" s="72" customFormat="1" x14ac:dyDescent="0.25"/>
    <row r="1132" s="72" customFormat="1" x14ac:dyDescent="0.25"/>
    <row r="1133" s="72" customFormat="1" x14ac:dyDescent="0.25"/>
    <row r="1134" s="72" customFormat="1" x14ac:dyDescent="0.25"/>
    <row r="1135" s="72" customFormat="1" x14ac:dyDescent="0.25"/>
    <row r="1136" s="72" customFormat="1" x14ac:dyDescent="0.25"/>
    <row r="1137" s="72" customFormat="1" x14ac:dyDescent="0.25"/>
    <row r="1138" s="72" customFormat="1" x14ac:dyDescent="0.25"/>
    <row r="1139" s="72" customFormat="1" x14ac:dyDescent="0.25"/>
    <row r="1140" s="72" customFormat="1" x14ac:dyDescent="0.25"/>
    <row r="1141" s="72" customFormat="1" x14ac:dyDescent="0.25"/>
    <row r="1142" s="72" customFormat="1" x14ac:dyDescent="0.25"/>
    <row r="1143" s="72" customFormat="1" x14ac:dyDescent="0.25"/>
    <row r="1144" s="72" customFormat="1" x14ac:dyDescent="0.25"/>
    <row r="1145" s="72" customFormat="1" x14ac:dyDescent="0.25"/>
    <row r="1146" s="72" customFormat="1" x14ac:dyDescent="0.25"/>
    <row r="1147" s="72" customFormat="1" x14ac:dyDescent="0.25"/>
    <row r="1148" s="72" customFormat="1" x14ac:dyDescent="0.25"/>
    <row r="1149" s="72" customFormat="1" x14ac:dyDescent="0.25"/>
    <row r="1150" s="72" customFormat="1" x14ac:dyDescent="0.25"/>
    <row r="1151" s="72" customFormat="1" x14ac:dyDescent="0.25"/>
    <row r="1152" s="72" customFormat="1" x14ac:dyDescent="0.25"/>
    <row r="1153" s="72" customFormat="1" x14ac:dyDescent="0.25"/>
    <row r="1154" s="72" customFormat="1" x14ac:dyDescent="0.25"/>
    <row r="1155" s="72" customFormat="1" x14ac:dyDescent="0.25"/>
    <row r="1156" s="72" customFormat="1" x14ac:dyDescent="0.25"/>
    <row r="1157" s="72" customFormat="1" x14ac:dyDescent="0.25"/>
    <row r="1158" s="72" customFormat="1" x14ac:dyDescent="0.25"/>
    <row r="1159" s="72" customFormat="1" x14ac:dyDescent="0.25"/>
    <row r="1160" s="72" customFormat="1" x14ac:dyDescent="0.25"/>
    <row r="1161" s="72" customFormat="1" x14ac:dyDescent="0.25"/>
    <row r="1162" s="72" customFormat="1" x14ac:dyDescent="0.25"/>
    <row r="1163" s="72" customFormat="1" x14ac:dyDescent="0.25"/>
    <row r="1164" s="72" customFormat="1" x14ac:dyDescent="0.25"/>
    <row r="1165" s="72" customFormat="1" x14ac:dyDescent="0.25"/>
    <row r="1166" s="72" customFormat="1" x14ac:dyDescent="0.25"/>
    <row r="1167" s="72" customFormat="1" x14ac:dyDescent="0.25"/>
    <row r="1168" s="72" customFormat="1" x14ac:dyDescent="0.25"/>
  </sheetData>
  <mergeCells count="9">
    <mergeCell ref="E593:G593"/>
    <mergeCell ref="E691:G691"/>
    <mergeCell ref="E789:G789"/>
    <mergeCell ref="E5:G5"/>
    <mergeCell ref="E103:G103"/>
    <mergeCell ref="E201:G201"/>
    <mergeCell ref="E299:G299"/>
    <mergeCell ref="E397:G397"/>
    <mergeCell ref="E495:G495"/>
  </mergeCells>
  <conditionalFormatting sqref="M12:M74">
    <cfRule type="expression" dxfId="21" priority="22" stopIfTrue="1">
      <formula>K12*M12&gt;0</formula>
    </cfRule>
  </conditionalFormatting>
  <conditionalFormatting sqref="K12:L74">
    <cfRule type="expression" dxfId="20" priority="21" stopIfTrue="1">
      <formula>ISNUMBER($K12)*(ISNUMBER($L12)+ISNUMBER($M12))</formula>
    </cfRule>
  </conditionalFormatting>
  <conditionalFormatting sqref="M110:M172">
    <cfRule type="expression" dxfId="19" priority="20" stopIfTrue="1">
      <formula>K110*M110&gt;0</formula>
    </cfRule>
  </conditionalFormatting>
  <conditionalFormatting sqref="K110:L172">
    <cfRule type="expression" dxfId="18" priority="19" stopIfTrue="1">
      <formula>ISNUMBER($K110)*(ISNUMBER($L110)+ISNUMBER($M110))</formula>
    </cfRule>
  </conditionalFormatting>
  <conditionalFormatting sqref="M208:M270">
    <cfRule type="expression" dxfId="17" priority="18" stopIfTrue="1">
      <formula>K208*M208&gt;0</formula>
    </cfRule>
  </conditionalFormatting>
  <conditionalFormatting sqref="K208:L270">
    <cfRule type="expression" dxfId="16" priority="17" stopIfTrue="1">
      <formula>ISNUMBER($K208)*(ISNUMBER($L208)+ISNUMBER($M208))</formula>
    </cfRule>
  </conditionalFormatting>
  <conditionalFormatting sqref="M306:M368">
    <cfRule type="expression" dxfId="15" priority="16" stopIfTrue="1">
      <formula>K306*M306&gt;0</formula>
    </cfRule>
  </conditionalFormatting>
  <conditionalFormatting sqref="K306:L368">
    <cfRule type="expression" dxfId="14" priority="15" stopIfTrue="1">
      <formula>ISNUMBER($K306)*(ISNUMBER($L306)+ISNUMBER($M306))</formula>
    </cfRule>
  </conditionalFormatting>
  <conditionalFormatting sqref="M404:M466">
    <cfRule type="expression" dxfId="13" priority="14" stopIfTrue="1">
      <formula>K404*M404&gt;0</formula>
    </cfRule>
  </conditionalFormatting>
  <conditionalFormatting sqref="K404:L466">
    <cfRule type="expression" dxfId="12" priority="13" stopIfTrue="1">
      <formula>ISNUMBER($K404)*(ISNUMBER($L404)+ISNUMBER($M404))</formula>
    </cfRule>
  </conditionalFormatting>
  <conditionalFormatting sqref="M502:M564">
    <cfRule type="expression" dxfId="11" priority="12" stopIfTrue="1">
      <formula>K502*M502&gt;0</formula>
    </cfRule>
  </conditionalFormatting>
  <conditionalFormatting sqref="K502:L564">
    <cfRule type="expression" dxfId="10" priority="11" stopIfTrue="1">
      <formula>ISNUMBER($K502)*(ISNUMBER($L502)+ISNUMBER($M502))</formula>
    </cfRule>
  </conditionalFormatting>
  <conditionalFormatting sqref="M600:M662">
    <cfRule type="expression" dxfId="9" priority="10" stopIfTrue="1">
      <formula>K600*M600&gt;0</formula>
    </cfRule>
  </conditionalFormatting>
  <conditionalFormatting sqref="K600:L662">
    <cfRule type="expression" dxfId="8" priority="9" stopIfTrue="1">
      <formula>ISNUMBER($K600)*(ISNUMBER($L600)+ISNUMBER($M600))</formula>
    </cfRule>
  </conditionalFormatting>
  <conditionalFormatting sqref="M698:M760">
    <cfRule type="expression" dxfId="7" priority="8" stopIfTrue="1">
      <formula>K698*M698&gt;0</formula>
    </cfRule>
  </conditionalFormatting>
  <conditionalFormatting sqref="K698:L760">
    <cfRule type="expression" dxfId="6" priority="7" stopIfTrue="1">
      <formula>ISNUMBER($K698)*(ISNUMBER($L698)+ISNUMBER($M698))</formula>
    </cfRule>
  </conditionalFormatting>
  <conditionalFormatting sqref="M796:M858">
    <cfRule type="expression" dxfId="5" priority="6" stopIfTrue="1">
      <formula>K796*M796&gt;0</formula>
    </cfRule>
  </conditionalFormatting>
  <conditionalFormatting sqref="K796:L858">
    <cfRule type="expression" dxfId="4" priority="5" stopIfTrue="1">
      <formula>ISNUMBER($K796)*(ISNUMBER($L796)+ISNUMBER($M796))</formula>
    </cfRule>
  </conditionalFormatting>
  <conditionalFormatting sqref="M502:M542">
    <cfRule type="expression" dxfId="3" priority="4" stopIfTrue="1">
      <formula>K502*M502&gt;0</formula>
    </cfRule>
  </conditionalFormatting>
  <conditionalFormatting sqref="K502:L542">
    <cfRule type="expression" dxfId="2" priority="3" stopIfTrue="1">
      <formula>ISNUMBER($K502)*(ISNUMBER($L502)+ISNUMBER($M502))</formula>
    </cfRule>
  </conditionalFormatting>
  <conditionalFormatting sqref="M208:M237">
    <cfRule type="expression" dxfId="1" priority="2" stopIfTrue="1">
      <formula>K208*M208&gt;0</formula>
    </cfRule>
  </conditionalFormatting>
  <conditionalFormatting sqref="K208:L237">
    <cfRule type="expression" dxfId="0" priority="1" stopIfTrue="1">
      <formula>ISNUMBER($K208)*(ISNUMBER($L208)+ISNUMBER($M208))</formula>
    </cfRule>
  </conditionalFormatting>
  <dataValidations count="3">
    <dataValidation type="custom" allowBlank="1" showInputMessage="1" showErrorMessage="1" errorTitle="У В А Г А  !" error="Поділися секретом ..._x000a_ Як на порожній машині ти зумів перевести вантаж ?!" sqref="M12:M74 M110:M172 M502:M564 M306:M368 M404:M466 M796:M858 M600:M662 M698:M760 M208:M270">
      <formula1>ISBLANK(K12)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2:L74 L110:L172 L502:L564 L306:L368 L404:L466 L796:L858 L600:L662 L698:L760 L208:L270">
      <formula1>ISBLANK(K12)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2:K74 K110:K172 K502:K564 K306:K368 K404:K466 K796:K858 K600:K662 K698:K760 K208:K270">
      <formula1>ISBLANK(L12)*ISBLANK(M12)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2018-04-18T05:43:28Z</dcterms:created>
  <dcterms:modified xsi:type="dcterms:W3CDTF">2018-04-18T08:21:05Z</dcterms:modified>
</cp:coreProperties>
</file>