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20730" windowHeight="11535"/>
  </bookViews>
  <sheets>
    <sheet name="Номера анализ" sheetId="1" r:id="rId1"/>
    <sheet name="Коды ОКСМ и регионов" sheetId="2" r:id="rId2"/>
  </sheets>
  <definedNames>
    <definedName name="_xlnm._FilterDatabase" localSheetId="1" hidden="1">'Коды ОКСМ и регионов'!$A$1:$D$251</definedName>
    <definedName name="_xlnm._FilterDatabase" localSheetId="0" hidden="1">'Номера анализ'!$A$1:$M$35</definedName>
  </definedNames>
  <calcPr calcId="125725"/>
</workbook>
</file>

<file path=xl/calcChain.xml><?xml version="1.0" encoding="utf-8"?>
<calcChain xmlns="http://schemas.openxmlformats.org/spreadsheetml/2006/main">
  <c r="C100" i="1"/>
  <c r="E33"/>
  <c r="K2"/>
  <c r="B36"/>
  <c r="C36" s="1"/>
  <c r="D36"/>
  <c r="E36" s="1"/>
  <c r="F36"/>
  <c r="G36" s="1"/>
  <c r="H36"/>
  <c r="I36" s="1"/>
  <c r="J36"/>
  <c r="K36" s="1"/>
  <c r="L36"/>
  <c r="M36"/>
  <c r="B37"/>
  <c r="C37" s="1"/>
  <c r="D37"/>
  <c r="E37" s="1"/>
  <c r="F37"/>
  <c r="G37" s="1"/>
  <c r="H37"/>
  <c r="I37" s="1"/>
  <c r="J37"/>
  <c r="K37" s="1"/>
  <c r="L37"/>
  <c r="M37"/>
  <c r="B38"/>
  <c r="C38" s="1"/>
  <c r="D38"/>
  <c r="E38" s="1"/>
  <c r="F38"/>
  <c r="G38" s="1"/>
  <c r="H38"/>
  <c r="I38" s="1"/>
  <c r="J38"/>
  <c r="K38" s="1"/>
  <c r="L38"/>
  <c r="M38"/>
  <c r="B39"/>
  <c r="C39" s="1"/>
  <c r="D39"/>
  <c r="E39" s="1"/>
  <c r="F39"/>
  <c r="G39" s="1"/>
  <c r="H39"/>
  <c r="I39" s="1"/>
  <c r="J39"/>
  <c r="K39" s="1"/>
  <c r="L39"/>
  <c r="M39"/>
  <c r="B40"/>
  <c r="C40" s="1"/>
  <c r="D40"/>
  <c r="E40" s="1"/>
  <c r="F40"/>
  <c r="G40" s="1"/>
  <c r="H40"/>
  <c r="I40" s="1"/>
  <c r="J40"/>
  <c r="K40" s="1"/>
  <c r="L40"/>
  <c r="M40"/>
  <c r="B41"/>
  <c r="C41" s="1"/>
  <c r="D41"/>
  <c r="E41" s="1"/>
  <c r="F41"/>
  <c r="G41" s="1"/>
  <c r="H41"/>
  <c r="I41" s="1"/>
  <c r="J41"/>
  <c r="K41" s="1"/>
  <c r="L41"/>
  <c r="M41"/>
  <c r="B42"/>
  <c r="C42" s="1"/>
  <c r="D42"/>
  <c r="E42" s="1"/>
  <c r="F42"/>
  <c r="G42" s="1"/>
  <c r="H42"/>
  <c r="I42" s="1"/>
  <c r="J42"/>
  <c r="K42" s="1"/>
  <c r="L42"/>
  <c r="M42"/>
  <c r="B43"/>
  <c r="C43" s="1"/>
  <c r="D43"/>
  <c r="E43" s="1"/>
  <c r="F43"/>
  <c r="G43" s="1"/>
  <c r="H43"/>
  <c r="I43" s="1"/>
  <c r="J43"/>
  <c r="K43" s="1"/>
  <c r="L43"/>
  <c r="M43"/>
  <c r="B44"/>
  <c r="C44" s="1"/>
  <c r="D44"/>
  <c r="E44" s="1"/>
  <c r="F44"/>
  <c r="G44" s="1"/>
  <c r="H44"/>
  <c r="I44" s="1"/>
  <c r="J44"/>
  <c r="K44" s="1"/>
  <c r="L44"/>
  <c r="M44"/>
  <c r="B45"/>
  <c r="C45" s="1"/>
  <c r="D45"/>
  <c r="E45" s="1"/>
  <c r="F45"/>
  <c r="G45" s="1"/>
  <c r="H45"/>
  <c r="I45" s="1"/>
  <c r="J45"/>
  <c r="K45" s="1"/>
  <c r="L45"/>
  <c r="M45"/>
  <c r="B46"/>
  <c r="C46" s="1"/>
  <c r="D46"/>
  <c r="E46" s="1"/>
  <c r="F46"/>
  <c r="G46" s="1"/>
  <c r="H46"/>
  <c r="I46" s="1"/>
  <c r="J46"/>
  <c r="K46" s="1"/>
  <c r="L46"/>
  <c r="M46"/>
  <c r="B47"/>
  <c r="C47" s="1"/>
  <c r="D47"/>
  <c r="E47" s="1"/>
  <c r="F47"/>
  <c r="G47" s="1"/>
  <c r="H47"/>
  <c r="I47" s="1"/>
  <c r="J47"/>
  <c r="K47" s="1"/>
  <c r="L47"/>
  <c r="M47"/>
  <c r="B48"/>
  <c r="C48" s="1"/>
  <c r="D48"/>
  <c r="E48" s="1"/>
  <c r="F48"/>
  <c r="G48" s="1"/>
  <c r="H48"/>
  <c r="I48" s="1"/>
  <c r="J48"/>
  <c r="K48" s="1"/>
  <c r="L48"/>
  <c r="M48"/>
  <c r="B49"/>
  <c r="C49" s="1"/>
  <c r="D49"/>
  <c r="E49" s="1"/>
  <c r="F49"/>
  <c r="G49" s="1"/>
  <c r="H49"/>
  <c r="I49" s="1"/>
  <c r="J49"/>
  <c r="K49" s="1"/>
  <c r="L49"/>
  <c r="M49"/>
  <c r="B50"/>
  <c r="C50" s="1"/>
  <c r="D50"/>
  <c r="E50" s="1"/>
  <c r="F50"/>
  <c r="G50" s="1"/>
  <c r="H50"/>
  <c r="I50" s="1"/>
  <c r="J50"/>
  <c r="K50" s="1"/>
  <c r="L50"/>
  <c r="M50"/>
  <c r="B51"/>
  <c r="C51" s="1"/>
  <c r="D51"/>
  <c r="E51" s="1"/>
  <c r="F51"/>
  <c r="G51" s="1"/>
  <c r="H51"/>
  <c r="I51" s="1"/>
  <c r="J51"/>
  <c r="K51" s="1"/>
  <c r="L51"/>
  <c r="M51"/>
  <c r="B52"/>
  <c r="C52" s="1"/>
  <c r="D52"/>
  <c r="E52" s="1"/>
  <c r="F52"/>
  <c r="G52" s="1"/>
  <c r="J52"/>
  <c r="K52" s="1"/>
  <c r="L52"/>
  <c r="M52"/>
  <c r="B53"/>
  <c r="C53" s="1"/>
  <c r="D53"/>
  <c r="E53" s="1"/>
  <c r="F53"/>
  <c r="G53" s="1"/>
  <c r="H53"/>
  <c r="I53" s="1"/>
  <c r="J53"/>
  <c r="K53" s="1"/>
  <c r="L53"/>
  <c r="M53"/>
  <c r="B54"/>
  <c r="C54" s="1"/>
  <c r="D54"/>
  <c r="E54" s="1"/>
  <c r="F54"/>
  <c r="G54" s="1"/>
  <c r="J54"/>
  <c r="K54" s="1"/>
  <c r="L54"/>
  <c r="M54"/>
  <c r="B55"/>
  <c r="C55" s="1"/>
  <c r="D55"/>
  <c r="E55" s="1"/>
  <c r="F55"/>
  <c r="G55" s="1"/>
  <c r="H55"/>
  <c r="I55" s="1"/>
  <c r="J55"/>
  <c r="K55" s="1"/>
  <c r="L55"/>
  <c r="M55"/>
  <c r="B56"/>
  <c r="C56" s="1"/>
  <c r="D56"/>
  <c r="E56" s="1"/>
  <c r="F56"/>
  <c r="G56" s="1"/>
  <c r="J56"/>
  <c r="K56" s="1"/>
  <c r="L56"/>
  <c r="M56"/>
  <c r="B57"/>
  <c r="C57" s="1"/>
  <c r="D57"/>
  <c r="E57" s="1"/>
  <c r="F57"/>
  <c r="G57" s="1"/>
  <c r="H57"/>
  <c r="I57" s="1"/>
  <c r="J57"/>
  <c r="K57" s="1"/>
  <c r="L57"/>
  <c r="M57"/>
  <c r="B58"/>
  <c r="C58" s="1"/>
  <c r="D58"/>
  <c r="E58" s="1"/>
  <c r="F58"/>
  <c r="G58" s="1"/>
  <c r="J58"/>
  <c r="K58" s="1"/>
  <c r="L58"/>
  <c r="M58"/>
  <c r="B59"/>
  <c r="C59" s="1"/>
  <c r="D59"/>
  <c r="E59" s="1"/>
  <c r="F59"/>
  <c r="G59" s="1"/>
  <c r="H59"/>
  <c r="I59" s="1"/>
  <c r="J59"/>
  <c r="K59" s="1"/>
  <c r="L59"/>
  <c r="M59"/>
  <c r="B60"/>
  <c r="C60" s="1"/>
  <c r="D60"/>
  <c r="E60" s="1"/>
  <c r="F60"/>
  <c r="G60" s="1"/>
  <c r="J60"/>
  <c r="K60" s="1"/>
  <c r="L60"/>
  <c r="M60"/>
  <c r="B61"/>
  <c r="C61" s="1"/>
  <c r="D61"/>
  <c r="E61" s="1"/>
  <c r="F61"/>
  <c r="G61" s="1"/>
  <c r="H61"/>
  <c r="I61" s="1"/>
  <c r="J61"/>
  <c r="K61" s="1"/>
  <c r="L61"/>
  <c r="M61"/>
  <c r="B62"/>
  <c r="C62" s="1"/>
  <c r="D62"/>
  <c r="E62" s="1"/>
  <c r="F62"/>
  <c r="G62" s="1"/>
  <c r="J62"/>
  <c r="K62" s="1"/>
  <c r="L62"/>
  <c r="M62"/>
  <c r="B63"/>
  <c r="C63" s="1"/>
  <c r="D63"/>
  <c r="E63" s="1"/>
  <c r="F63"/>
  <c r="G63" s="1"/>
  <c r="H63"/>
  <c r="I63" s="1"/>
  <c r="J63"/>
  <c r="K63" s="1"/>
  <c r="L63"/>
  <c r="M63"/>
  <c r="B64"/>
  <c r="C64" s="1"/>
  <c r="D64"/>
  <c r="E64" s="1"/>
  <c r="F64"/>
  <c r="G64" s="1"/>
  <c r="J64"/>
  <c r="K64" s="1"/>
  <c r="L64"/>
  <c r="M64"/>
  <c r="B65"/>
  <c r="C65" s="1"/>
  <c r="D65"/>
  <c r="E65" s="1"/>
  <c r="F65"/>
  <c r="G65" s="1"/>
  <c r="H65"/>
  <c r="I65" s="1"/>
  <c r="J65"/>
  <c r="K65" s="1"/>
  <c r="L65"/>
  <c r="M65"/>
  <c r="B66"/>
  <c r="C66" s="1"/>
  <c r="D66"/>
  <c r="E66" s="1"/>
  <c r="F66"/>
  <c r="G66" s="1"/>
  <c r="J66"/>
  <c r="K66" s="1"/>
  <c r="L66"/>
  <c r="M66"/>
  <c r="B67"/>
  <c r="C67" s="1"/>
  <c r="D67"/>
  <c r="E67" s="1"/>
  <c r="F67"/>
  <c r="G67" s="1"/>
  <c r="H67"/>
  <c r="I67" s="1"/>
  <c r="J67"/>
  <c r="K67" s="1"/>
  <c r="L67"/>
  <c r="M67"/>
  <c r="B68"/>
  <c r="C68" s="1"/>
  <c r="D68"/>
  <c r="E68" s="1"/>
  <c r="F68"/>
  <c r="G68" s="1"/>
  <c r="J68"/>
  <c r="K68" s="1"/>
  <c r="L68"/>
  <c r="M68"/>
  <c r="B69"/>
  <c r="C69" s="1"/>
  <c r="D69"/>
  <c r="E69" s="1"/>
  <c r="F69"/>
  <c r="G69" s="1"/>
  <c r="H69"/>
  <c r="I69" s="1"/>
  <c r="J69"/>
  <c r="K69" s="1"/>
  <c r="L69"/>
  <c r="M69"/>
  <c r="B70"/>
  <c r="C70" s="1"/>
  <c r="D70"/>
  <c r="E70" s="1"/>
  <c r="F70"/>
  <c r="G70" s="1"/>
  <c r="J70"/>
  <c r="K70" s="1"/>
  <c r="L70"/>
  <c r="M70"/>
  <c r="B71"/>
  <c r="C71" s="1"/>
  <c r="D71"/>
  <c r="E71" s="1"/>
  <c r="F71"/>
  <c r="G71" s="1"/>
  <c r="H71"/>
  <c r="I71" s="1"/>
  <c r="J71"/>
  <c r="K71" s="1"/>
  <c r="L71"/>
  <c r="M71"/>
  <c r="B72"/>
  <c r="C72" s="1"/>
  <c r="D72"/>
  <c r="E72" s="1"/>
  <c r="F72"/>
  <c r="G72" s="1"/>
  <c r="J72"/>
  <c r="K72" s="1"/>
  <c r="L72"/>
  <c r="M72"/>
  <c r="B73"/>
  <c r="C73" s="1"/>
  <c r="D73"/>
  <c r="E73" s="1"/>
  <c r="F73"/>
  <c r="G73" s="1"/>
  <c r="H73"/>
  <c r="I73" s="1"/>
  <c r="J73"/>
  <c r="K73" s="1"/>
  <c r="L73"/>
  <c r="M73"/>
  <c r="B74"/>
  <c r="C74" s="1"/>
  <c r="D74"/>
  <c r="E74" s="1"/>
  <c r="F74"/>
  <c r="G74" s="1"/>
  <c r="J74"/>
  <c r="K74" s="1"/>
  <c r="L74"/>
  <c r="M74"/>
  <c r="B75"/>
  <c r="C75" s="1"/>
  <c r="D75"/>
  <c r="E75" s="1"/>
  <c r="F75"/>
  <c r="G75" s="1"/>
  <c r="H75"/>
  <c r="I75" s="1"/>
  <c r="J75"/>
  <c r="K75" s="1"/>
  <c r="L75"/>
  <c r="M75"/>
  <c r="B76"/>
  <c r="C76" s="1"/>
  <c r="D76"/>
  <c r="E76" s="1"/>
  <c r="F76"/>
  <c r="G76" s="1"/>
  <c r="J76"/>
  <c r="K76" s="1"/>
  <c r="L76"/>
  <c r="M76"/>
  <c r="B77"/>
  <c r="C77" s="1"/>
  <c r="D77"/>
  <c r="E77" s="1"/>
  <c r="F77"/>
  <c r="G77" s="1"/>
  <c r="H77"/>
  <c r="I77" s="1"/>
  <c r="J77"/>
  <c r="K77" s="1"/>
  <c r="L77"/>
  <c r="M77"/>
  <c r="B78"/>
  <c r="C78" s="1"/>
  <c r="D78"/>
  <c r="E78" s="1"/>
  <c r="F78"/>
  <c r="G78" s="1"/>
  <c r="J78"/>
  <c r="K78" s="1"/>
  <c r="L78"/>
  <c r="M78"/>
  <c r="B79"/>
  <c r="C79" s="1"/>
  <c r="D79"/>
  <c r="E79" s="1"/>
  <c r="F79"/>
  <c r="G79" s="1"/>
  <c r="H79"/>
  <c r="I79" s="1"/>
  <c r="J79"/>
  <c r="K79" s="1"/>
  <c r="L79"/>
  <c r="M79"/>
  <c r="B80"/>
  <c r="C80" s="1"/>
  <c r="D80"/>
  <c r="E80" s="1"/>
  <c r="F80"/>
  <c r="G80" s="1"/>
  <c r="J80"/>
  <c r="K80" s="1"/>
  <c r="L80"/>
  <c r="M80"/>
  <c r="B81"/>
  <c r="C81" s="1"/>
  <c r="D81"/>
  <c r="E81" s="1"/>
  <c r="F81"/>
  <c r="G81" s="1"/>
  <c r="H81"/>
  <c r="I81" s="1"/>
  <c r="J81"/>
  <c r="K81" s="1"/>
  <c r="L81"/>
  <c r="M81"/>
  <c r="B82"/>
  <c r="C82" s="1"/>
  <c r="D82"/>
  <c r="E82" s="1"/>
  <c r="F82"/>
  <c r="G82" s="1"/>
  <c r="J82"/>
  <c r="K82" s="1"/>
  <c r="L82"/>
  <c r="M82"/>
  <c r="B83"/>
  <c r="C83" s="1"/>
  <c r="D83"/>
  <c r="E83" s="1"/>
  <c r="F83"/>
  <c r="G83" s="1"/>
  <c r="H83"/>
  <c r="I83" s="1"/>
  <c r="J83"/>
  <c r="K83" s="1"/>
  <c r="L83"/>
  <c r="M83"/>
  <c r="B84"/>
  <c r="C84" s="1"/>
  <c r="D84"/>
  <c r="E84" s="1"/>
  <c r="F84"/>
  <c r="G84" s="1"/>
  <c r="J84"/>
  <c r="K84" s="1"/>
  <c r="L84"/>
  <c r="M84"/>
  <c r="B85"/>
  <c r="C85" s="1"/>
  <c r="D85"/>
  <c r="E85" s="1"/>
  <c r="F85"/>
  <c r="G85" s="1"/>
  <c r="H85"/>
  <c r="I85" s="1"/>
  <c r="J85"/>
  <c r="K85" s="1"/>
  <c r="L85"/>
  <c r="M85"/>
  <c r="B86"/>
  <c r="C86" s="1"/>
  <c r="D86"/>
  <c r="E86" s="1"/>
  <c r="F86"/>
  <c r="G86" s="1"/>
  <c r="J86"/>
  <c r="K86" s="1"/>
  <c r="L86"/>
  <c r="M86"/>
  <c r="B87"/>
  <c r="C87" s="1"/>
  <c r="D87"/>
  <c r="E87" s="1"/>
  <c r="F87"/>
  <c r="G87" s="1"/>
  <c r="H87"/>
  <c r="I87" s="1"/>
  <c r="J87"/>
  <c r="K87" s="1"/>
  <c r="L87"/>
  <c r="M87"/>
  <c r="B88"/>
  <c r="C88" s="1"/>
  <c r="D88"/>
  <c r="E88" s="1"/>
  <c r="F88"/>
  <c r="G88" s="1"/>
  <c r="H88"/>
  <c r="I88" s="1"/>
  <c r="J88"/>
  <c r="K88" s="1"/>
  <c r="L88"/>
  <c r="M88"/>
  <c r="B89"/>
  <c r="C89" s="1"/>
  <c r="D89"/>
  <c r="E89" s="1"/>
  <c r="F89"/>
  <c r="G89" s="1"/>
  <c r="H89"/>
  <c r="I89" s="1"/>
  <c r="J89"/>
  <c r="K89" s="1"/>
  <c r="L89"/>
  <c r="M89"/>
  <c r="B90"/>
  <c r="C90" s="1"/>
  <c r="D90"/>
  <c r="E90" s="1"/>
  <c r="F90"/>
  <c r="G90" s="1"/>
  <c r="H90"/>
  <c r="I90" s="1"/>
  <c r="J90"/>
  <c r="K90" s="1"/>
  <c r="L90"/>
  <c r="M90"/>
  <c r="B91"/>
  <c r="C91" s="1"/>
  <c r="D91"/>
  <c r="E91" s="1"/>
  <c r="F91"/>
  <c r="G91" s="1"/>
  <c r="H91"/>
  <c r="I91" s="1"/>
  <c r="J91"/>
  <c r="K91" s="1"/>
  <c r="L91"/>
  <c r="M91"/>
  <c r="B92"/>
  <c r="C92" s="1"/>
  <c r="D92"/>
  <c r="E92" s="1"/>
  <c r="F92"/>
  <c r="G92" s="1"/>
  <c r="H92"/>
  <c r="I92" s="1"/>
  <c r="J92"/>
  <c r="K92" s="1"/>
  <c r="L92"/>
  <c r="M92"/>
  <c r="B93"/>
  <c r="C93" s="1"/>
  <c r="D93"/>
  <c r="E93" s="1"/>
  <c r="F93"/>
  <c r="G93" s="1"/>
  <c r="H93"/>
  <c r="I93" s="1"/>
  <c r="J93"/>
  <c r="K93" s="1"/>
  <c r="L93"/>
  <c r="M93"/>
  <c r="B94"/>
  <c r="C94" s="1"/>
  <c r="D94"/>
  <c r="E94" s="1"/>
  <c r="F94"/>
  <c r="G94" s="1"/>
  <c r="H94"/>
  <c r="I94" s="1"/>
  <c r="J94"/>
  <c r="K94" s="1"/>
  <c r="L94"/>
  <c r="M94"/>
  <c r="B95"/>
  <c r="C95" s="1"/>
  <c r="D95"/>
  <c r="E95" s="1"/>
  <c r="F95"/>
  <c r="G95" s="1"/>
  <c r="H95"/>
  <c r="I95" s="1"/>
  <c r="J95"/>
  <c r="K95" s="1"/>
  <c r="L95"/>
  <c r="M95"/>
  <c r="B96"/>
  <c r="C96" s="1"/>
  <c r="D96"/>
  <c r="E96" s="1"/>
  <c r="F96"/>
  <c r="G96" s="1"/>
  <c r="H96"/>
  <c r="I96" s="1"/>
  <c r="J96"/>
  <c r="K96" s="1"/>
  <c r="L96"/>
  <c r="M96"/>
  <c r="B97"/>
  <c r="C97" s="1"/>
  <c r="D97"/>
  <c r="E97" s="1"/>
  <c r="F97"/>
  <c r="G97" s="1"/>
  <c r="H97"/>
  <c r="I97" s="1"/>
  <c r="J97"/>
  <c r="K97" s="1"/>
  <c r="L97"/>
  <c r="M97"/>
  <c r="B98"/>
  <c r="C98" s="1"/>
  <c r="D98"/>
  <c r="E98" s="1"/>
  <c r="F98"/>
  <c r="G98" s="1"/>
  <c r="H98"/>
  <c r="I98" s="1"/>
  <c r="J98"/>
  <c r="K98" s="1"/>
  <c r="L98"/>
  <c r="M98"/>
  <c r="B99"/>
  <c r="C99" s="1"/>
  <c r="D99"/>
  <c r="E99" s="1"/>
  <c r="F99"/>
  <c r="G99" s="1"/>
  <c r="H99"/>
  <c r="I99" s="1"/>
  <c r="J99"/>
  <c r="K99" s="1"/>
  <c r="L99"/>
  <c r="M99"/>
  <c r="B100"/>
  <c r="D100"/>
  <c r="E100" s="1"/>
  <c r="F100"/>
  <c r="G100" s="1"/>
  <c r="H100"/>
  <c r="I100" s="1"/>
  <c r="J100"/>
  <c r="K100" s="1"/>
  <c r="L100"/>
  <c r="M100"/>
  <c r="B101"/>
  <c r="C101" s="1"/>
  <c r="D101"/>
  <c r="E101" s="1"/>
  <c r="F101"/>
  <c r="G101" s="1"/>
  <c r="H101"/>
  <c r="I101" s="1"/>
  <c r="J101"/>
  <c r="K101" s="1"/>
  <c r="L101"/>
  <c r="M101"/>
  <c r="B102"/>
  <c r="C102" s="1"/>
  <c r="D102"/>
  <c r="E102" s="1"/>
  <c r="F102"/>
  <c r="G102" s="1"/>
  <c r="H102"/>
  <c r="I102" s="1"/>
  <c r="J102"/>
  <c r="K102" s="1"/>
  <c r="L102"/>
  <c r="M102"/>
  <c r="B103"/>
  <c r="C103" s="1"/>
  <c r="D103"/>
  <c r="E103" s="1"/>
  <c r="F103"/>
  <c r="G103" s="1"/>
  <c r="H103"/>
  <c r="I103" s="1"/>
  <c r="J103"/>
  <c r="K103" s="1"/>
  <c r="L103"/>
  <c r="M103"/>
  <c r="B104"/>
  <c r="C104" s="1"/>
  <c r="D104"/>
  <c r="E104" s="1"/>
  <c r="F104"/>
  <c r="G104" s="1"/>
  <c r="H104"/>
  <c r="I104" s="1"/>
  <c r="J104"/>
  <c r="K104" s="1"/>
  <c r="L104"/>
  <c r="M104"/>
  <c r="B105"/>
  <c r="C105" s="1"/>
  <c r="D105"/>
  <c r="E105" s="1"/>
  <c r="F105"/>
  <c r="G105" s="1"/>
  <c r="H105"/>
  <c r="I105" s="1"/>
  <c r="J105"/>
  <c r="K105" s="1"/>
  <c r="L105"/>
  <c r="M105"/>
  <c r="B106"/>
  <c r="C106" s="1"/>
  <c r="D106"/>
  <c r="E106" s="1"/>
  <c r="F106"/>
  <c r="G106" s="1"/>
  <c r="H106"/>
  <c r="I106" s="1"/>
  <c r="J106"/>
  <c r="K106" s="1"/>
  <c r="L106"/>
  <c r="M106"/>
  <c r="B107"/>
  <c r="C107" s="1"/>
  <c r="D107"/>
  <c r="E107" s="1"/>
  <c r="F107"/>
  <c r="G107" s="1"/>
  <c r="H107"/>
  <c r="I107" s="1"/>
  <c r="J107"/>
  <c r="K107" s="1"/>
  <c r="L107"/>
  <c r="M107"/>
  <c r="B108"/>
  <c r="C108" s="1"/>
  <c r="D108"/>
  <c r="E108" s="1"/>
  <c r="F108"/>
  <c r="G108" s="1"/>
  <c r="H108"/>
  <c r="I108" s="1"/>
  <c r="J108"/>
  <c r="K108" s="1"/>
  <c r="L108"/>
  <c r="M108"/>
  <c r="B109"/>
  <c r="C109" s="1"/>
  <c r="D109"/>
  <c r="E109" s="1"/>
  <c r="F109"/>
  <c r="G109" s="1"/>
  <c r="H109"/>
  <c r="I109" s="1"/>
  <c r="J109"/>
  <c r="K109" s="1"/>
  <c r="L109"/>
  <c r="M109"/>
  <c r="B110"/>
  <c r="C110" s="1"/>
  <c r="D110"/>
  <c r="E110" s="1"/>
  <c r="F110"/>
  <c r="G110" s="1"/>
  <c r="H110"/>
  <c r="I110" s="1"/>
  <c r="J110"/>
  <c r="K110" s="1"/>
  <c r="L110"/>
  <c r="M110"/>
  <c r="B111"/>
  <c r="C111" s="1"/>
  <c r="D111"/>
  <c r="E111" s="1"/>
  <c r="F111"/>
  <c r="G111" s="1"/>
  <c r="H111"/>
  <c r="I111" s="1"/>
  <c r="J111"/>
  <c r="K111" s="1"/>
  <c r="L111"/>
  <c r="M111"/>
  <c r="B112"/>
  <c r="C112" s="1"/>
  <c r="D112"/>
  <c r="E112" s="1"/>
  <c r="F112"/>
  <c r="G112" s="1"/>
  <c r="H112"/>
  <c r="I112" s="1"/>
  <c r="J112"/>
  <c r="K112" s="1"/>
  <c r="L112"/>
  <c r="M112"/>
  <c r="B113"/>
  <c r="C113" s="1"/>
  <c r="D113"/>
  <c r="E113" s="1"/>
  <c r="F113"/>
  <c r="G113" s="1"/>
  <c r="H113"/>
  <c r="I113" s="1"/>
  <c r="J113"/>
  <c r="K113" s="1"/>
  <c r="L113"/>
  <c r="M113"/>
  <c r="B114"/>
  <c r="C114" s="1"/>
  <c r="D114"/>
  <c r="E114" s="1"/>
  <c r="F114"/>
  <c r="G114" s="1"/>
  <c r="H114"/>
  <c r="I114" s="1"/>
  <c r="J114"/>
  <c r="K114" s="1"/>
  <c r="L114"/>
  <c r="M114"/>
  <c r="B115"/>
  <c r="C115" s="1"/>
  <c r="D115"/>
  <c r="E115" s="1"/>
  <c r="F115"/>
  <c r="G115" s="1"/>
  <c r="H115"/>
  <c r="I115" s="1"/>
  <c r="J115"/>
  <c r="K115" s="1"/>
  <c r="L115"/>
  <c r="M115"/>
  <c r="B116"/>
  <c r="C116" s="1"/>
  <c r="D116"/>
  <c r="E116" s="1"/>
  <c r="F116"/>
  <c r="G116" s="1"/>
  <c r="H116"/>
  <c r="I116" s="1"/>
  <c r="J116"/>
  <c r="K116" s="1"/>
  <c r="L116"/>
  <c r="M116"/>
  <c r="H86" l="1"/>
  <c r="I86" s="1"/>
  <c r="H84"/>
  <c r="I84" s="1"/>
  <c r="H82"/>
  <c r="I82" s="1"/>
  <c r="H80"/>
  <c r="I80" s="1"/>
  <c r="H78"/>
  <c r="I78" s="1"/>
  <c r="H76"/>
  <c r="I76" s="1"/>
  <c r="H74"/>
  <c r="I74" s="1"/>
  <c r="H72"/>
  <c r="I72" s="1"/>
  <c r="H70"/>
  <c r="I70" s="1"/>
  <c r="H68"/>
  <c r="I68" s="1"/>
  <c r="H66"/>
  <c r="I66" s="1"/>
  <c r="H64"/>
  <c r="I64" s="1"/>
  <c r="H62"/>
  <c r="I62" s="1"/>
  <c r="H60"/>
  <c r="I60" s="1"/>
  <c r="H58"/>
  <c r="I58" s="1"/>
  <c r="H56"/>
  <c r="I56" s="1"/>
  <c r="H54"/>
  <c r="I54" s="1"/>
  <c r="H52"/>
  <c r="I52" s="1"/>
  <c r="C3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C2"/>
  <c r="B2"/>
  <c r="D2"/>
  <c r="F2"/>
  <c r="L2"/>
  <c r="M2"/>
  <c r="B3"/>
  <c r="C3" s="1"/>
  <c r="D3"/>
  <c r="F3"/>
  <c r="L3"/>
  <c r="M3"/>
  <c r="B4"/>
  <c r="C4" s="1"/>
  <c r="D4"/>
  <c r="F4"/>
  <c r="H4" s="1"/>
  <c r="I4" s="1"/>
  <c r="L4"/>
  <c r="M4"/>
  <c r="B5"/>
  <c r="C5" s="1"/>
  <c r="D5"/>
  <c r="F5"/>
  <c r="L5"/>
  <c r="M5"/>
  <c r="B6"/>
  <c r="C6" s="1"/>
  <c r="D6"/>
  <c r="F6"/>
  <c r="L6"/>
  <c r="M6"/>
  <c r="B7"/>
  <c r="C7" s="1"/>
  <c r="D7"/>
  <c r="F7"/>
  <c r="L7"/>
  <c r="M7"/>
  <c r="B8"/>
  <c r="C8" s="1"/>
  <c r="D8"/>
  <c r="F8"/>
  <c r="L8"/>
  <c r="M8"/>
  <c r="B9"/>
  <c r="C9" s="1"/>
  <c r="D9"/>
  <c r="F9"/>
  <c r="L9"/>
  <c r="M9"/>
  <c r="B10"/>
  <c r="C10" s="1"/>
  <c r="D10"/>
  <c r="F10"/>
  <c r="H10" s="1"/>
  <c r="I10" s="1"/>
  <c r="L10"/>
  <c r="M10"/>
  <c r="B11"/>
  <c r="C11" s="1"/>
  <c r="D11"/>
  <c r="F11"/>
  <c r="L11"/>
  <c r="M11"/>
  <c r="B12"/>
  <c r="C12" s="1"/>
  <c r="D12"/>
  <c r="F12"/>
  <c r="H12" s="1"/>
  <c r="I12" s="1"/>
  <c r="L12"/>
  <c r="M12"/>
  <c r="B13"/>
  <c r="C13" s="1"/>
  <c r="D13"/>
  <c r="F13"/>
  <c r="L13"/>
  <c r="M13"/>
  <c r="B14"/>
  <c r="C14" s="1"/>
  <c r="D14"/>
  <c r="F14"/>
  <c r="L14"/>
  <c r="M14"/>
  <c r="B15"/>
  <c r="C15" s="1"/>
  <c r="D15"/>
  <c r="F15"/>
  <c r="L15"/>
  <c r="M15"/>
  <c r="B16"/>
  <c r="D16"/>
  <c r="L16"/>
  <c r="M16"/>
  <c r="B17"/>
  <c r="C17" s="1"/>
  <c r="D17"/>
  <c r="F17"/>
  <c r="L17"/>
  <c r="M17"/>
  <c r="B18"/>
  <c r="C18" s="1"/>
  <c r="D18"/>
  <c r="F18"/>
  <c r="L18"/>
  <c r="M18"/>
  <c r="B19"/>
  <c r="C19" s="1"/>
  <c r="D19"/>
  <c r="F19"/>
  <c r="J19" s="1"/>
  <c r="K19" s="1"/>
  <c r="L19"/>
  <c r="M19"/>
  <c r="B20"/>
  <c r="C20" s="1"/>
  <c r="D20"/>
  <c r="F20"/>
  <c r="H20" s="1"/>
  <c r="I20" s="1"/>
  <c r="L20"/>
  <c r="M20"/>
  <c r="B21"/>
  <c r="C21" s="1"/>
  <c r="D21"/>
  <c r="F21"/>
  <c r="J21" s="1"/>
  <c r="K21" s="1"/>
  <c r="L21"/>
  <c r="M21"/>
  <c r="B22"/>
  <c r="C22" s="1"/>
  <c r="D22"/>
  <c r="F22"/>
  <c r="H22" s="1"/>
  <c r="I22" s="1"/>
  <c r="L22"/>
  <c r="M22"/>
  <c r="B23"/>
  <c r="C23" s="1"/>
  <c r="D23"/>
  <c r="F23"/>
  <c r="L23"/>
  <c r="M23"/>
  <c r="B24"/>
  <c r="C24" s="1"/>
  <c r="D24"/>
  <c r="F24"/>
  <c r="L24"/>
  <c r="M24"/>
  <c r="B25"/>
  <c r="C25" s="1"/>
  <c r="D25"/>
  <c r="F25"/>
  <c r="L25"/>
  <c r="M25"/>
  <c r="B26"/>
  <c r="C26" s="1"/>
  <c r="D26"/>
  <c r="F26"/>
  <c r="L26"/>
  <c r="M26"/>
  <c r="B27"/>
  <c r="C27" s="1"/>
  <c r="D27"/>
  <c r="F27"/>
  <c r="J27" s="1"/>
  <c r="K27" s="1"/>
  <c r="L27"/>
  <c r="M27"/>
  <c r="B28"/>
  <c r="C28" s="1"/>
  <c r="D28"/>
  <c r="F28"/>
  <c r="H28" s="1"/>
  <c r="I28" s="1"/>
  <c r="L28"/>
  <c r="M28"/>
  <c r="B29"/>
  <c r="C29" s="1"/>
  <c r="D29"/>
  <c r="F29"/>
  <c r="J29" s="1"/>
  <c r="K29" s="1"/>
  <c r="L29"/>
  <c r="M29"/>
  <c r="B30"/>
  <c r="C30" s="1"/>
  <c r="D30"/>
  <c r="F30"/>
  <c r="H30" s="1"/>
  <c r="I30" s="1"/>
  <c r="L30"/>
  <c r="M30"/>
  <c r="B31"/>
  <c r="C31" s="1"/>
  <c r="D31"/>
  <c r="F31"/>
  <c r="L31"/>
  <c r="M31"/>
  <c r="B32"/>
  <c r="D32"/>
  <c r="L32"/>
  <c r="M32"/>
  <c r="B33"/>
  <c r="D33"/>
  <c r="F33"/>
  <c r="L33"/>
  <c r="M33"/>
  <c r="B34"/>
  <c r="C34" s="1"/>
  <c r="D34"/>
  <c r="E34" s="1"/>
  <c r="F34"/>
  <c r="L34"/>
  <c r="M34"/>
  <c r="B35"/>
  <c r="C35" s="1"/>
  <c r="D35"/>
  <c r="E35" s="1"/>
  <c r="F35"/>
  <c r="L35"/>
  <c r="M35"/>
  <c r="F16" l="1"/>
  <c r="C16"/>
  <c r="F32"/>
  <c r="C32"/>
  <c r="G26"/>
  <c r="H26"/>
  <c r="I26" s="1"/>
  <c r="G24"/>
  <c r="H24"/>
  <c r="I24" s="1"/>
  <c r="G15"/>
  <c r="J15"/>
  <c r="K15" s="1"/>
  <c r="G13"/>
  <c r="J13"/>
  <c r="K13" s="1"/>
  <c r="G11"/>
  <c r="H11"/>
  <c r="I11" s="1"/>
  <c r="G9"/>
  <c r="H9"/>
  <c r="I9" s="1"/>
  <c r="G5"/>
  <c r="J5"/>
  <c r="K5" s="1"/>
  <c r="G3"/>
  <c r="H3"/>
  <c r="I3" s="1"/>
  <c r="G2"/>
  <c r="J2"/>
  <c r="G34"/>
  <c r="H34"/>
  <c r="I34" s="1"/>
  <c r="G31"/>
  <c r="J31"/>
  <c r="K31" s="1"/>
  <c r="G30"/>
  <c r="J30"/>
  <c r="K30" s="1"/>
  <c r="G29"/>
  <c r="H29"/>
  <c r="I29" s="1"/>
  <c r="G28"/>
  <c r="J28"/>
  <c r="K28" s="1"/>
  <c r="G27"/>
  <c r="H27"/>
  <c r="I27" s="1"/>
  <c r="G25"/>
  <c r="J25"/>
  <c r="K25" s="1"/>
  <c r="G23"/>
  <c r="J23"/>
  <c r="K23" s="1"/>
  <c r="G22"/>
  <c r="J22"/>
  <c r="K22" s="1"/>
  <c r="G21"/>
  <c r="H21"/>
  <c r="I21" s="1"/>
  <c r="G20"/>
  <c r="J20"/>
  <c r="K20" s="1"/>
  <c r="G19"/>
  <c r="H19"/>
  <c r="I19" s="1"/>
  <c r="G17"/>
  <c r="J17"/>
  <c r="K17" s="1"/>
  <c r="G14"/>
  <c r="H14"/>
  <c r="I14" s="1"/>
  <c r="G8"/>
  <c r="H8"/>
  <c r="I8" s="1"/>
  <c r="G6"/>
  <c r="H6"/>
  <c r="I6" s="1"/>
  <c r="J11"/>
  <c r="K11" s="1"/>
  <c r="J9"/>
  <c r="K9" s="1"/>
  <c r="J3"/>
  <c r="K3" s="1"/>
  <c r="H2"/>
  <c r="I2" s="1"/>
  <c r="G35"/>
  <c r="J35"/>
  <c r="K35" s="1"/>
  <c r="G33"/>
  <c r="J33"/>
  <c r="K33" s="1"/>
  <c r="G18"/>
  <c r="H18"/>
  <c r="I18" s="1"/>
  <c r="G12"/>
  <c r="J12"/>
  <c r="K12" s="1"/>
  <c r="G10"/>
  <c r="J10"/>
  <c r="K10" s="1"/>
  <c r="G7"/>
  <c r="J7"/>
  <c r="K7" s="1"/>
  <c r="G4"/>
  <c r="J4"/>
  <c r="K4" s="1"/>
  <c r="H35"/>
  <c r="I35" s="1"/>
  <c r="J34"/>
  <c r="K34" s="1"/>
  <c r="H33"/>
  <c r="I33" s="1"/>
  <c r="H31"/>
  <c r="I31" s="1"/>
  <c r="J26"/>
  <c r="K26" s="1"/>
  <c r="H25"/>
  <c r="I25" s="1"/>
  <c r="J24"/>
  <c r="K24" s="1"/>
  <c r="H23"/>
  <c r="I23" s="1"/>
  <c r="J18"/>
  <c r="K18" s="1"/>
  <c r="H17"/>
  <c r="I17" s="1"/>
  <c r="H15"/>
  <c r="I15" s="1"/>
  <c r="J14"/>
  <c r="K14" s="1"/>
  <c r="H13"/>
  <c r="I13" s="1"/>
  <c r="J8"/>
  <c r="K8" s="1"/>
  <c r="H7"/>
  <c r="I7" s="1"/>
  <c r="J6"/>
  <c r="K6" s="1"/>
  <c r="H5"/>
  <c r="I5" s="1"/>
  <c r="H32"/>
  <c r="I32" s="1"/>
  <c r="J32"/>
  <c r="K32" s="1"/>
  <c r="G32"/>
  <c r="G16"/>
  <c r="H16"/>
  <c r="I16" s="1"/>
  <c r="J16"/>
  <c r="K16" s="1"/>
</calcChain>
</file>

<file path=xl/sharedStrings.xml><?xml version="1.0" encoding="utf-8"?>
<sst xmlns="http://schemas.openxmlformats.org/spreadsheetml/2006/main" count="542" uniqueCount="538">
  <si>
    <t>Регион покупателя</t>
  </si>
  <si>
    <t>Регион продавца</t>
  </si>
  <si>
    <t>Номер декларации о сделке с древесиной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</si>
  <si>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</si>
  <si>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</si>
  <si>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</si>
  <si>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</si>
  <si>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</si>
  <si>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</si>
  <si>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</si>
  <si>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</si>
  <si>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</si>
  <si>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</si>
  <si>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</si>
  <si>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</si>
  <si>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</si>
  <si>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</si>
  <si>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</si>
  <si>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</si>
  <si>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</si>
  <si>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</si>
  <si>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</si>
  <si>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</si>
  <si>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</si>
  <si>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</si>
  <si>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</si>
  <si>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</si>
  <si>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</si>
  <si>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</si>
  <si>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</si>
  <si>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</si>
  <si>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</si>
  <si>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</si>
  <si>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</si>
  <si>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</si>
  <si>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</si>
  <si>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</si>
  <si>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</si>
  <si>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</si>
  <si>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</si>
  <si>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</si>
  <si>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</si>
  <si>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</si>
  <si>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</si>
  <si>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</si>
  <si>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</si>
  <si>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</si>
  <si>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</si>
  <si>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</si>
  <si>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</si>
  <si>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</si>
  <si>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</si>
  <si>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</si>
  <si>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</si>
  <si>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</si>
  <si>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</si>
  <si>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</si>
  <si>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</si>
  <si>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</si>
  <si>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</si>
  <si>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</si>
  <si>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</si>
  <si>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</si>
  <si>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</si>
  <si>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</si>
  <si>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</si>
  <si>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</si>
  <si>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</si>
  <si>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</si>
  <si>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</si>
  <si>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</si>
  <si>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</si>
  <si>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</si>
  <si>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</si>
  <si>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</si>
  <si>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</si>
  <si>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</si>
  <si>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</si>
  <si>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</si>
  <si>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</si>
  <si>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</si>
  <si>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</si>
  <si>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</si>
  <si>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</si>
  <si>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</si>
  <si>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</si>
  <si>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</si>
  <si>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</si>
  <si>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</si>
  <si>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</si>
  <si>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</si>
  <si>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</si>
  <si>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</si>
  <si>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</si>
  <si>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</si>
  <si>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</si>
  <si>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</si>
  <si>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</si>
  <si>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</si>
  <si>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</si>
  <si>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</si>
  <si>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</si>
  <si>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</si>
  <si>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</si>
  <si>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</si>
  <si>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</si>
  <si>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</si>
  <si>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</si>
  <si>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</si>
  <si>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</si>
  <si>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</si>
  <si>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</si>
  <si>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</si>
  <si>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</si>
  <si>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</si>
  <si>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</si>
  <si>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</si>
  <si>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</si>
  <si>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</si>
  <si>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</si>
  <si>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</si>
  <si>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</si>
  <si>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</si>
  <si>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</si>
  <si>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</si>
  <si>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</si>
  <si>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</si>
  <si>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</si>
  <si>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</si>
  <si>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</si>
  <si>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</si>
  <si>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</si>
  <si>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</si>
  <si>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</si>
  <si>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</si>
  <si>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</si>
  <si>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</si>
  <si>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</si>
  <si>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</si>
  <si>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</si>
  <si>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</si>
  <si>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</si>
  <si>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</si>
  <si>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</si>
  <si>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</si>
  <si>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</si>
  <si>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</si>
  <si>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</si>
  <si>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</si>
  <si>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</si>
  <si>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ОСТРОВА КАЙМАН</t>
  </si>
  <si>
    <t>ОСТРОВА КУКА</t>
  </si>
  <si>
    <t>ОСТРОВА ТЕРКС И КАЙКОС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</si>
  <si>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</si>
  <si>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</si>
  <si>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</si>
  <si>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</si>
  <si>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</si>
  <si>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ПАКИСТАН</t>
  </si>
  <si>
    <t>ПАЛАУ</t>
  </si>
  <si>
    <t>ПАЛЕСТИНА, ГОСУДАРСТВО</t>
  </si>
  <si>
    <t>ПАНАМА</t>
  </si>
  <si>
    <t>ПАПСКИЙ ПРЕСТОЛ (ГОСУДАРСТВО — ГОРОД ВАТИКАН)</t>
  </si>
  <si>
    <t>ПАПУА-НОВАЯ ГВИНЕЯ</t>
  </si>
  <si>
    <t>ПАРАГВАЙ</t>
  </si>
  <si>
    <t>ПЕРУ</t>
  </si>
  <si>
    <t>ПИТКЭРН</t>
  </si>
  <si>
    <t>ПОЛЬША</t>
  </si>
  <si>
    <t>ПОРТУГАЛИЯ</t>
  </si>
  <si>
    <t>ПУЭРТО-РИКО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</si>
  <si>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</si>
  <si>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</si>
  <si>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</si>
  <si>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</si>
  <si>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</si>
  <si>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</si>
  <si>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</si>
  <si>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</si>
  <si>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</si>
  <si>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</si>
  <si>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</si>
  <si>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</si>
  <si>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</si>
  <si>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</si>
  <si>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</si>
  <si>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</si>
  <si>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</si>
  <si>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</si>
  <si>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</si>
  <si>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</si>
  <si>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</si>
  <si>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</si>
  <si>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</si>
  <si>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</si>
  <si>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</si>
  <si>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</si>
  <si>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</si>
  <si>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</si>
  <si>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</si>
  <si>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</si>
  <si>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</si>
  <si>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</si>
  <si>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</si>
  <si>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</si>
  <si>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</si>
  <si>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</si>
  <si>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</si>
  <si>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</si>
  <si>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</si>
  <si>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</si>
  <si>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</si>
  <si>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</si>
  <si>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</si>
  <si>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</si>
  <si>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</si>
  <si>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</si>
  <si>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</si>
  <si>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</si>
  <si>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</si>
  <si>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</si>
  <si>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</si>
  <si>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</si>
  <si>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</si>
  <si>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</si>
  <si>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</si>
  <si>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</si>
  <si>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</si>
  <si>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</si>
  <si>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</si>
  <si>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</si>
  <si>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</si>
  <si>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</si>
  <si>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</si>
  <si>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</si>
  <si>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</si>
  <si>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</si>
  <si>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</si>
  <si>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</si>
  <si>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</si>
  <si>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</si>
  <si>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</si>
  <si>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</si>
  <si>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</si>
  <si>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</si>
  <si>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</si>
  <si>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</si>
  <si>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</si>
  <si>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</si>
  <si>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</si>
  <si>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</si>
  <si>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</si>
  <si>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</si>
  <si>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</si>
  <si>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</si>
  <si>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</si>
  <si>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</si>
  <si>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</si>
  <si>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</si>
  <si>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</si>
  <si>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</si>
  <si>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</si>
  <si>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</si>
  <si>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</si>
  <si>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</si>
  <si>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</si>
  <si>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</si>
  <si>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</si>
  <si>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</si>
  <si>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</si>
  <si>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</si>
  <si>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</si>
  <si>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31</t>
  </si>
  <si>
    <t>61</t>
  </si>
  <si>
    <t>41</t>
  </si>
  <si>
    <t>35</t>
  </si>
  <si>
    <t>30</t>
  </si>
  <si>
    <t>50</t>
  </si>
  <si>
    <t>37</t>
  </si>
  <si>
    <t>60</t>
  </si>
  <si>
    <t>56</t>
  </si>
  <si>
    <t>42</t>
  </si>
  <si>
    <t>52</t>
  </si>
  <si>
    <t>51</t>
  </si>
  <si>
    <t>43</t>
  </si>
  <si>
    <t>47</t>
  </si>
  <si>
    <t>75</t>
  </si>
  <si>
    <t>57</t>
  </si>
  <si>
    <t>09</t>
  </si>
  <si>
    <t>01</t>
  </si>
  <si>
    <t>36</t>
  </si>
  <si>
    <t>54</t>
  </si>
  <si>
    <t>55</t>
  </si>
  <si>
    <t>25</t>
  </si>
  <si>
    <t>38</t>
  </si>
  <si>
    <t>39</t>
  </si>
  <si>
    <t>40</t>
  </si>
  <si>
    <t>46</t>
  </si>
  <si>
    <t>29</t>
  </si>
  <si>
    <t>03</t>
  </si>
  <si>
    <t>02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</si>
  <si>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</si>
  <si>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</si>
  <si>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</si>
  <si>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</si>
  <si>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</si>
  <si>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</si>
  <si>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</si>
  <si>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</si>
  <si>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</si>
  <si>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</si>
  <si>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</si>
  <si>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</si>
  <si>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</si>
  <si>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</si>
  <si>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</si>
  <si>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</si>
  <si>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</si>
  <si>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</si>
  <si>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</si>
  <si>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</si>
  <si>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</si>
  <si>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</si>
  <si>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</si>
  <si>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</si>
  <si>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</si>
  <si>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</si>
  <si>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</si>
  <si>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</si>
  <si>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</si>
  <si>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</si>
  <si>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</si>
  <si>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</si>
  <si>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</si>
  <si>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</si>
  <si>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</si>
  <si>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</si>
  <si>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</si>
  <si>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</si>
  <si>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</si>
  <si>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</si>
  <si>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</si>
  <si>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</si>
  <si>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</si>
  <si>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</si>
  <si>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</si>
  <si>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</si>
  <si>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</si>
  <si>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</si>
  <si>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</si>
  <si>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</si>
  <si>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</si>
  <si>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</si>
  <si>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</si>
  <si>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</si>
  <si>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</si>
  <si>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</si>
  <si>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</si>
  <si>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</si>
  <si>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</si>
  <si>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</si>
  <si>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</si>
  <si>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</si>
  <si>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</si>
  <si>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</si>
  <si>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</si>
  <si>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</si>
  <si>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</si>
  <si>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</si>
  <si>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</si>
  <si>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</si>
  <si>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</si>
  <si>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</si>
  <si>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</si>
  <si>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</si>
  <si>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</si>
  <si>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</si>
  <si>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</si>
  <si>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04</t>
  </si>
  <si>
    <t>05</t>
  </si>
  <si>
    <t>06</t>
  </si>
  <si>
    <t>07</t>
  </si>
  <si>
    <t>08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</si>
  <si>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</si>
  <si>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</si>
  <si>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</si>
  <si>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</si>
  <si>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</si>
  <si>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</si>
  <si>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</si>
  <si>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</si>
  <si>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26</t>
  </si>
  <si>
    <t>27</t>
  </si>
  <si>
    <t>28</t>
  </si>
  <si>
    <t>32</t>
  </si>
  <si>
    <t>33</t>
  </si>
  <si>
    <t>34</t>
  </si>
  <si>
    <t>44</t>
  </si>
  <si>
    <t>45</t>
  </si>
  <si>
    <t>48</t>
  </si>
  <si>
    <t>49</t>
  </si>
  <si>
    <t>53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</si>
  <si>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</si>
  <si>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</si>
  <si>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</si>
  <si>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</si>
  <si>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</si>
  <si>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</si>
  <si>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</si>
  <si>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</si>
  <si>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</si>
  <si>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</si>
  <si>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</si>
  <si>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</si>
  <si>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</si>
  <si>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</si>
  <si>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</si>
  <si>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</si>
  <si>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</si>
  <si>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</si>
  <si>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</si>
  <si>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</si>
  <si>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</si>
  <si>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</si>
  <si>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</si>
  <si>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 xml:space="preserve"> Экспорт</t>
  </si>
  <si>
    <t>Наименование региона покупателя</t>
  </si>
  <si>
    <t>Наименование региона продавца</t>
  </si>
  <si>
    <t>0003001513006225150102808426</t>
  </si>
  <si>
    <t>0002001501018480004345298850</t>
  </si>
  <si>
    <t>0003151501024873521900041400</t>
  </si>
  <si>
    <t>0002001513052937007802626162</t>
  </si>
  <si>
    <t>0023007715801690001513057822</t>
  </si>
  <si>
    <t>0007001513035730001512020202</t>
  </si>
  <si>
    <t>0003001215068723001513057822</t>
  </si>
  <si>
    <t>0002001512012177003808193535</t>
  </si>
  <si>
    <t>0002001514003026262807063292</t>
  </si>
  <si>
    <t>0002151202140494432600176176</t>
  </si>
  <si>
    <t>0005001513052937005826006936</t>
  </si>
  <si>
    <t>0006001513035730001512020202</t>
  </si>
  <si>
    <t>0002007328051873150404650087</t>
  </si>
  <si>
    <t>0002005100013053001513052937</t>
  </si>
  <si>
    <t>0002151106621082002454026740</t>
  </si>
  <si>
    <t>0003007722159642001513057822</t>
  </si>
  <si>
    <t>0002001513052937007701397950</t>
  </si>
  <si>
    <t>0002151403989721246107098248</t>
  </si>
  <si>
    <t>0002001501016123002311195035</t>
  </si>
  <si>
    <t>0002001516608130004326008500</t>
  </si>
  <si>
    <t>0002001501014510003827050170</t>
  </si>
  <si>
    <t>0024007715801690001513057822</t>
  </si>
  <si>
    <t>0021007715801690001513057822</t>
  </si>
  <si>
    <t>0002002357007340151403989721</t>
  </si>
  <si>
    <t>0002070707106006150100784748</t>
  </si>
  <si>
    <t>0002150700181734005906053321</t>
  </si>
  <si>
    <t>0002001501006485006150040490</t>
  </si>
  <si>
    <t>0006001513052937005826006936</t>
  </si>
  <si>
    <t>0002026800013574150408991257</t>
  </si>
  <si>
    <t>0003001503016520009102230458</t>
  </si>
  <si>
    <t>0002001513060487090800668901</t>
  </si>
  <si>
    <t>0006150102808426810700020900</t>
  </si>
  <si>
    <t>0002006166095671232505974204</t>
  </si>
  <si>
    <t>0006006168087130614101183343</t>
  </si>
  <si>
    <t>0003004705057028611000510550</t>
  </si>
  <si>
    <t>0003006163207411353001084376</t>
  </si>
  <si>
    <t>0003006167008343006163158281</t>
  </si>
  <si>
    <t>0002006161033054006165165943</t>
  </si>
  <si>
    <t>0004006165206004006165165943</t>
  </si>
  <si>
    <t>0002006154148030432601921049</t>
  </si>
  <si>
    <t>0002006150095066343703064945</t>
  </si>
  <si>
    <t>0002006154028021006119009523</t>
  </si>
  <si>
    <t>0003006168029152006114000326</t>
  </si>
  <si>
    <t>0002006102059205002312229640</t>
  </si>
  <si>
    <t>0003006141046190006165165943</t>
  </si>
  <si>
    <t>0004615105121727615100775229</t>
  </si>
  <si>
    <t>0002006167013618006164023463</t>
  </si>
  <si>
    <t>0003232009943720006163207411</t>
  </si>
  <si>
    <t>0003002308198780615421710914</t>
  </si>
  <si>
    <t>0003006166094068611900321749</t>
  </si>
  <si>
    <t>0002006154148030003526024610</t>
  </si>
  <si>
    <t>0002006163081695006161009710</t>
  </si>
  <si>
    <t>0004006161040051006165113649</t>
  </si>
  <si>
    <t>0009006168087130614101183343</t>
  </si>
  <si>
    <t>0003007736225920615417043182</t>
  </si>
  <si>
    <t>0009614800257252004816023730</t>
  </si>
  <si>
    <t>0002006165560372006163158281</t>
  </si>
  <si>
    <t>0002006163207411003512004268</t>
  </si>
  <si>
    <t>0010614800257252004816023730</t>
  </si>
  <si>
    <t>0002006164117633006652016170</t>
  </si>
  <si>
    <t>0002006132009628616823211635</t>
  </si>
  <si>
    <t>0003614308107765432600047131</t>
  </si>
  <si>
    <t>0006006167013618006164023463</t>
  </si>
  <si>
    <t>0002006163158281006163138599</t>
  </si>
  <si>
    <t>0002006140018312002455032225</t>
  </si>
  <si>
    <t>0003006102020261006165165943</t>
  </si>
  <si>
    <t>0002006161069879006161080664</t>
  </si>
  <si>
    <t>0003616300440782616511957058</t>
  </si>
  <si>
    <t>0002006150031979616389412493</t>
  </si>
  <si>
    <t>0002615519431530521802507717</t>
  </si>
  <si>
    <t>0003006154011797006164204660</t>
  </si>
  <si>
    <t>0003614306210950004326008500</t>
  </si>
  <si>
    <t>0002006154141789006161032935</t>
  </si>
  <si>
    <t>0002006164249767006102068432</t>
  </si>
  <si>
    <t>0002009102213318006164117351</t>
  </si>
  <si>
    <t>0002006166095671007714659391</t>
  </si>
  <si>
    <t>0016006126009683612601523192</t>
  </si>
  <si>
    <t>0003006168092563006165165943</t>
  </si>
  <si>
    <t>0003232010413196616512360916</t>
  </si>
  <si>
    <t>0002006167008343006166089565</t>
  </si>
  <si>
    <t>0002006161060192006165165943</t>
  </si>
  <si>
    <t>0002006166095022121512881729</t>
  </si>
  <si>
    <t>0002006168053042006165165943</t>
  </si>
  <si>
    <t>0002006163152787004326001744</t>
  </si>
  <si>
    <t>0002612203498878004411000131</t>
  </si>
  <si>
    <t>0007006163137098362903170148</t>
  </si>
  <si>
    <t>0003006164067510006165165943</t>
  </si>
  <si>
    <t>0003613701036035006107001431</t>
  </si>
  <si>
    <t>0012006168049790002325000825</t>
  </si>
  <si>
    <t>0003006167008343002312229640</t>
  </si>
  <si>
    <t>0002006154147220006155072880</t>
  </si>
  <si>
    <t>0005006161063965614101183343</t>
  </si>
  <si>
    <t>0003006165175268006165113649</t>
  </si>
  <si>
    <t>0002613601658650004326010001</t>
  </si>
  <si>
    <t>0004616823211635002466175296</t>
  </si>
  <si>
    <t>0002615524036581006165165943</t>
  </si>
  <si>
    <t>0004006143080950007604105369</t>
  </si>
  <si>
    <t>0003612104107971680904158743</t>
  </si>
  <si>
    <t>0004006147018880614703308007</t>
  </si>
  <si>
    <t>0002006164117633006168093221</t>
  </si>
  <si>
    <t>0005611600103997861000218954</t>
  </si>
  <si>
    <t>0003616512360916003526035001</t>
  </si>
  <si>
    <t>0003006161013192003525330406</t>
  </si>
  <si>
    <t>0006006167081833006168083664</t>
  </si>
  <si>
    <t>0002006149012883006166089565</t>
  </si>
  <si>
    <t>0003006163137098360308130993</t>
  </si>
  <si>
    <t>0003006150020222006150027605</t>
  </si>
  <si>
    <t>0002006147038100001901101905</t>
  </si>
  <si>
    <t>0004006165206251002312229640</t>
  </si>
  <si>
    <t>0003006165164900006165165943</t>
  </si>
  <si>
    <t>0004006154141789006161032935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</si>
</sst>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3" fillId="0" borderId="1" xfId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16"/>
  <sheetViews>
    <sheetView tabSelected="1" topLeftCell="A82" workbookViewId="0">
      <selection activeCell="C101" sqref="C101"/>
    </sheetView>
  </sheetViews>
  <sheetFormatPr defaultRowHeight="15"/>
  <cols>
    <col min="1" max="1" width="40.42578125" customWidth="1"/>
    <col min="2" max="2" width="14.7109375" customWidth="1"/>
    <col min="3" max="3" width="24.7109375" customWidth="1"/>
    <col min="4" max="4" width="14.28515625" customWidth="1"/>
    <col min="5" max="5" width="28.140625" customWidth="1"/>
    <col min="6" max="6" width="11" customWidth="1"/>
    <col min="7" max="7" width="31.85546875" customWidth="1"/>
    <col min="8" max="8" width="20.5703125" customWidth="1"/>
    <col min="9" max="9" width="37.7109375" style="1" customWidth="1"/>
    <col min="10" max="10" width="20.140625" customWidth="1"/>
    <col min="11" max="11" width="42" style="1" customWidth="1"/>
    <col min="12" max="12" width="20.42578125" customWidth="1"/>
    <col min="13" max="13" width="23.42578125" customWidth="1"/>
  </cols>
  <sheetData>
    <row r="1" spans="1:13" ht="53.25" customHeight="1">
      <c r="A1" s="12" t="s">
        <v>2</v>
      </c>
      <c r="B1" s="5" t="s">
        <v>0</v>
      </c>
      <c r="C1" s="5" t="s">
        <v>425</v>
      </c>
      <c r="D1" s="5" t="s">
        <v>1</v>
      </c>
      <c r="E1" s="5" t="s">
        <v>426</v>
      </c>
      <c r="F1" s="5" t="s">
        <v>424</v>
      </c>
      <c r="G1" s="13" t="s">
        <v>253</v>
      </c>
      <c r="H1" s="13" t="s">
        <v>420</v>
      </c>
      <c r="I1" s="13" t="s">
        <v>254</v>
      </c>
      <c r="J1" s="13" t="s">
        <v>421</v>
      </c>
      <c r="K1" s="13" t="s">
        <v>255</v>
      </c>
      <c r="L1" s="13" t="s">
        <v>422</v>
      </c>
      <c r="M1" s="13" t="s">
        <v>423</v>
      </c>
    </row>
    <row r="2" spans="1:13">
      <c r="A2" s="2" t="s">
        <v>427</v>
      </c>
      <c r="B2" s="3" t="str">
        <f t="shared" ref="B2:B7" si="0">MID(A2,5+2*(--MID(A2,5,2)=0),2)</f>
        <v>15</v>
      </c>
      <c r="C2" s="3" t="str">
        <f>IFERROR(INDEX('Коды ОКСМ и регионов'!$C$1:$C$85,MATCH(--B2,'Коды ОКСМ и регионов'!$D$1:$D$85,0)),"")</f>
        <v/>
      </c>
      <c r="D2" s="3" t="str">
        <f t="shared" ref="D2:D7" si="1">MID(A2,17+2*(--MID(A2,17,2)=0),2)</f>
        <v>15</v>
      </c>
      <c r="E2" s="3" t="str">
        <f>IFERROR(INDEX('Коды ОКСМ и регионов'!$C$1:$C$86,MATCH(--D2,'Коды ОКСМ и регионов'!$D$1:$D$86,0)),"")</f>
        <v/>
      </c>
      <c r="F2" s="11" t="str">
        <f t="shared" ref="F2:F7" si="2">IF(MID(A2,9,3)+MID(A2,5,1),"",IF(--B2,MID(A2,6,3),""))</f>
        <v/>
      </c>
      <c r="G2" s="3" t="str">
        <f>IFERROR(INDEX('Коды ОКСМ и регионов'!$A$1:$A$251,MATCH(--F2,'Коды ОКСМ и регионов'!$B$1:$B$251,0)),"")</f>
        <v/>
      </c>
      <c r="H2" s="3" t="str">
        <f>IF(F2="",MID('Номера анализ'!A2,7,4),"")</f>
        <v>1513</v>
      </c>
      <c r="I2" s="5" t="str">
        <f>IFERROR(INDEX(#REF!,MATCH(H2,#REF!,0)),"")</f>
        <v/>
      </c>
      <c r="J2" s="3" t="str">
        <f>IF(F2="",MID('Номера анализ'!A2,19,4),"")</f>
        <v>0102</v>
      </c>
      <c r="K2" s="5" t="str">
        <f>IFERROR(INDEX(#REF!,MATCH(J2,#REF!,0)),"")</f>
        <v/>
      </c>
      <c r="L2" s="3" t="str">
        <f t="shared" ref="L2:L7" si="3">MID(A2,5+12*(--MID(A2,5,12)=0),12)</f>
        <v>001513006225</v>
      </c>
      <c r="M2" s="3" t="str">
        <f t="shared" ref="M2:M7" si="4">MID(A2,17+12*(--MID(A2,17,12)=0),12)</f>
        <v>150102808426</v>
      </c>
    </row>
    <row r="3" spans="1:13">
      <c r="A3" s="2" t="s">
        <v>428</v>
      </c>
      <c r="B3" s="3" t="str">
        <f t="shared" si="0"/>
        <v>15</v>
      </c>
      <c r="C3" s="3" t="str">
        <f>IFERROR(INDEX('Коды ОКСМ и регионов'!$C$1:$C$85,MATCH(--B3,'Коды ОКСМ и регионов'!$D$1:$D$85,0)),"")</f>
        <v/>
      </c>
      <c r="D3" s="3" t="str">
        <f t="shared" si="1"/>
        <v>43</v>
      </c>
      <c r="E3" s="3" t="str">
        <f>IFERROR(INDEX('Коды ОКСМ и регионов'!$C$1:$C$86,MATCH(--D3,'Коды ОКСМ и регионов'!$D$1:$D$86,0)),"")</f>
        <v/>
      </c>
      <c r="F3" s="11" t="str">
        <f t="shared" si="2"/>
        <v/>
      </c>
      <c r="G3" s="3" t="str">
        <f>IFERROR(INDEX('Коды ОКСМ и регионов'!$A$1:$A$251,MATCH(--F3,'Коды ОКСМ и регионов'!$B$1:$B$251,0)),"")</f>
        <v/>
      </c>
      <c r="H3" s="3" t="str">
        <f>IF(F3="",MID('Номера анализ'!A3,7,4),"")</f>
        <v>1501</v>
      </c>
      <c r="I3" s="5" t="str">
        <f>IFERROR(INDEX(#REF!,MATCH(H3,#REF!,0)),"")</f>
        <v/>
      </c>
      <c r="J3" s="3" t="str">
        <f>IF(F3="",MID('Номера анализ'!A3,19,4),"")</f>
        <v>4345</v>
      </c>
      <c r="K3" s="5" t="str">
        <f>IFERROR(INDEX(#REF!,MATCH(J3,#REF!,0)),"")</f>
        <v/>
      </c>
      <c r="L3" s="3" t="str">
        <f t="shared" si="3"/>
        <v>001501018480</v>
      </c>
      <c r="M3" s="3" t="str">
        <f t="shared" si="4"/>
        <v>004345298850</v>
      </c>
    </row>
    <row r="4" spans="1:13">
      <c r="A4" s="2" t="s">
        <v>429</v>
      </c>
      <c r="B4" s="3" t="str">
        <f t="shared" si="0"/>
        <v>15</v>
      </c>
      <c r="C4" s="3" t="str">
        <f>IFERROR(INDEX('Коды ОКСМ и регионов'!$C$1:$C$85,MATCH(--B4,'Коды ОКСМ и регионов'!$D$1:$D$85,0)),"")</f>
        <v/>
      </c>
      <c r="D4" s="3" t="str">
        <f t="shared" si="1"/>
        <v>52</v>
      </c>
      <c r="E4" s="3" t="str">
        <f>IFERROR(INDEX('Коды ОКСМ и регионов'!$C$1:$C$86,MATCH(--D4,'Коды ОКСМ и регионов'!$D$1:$D$86,0)),"")</f>
        <v/>
      </c>
      <c r="F4" s="11" t="str">
        <f t="shared" si="2"/>
        <v/>
      </c>
      <c r="G4" s="3" t="str">
        <f>IFERROR(INDEX('Коды ОКСМ и регионов'!$A$1:$A$251,MATCH(--F4,'Коды ОКСМ и регионов'!$B$1:$B$251,0)),"")</f>
        <v/>
      </c>
      <c r="H4" s="3" t="str">
        <f>IF(F4="",MID('Номера анализ'!A4,7,4),"")</f>
        <v>1501</v>
      </c>
      <c r="I4" s="5" t="str">
        <f>IFERROR(INDEX(#REF!,MATCH(H4,#REF!,0)),"")</f>
        <v/>
      </c>
      <c r="J4" s="3" t="str">
        <f>IF(F4="",MID('Номера анализ'!A4,19,4),"")</f>
        <v>1900</v>
      </c>
      <c r="K4" s="5" t="str">
        <f>IFERROR(INDEX(#REF!,MATCH(J4,#REF!,0)),"")</f>
        <v/>
      </c>
      <c r="L4" s="3" t="str">
        <f t="shared" si="3"/>
        <v>151501024873</v>
      </c>
      <c r="M4" s="3" t="str">
        <f t="shared" si="4"/>
        <v>521900041400</v>
      </c>
    </row>
    <row r="5" spans="1:13">
      <c r="A5" s="2" t="s">
        <v>430</v>
      </c>
      <c r="B5" s="3" t="str">
        <f t="shared" si="0"/>
        <v>15</v>
      </c>
      <c r="C5" s="3" t="str">
        <f>IFERROR(INDEX('Коды ОКСМ и регионов'!$C$1:$C$85,MATCH(--B5,'Коды ОКСМ и регионов'!$D$1:$D$85,0)),"")</f>
        <v/>
      </c>
      <c r="D5" s="3" t="str">
        <f t="shared" si="1"/>
        <v>78</v>
      </c>
      <c r="E5" s="3" t="str">
        <f>IFERROR(INDEX('Коды ОКСМ и регионов'!$C$1:$C$86,MATCH(--D5,'Коды ОКСМ и регионов'!$D$1:$D$86,0)),"")</f>
        <v/>
      </c>
      <c r="F5" s="11" t="str">
        <f t="shared" si="2"/>
        <v/>
      </c>
      <c r="G5" s="3" t="str">
        <f>IFERROR(INDEX('Коды ОКСМ и регионов'!$A$1:$A$251,MATCH(--F5,'Коды ОКСМ и регионов'!$B$1:$B$251,0)),"")</f>
        <v/>
      </c>
      <c r="H5" s="3" t="str">
        <f>IF(F5="",MID('Номера анализ'!A5,7,4),"")</f>
        <v>1513</v>
      </c>
      <c r="I5" s="5" t="str">
        <f>IFERROR(INDEX(#REF!,MATCH(H5,#REF!,0)),"")</f>
        <v/>
      </c>
      <c r="J5" s="3" t="str">
        <f>IF(F5="",MID('Номера анализ'!A5,19,4),"")</f>
        <v>7802</v>
      </c>
      <c r="K5" s="5" t="str">
        <f>IFERROR(INDEX(#REF!,MATCH(J5,#REF!,0)),"")</f>
        <v/>
      </c>
      <c r="L5" s="3" t="str">
        <f t="shared" si="3"/>
        <v>001513052937</v>
      </c>
      <c r="M5" s="3" t="str">
        <f t="shared" si="4"/>
        <v>007802626162</v>
      </c>
    </row>
    <row r="6" spans="1:13">
      <c r="A6" s="2" t="s">
        <v>431</v>
      </c>
      <c r="B6" s="3" t="str">
        <f t="shared" si="0"/>
        <v>77</v>
      </c>
      <c r="C6" s="3" t="str">
        <f>IFERROR(INDEX('Коды ОКСМ и регионов'!$C$1:$C$85,MATCH(--B6,'Коды ОКСМ и регионов'!$D$1:$D$85,0)),"")</f>
        <v/>
      </c>
      <c r="D6" s="3" t="str">
        <f t="shared" si="1"/>
        <v>15</v>
      </c>
      <c r="E6" s="3" t="str">
        <f>IFERROR(INDEX('Коды ОКСМ и регионов'!$C$1:$C$86,MATCH(--D6,'Коды ОКСМ и регионов'!$D$1:$D$86,0)),"")</f>
        <v/>
      </c>
      <c r="F6" s="11" t="str">
        <f t="shared" si="2"/>
        <v/>
      </c>
      <c r="G6" s="3" t="str">
        <f>IFERROR(INDEX('Коды ОКСМ и регионов'!$A$1:$A$251,MATCH(--F6,'Коды ОКСМ и регионов'!$B$1:$B$251,0)),"")</f>
        <v/>
      </c>
      <c r="H6" s="3" t="str">
        <f>IF(F6="",MID('Номера анализ'!A6,7,4),"")</f>
        <v>7715</v>
      </c>
      <c r="I6" s="5" t="str">
        <f>IFERROR(INDEX(#REF!,MATCH(H6,#REF!,0)),"")</f>
        <v/>
      </c>
      <c r="J6" s="3" t="str">
        <f>IF(F6="",MID('Номера анализ'!A6,19,4),"")</f>
        <v>1513</v>
      </c>
      <c r="K6" s="5" t="str">
        <f>IFERROR(INDEX(#REF!,MATCH(J6,#REF!,0)),"")</f>
        <v/>
      </c>
      <c r="L6" s="3" t="str">
        <f t="shared" si="3"/>
        <v>007715801690</v>
      </c>
      <c r="M6" s="3" t="str">
        <f t="shared" si="4"/>
        <v>001513057822</v>
      </c>
    </row>
    <row r="7" spans="1:13">
      <c r="A7" s="2" t="s">
        <v>432</v>
      </c>
      <c r="B7" s="3" t="str">
        <f t="shared" si="0"/>
        <v>15</v>
      </c>
      <c r="C7" s="3" t="str">
        <f>IFERROR(INDEX('Коды ОКСМ и регионов'!$C$1:$C$85,MATCH(--B7,'Коды ОКСМ и регионов'!$D$1:$D$85,0)),"")</f>
        <v/>
      </c>
      <c r="D7" s="3" t="str">
        <f t="shared" si="1"/>
        <v>15</v>
      </c>
      <c r="E7" s="3" t="str">
        <f>IFERROR(INDEX('Коды ОКСМ и регионов'!$C$1:$C$86,MATCH(--D7,'Коды ОКСМ и регионов'!$D$1:$D$86,0)),"")</f>
        <v/>
      </c>
      <c r="F7" s="11" t="str">
        <f t="shared" si="2"/>
        <v/>
      </c>
      <c r="G7" s="3" t="str">
        <f>IFERROR(INDEX('Коды ОКСМ и регионов'!$A$1:$A$251,MATCH(--F7,'Коды ОКСМ и регионов'!$B$1:$B$251,0)),"")</f>
        <v/>
      </c>
      <c r="H7" s="3" t="str">
        <f>IF(F7="",MID('Номера анализ'!A7,7,4),"")</f>
        <v>1513</v>
      </c>
      <c r="I7" s="5" t="str">
        <f>IFERROR(INDEX(#REF!,MATCH(H7,#REF!,0)),"")</f>
        <v/>
      </c>
      <c r="J7" s="3" t="str">
        <f>IF(F7="",MID('Номера анализ'!A7,19,4),"")</f>
        <v>1512</v>
      </c>
      <c r="K7" s="5" t="str">
        <f>IFERROR(INDEX(#REF!,MATCH(J7,#REF!,0)),"")</f>
        <v/>
      </c>
      <c r="L7" s="3" t="str">
        <f t="shared" si="3"/>
        <v>001513035730</v>
      </c>
      <c r="M7" s="3" t="str">
        <f t="shared" si="4"/>
        <v>001512020202</v>
      </c>
    </row>
    <row r="8" spans="1:13">
      <c r="A8" s="2" t="s">
        <v>433</v>
      </c>
      <c r="B8" s="3" t="str">
        <f t="shared" ref="B8:B35" si="5">MID(A8,5+2*(--MID(A8,5,2)=0),2)</f>
        <v>12</v>
      </c>
      <c r="C8" s="3" t="str">
        <f>IFERROR(INDEX('Коды ОКСМ и регионов'!$C$1:$C$85,MATCH(--B8,'Коды ОКСМ и регионов'!$D$1:$D$85,0)),"")</f>
        <v/>
      </c>
      <c r="D8" s="3" t="str">
        <f t="shared" ref="D8:D35" si="6">MID(A8,17+2*(--MID(A8,17,2)=0),2)</f>
        <v>15</v>
      </c>
      <c r="E8" s="3" t="str">
        <f>IFERROR(INDEX('Коды ОКСМ и регионов'!$C$1:$C$86,MATCH(--D8,'Коды ОКСМ и регионов'!$D$1:$D$86,0)),"")</f>
        <v/>
      </c>
      <c r="F8" s="11" t="str">
        <f t="shared" ref="F8:F35" si="7">IF(MID(A8,9,3)+MID(A8,5,1),"",IF(--B8,MID(A8,6,3),""))</f>
        <v/>
      </c>
      <c r="G8" s="3" t="str">
        <f>IFERROR(INDEX('Коды ОКСМ и регионов'!$A$1:$A$251,MATCH(--F8,'Коды ОКСМ и регионов'!$B$1:$B$251,0)),"")</f>
        <v/>
      </c>
      <c r="H8" s="3" t="str">
        <f>IF(F8="",MID('Номера анализ'!A8,7,4),"")</f>
        <v>1215</v>
      </c>
      <c r="I8" s="5" t="str">
        <f>IFERROR(INDEX(#REF!,MATCH(H8,#REF!,0)),"")</f>
        <v/>
      </c>
      <c r="J8" s="3" t="str">
        <f>IF(F8="",MID('Номера анализ'!A8,19,4),"")</f>
        <v>1513</v>
      </c>
      <c r="K8" s="5" t="str">
        <f>IFERROR(INDEX(#REF!,MATCH(J8,#REF!,0)),"")</f>
        <v/>
      </c>
      <c r="L8" s="3" t="str">
        <f t="shared" ref="L8:L35" si="8">MID(A8,5+12*(--MID(A8,5,12)=0),12)</f>
        <v>001215068723</v>
      </c>
      <c r="M8" s="3" t="str">
        <f t="shared" ref="M8:M35" si="9">MID(A8,17+12*(--MID(A8,17,12)=0),12)</f>
        <v>001513057822</v>
      </c>
    </row>
    <row r="9" spans="1:13">
      <c r="A9" s="2" t="s">
        <v>434</v>
      </c>
      <c r="B9" s="3" t="str">
        <f t="shared" si="5"/>
        <v>15</v>
      </c>
      <c r="C9" s="3" t="str">
        <f>IFERROR(INDEX('Коды ОКСМ и регионов'!$C$1:$C$85,MATCH(--B9,'Коды ОКСМ и регионов'!$D$1:$D$85,0)),"")</f>
        <v/>
      </c>
      <c r="D9" s="3" t="str">
        <f t="shared" si="6"/>
        <v>38</v>
      </c>
      <c r="E9" s="3" t="str">
        <f>IFERROR(INDEX('Коды ОКСМ и регионов'!$C$1:$C$86,MATCH(--D9,'Коды ОКСМ и регионов'!$D$1:$D$86,0)),"")</f>
        <v/>
      </c>
      <c r="F9" s="11" t="str">
        <f t="shared" si="7"/>
        <v/>
      </c>
      <c r="G9" s="3" t="str">
        <f>IFERROR(INDEX('Коды ОКСМ и регионов'!$A$1:$A$251,MATCH(--F9,'Коды ОКСМ и регионов'!$B$1:$B$251,0)),"")</f>
        <v/>
      </c>
      <c r="H9" s="3" t="str">
        <f>IF(F9="",MID('Номера анализ'!A9,7,4),"")</f>
        <v>1512</v>
      </c>
      <c r="I9" s="5" t="str">
        <f>IFERROR(INDEX(#REF!,MATCH(H9,#REF!,0)),"")</f>
        <v/>
      </c>
      <c r="J9" s="3" t="str">
        <f>IF(F9="",MID('Номера анализ'!A9,19,4),"")</f>
        <v>3808</v>
      </c>
      <c r="K9" s="5" t="str">
        <f>IFERROR(INDEX(#REF!,MATCH(J9,#REF!,0)),"")</f>
        <v/>
      </c>
      <c r="L9" s="3" t="str">
        <f t="shared" si="8"/>
        <v>001512012177</v>
      </c>
      <c r="M9" s="3" t="str">
        <f t="shared" si="9"/>
        <v>003808193535</v>
      </c>
    </row>
    <row r="10" spans="1:13">
      <c r="A10" s="2" t="s">
        <v>435</v>
      </c>
      <c r="B10" s="3" t="str">
        <f t="shared" si="5"/>
        <v>15</v>
      </c>
      <c r="C10" s="3" t="str">
        <f>IFERROR(INDEX('Коды ОКСМ и регионов'!$C$1:$C$85,MATCH(--B10,'Коды ОКСМ и регионов'!$D$1:$D$85,0)),"")</f>
        <v/>
      </c>
      <c r="D10" s="3" t="str">
        <f t="shared" si="6"/>
        <v>26</v>
      </c>
      <c r="E10" s="3" t="str">
        <f>IFERROR(INDEX('Коды ОКСМ и регионов'!$C$1:$C$86,MATCH(--D10,'Коды ОКСМ и регионов'!$D$1:$D$86,0)),"")</f>
        <v/>
      </c>
      <c r="F10" s="11" t="str">
        <f t="shared" si="7"/>
        <v/>
      </c>
      <c r="G10" s="3" t="str">
        <f>IFERROR(INDEX('Коды ОКСМ и регионов'!$A$1:$A$251,MATCH(--F10,'Коды ОКСМ и регионов'!$B$1:$B$251,0)),"")</f>
        <v/>
      </c>
      <c r="H10" s="3" t="str">
        <f>IF(F10="",MID('Номера анализ'!A10,7,4),"")</f>
        <v>1514</v>
      </c>
      <c r="I10" s="5" t="str">
        <f>IFERROR(INDEX(#REF!,MATCH(H10,#REF!,0)),"")</f>
        <v/>
      </c>
      <c r="J10" s="3" t="str">
        <f>IF(F10="",MID('Номера анализ'!A10,19,4),"")</f>
        <v>2807</v>
      </c>
      <c r="K10" s="5" t="str">
        <f>IFERROR(INDEX(#REF!,MATCH(J10,#REF!,0)),"")</f>
        <v/>
      </c>
      <c r="L10" s="3" t="str">
        <f t="shared" si="8"/>
        <v>001514003026</v>
      </c>
      <c r="M10" s="3" t="str">
        <f t="shared" si="9"/>
        <v>262807063292</v>
      </c>
    </row>
    <row r="11" spans="1:13">
      <c r="A11" s="2" t="s">
        <v>436</v>
      </c>
      <c r="B11" s="3" t="str">
        <f t="shared" si="5"/>
        <v>15</v>
      </c>
      <c r="C11" s="3" t="str">
        <f>IFERROR(INDEX('Коды ОКСМ и регионов'!$C$1:$C$85,MATCH(--B11,'Коды ОКСМ и регионов'!$D$1:$D$85,0)),"")</f>
        <v/>
      </c>
      <c r="D11" s="3" t="str">
        <f t="shared" si="6"/>
        <v>43</v>
      </c>
      <c r="E11" s="3" t="str">
        <f>IFERROR(INDEX('Коды ОКСМ и регионов'!$C$1:$C$86,MATCH(--D11,'Коды ОКСМ и регионов'!$D$1:$D$86,0)),"")</f>
        <v/>
      </c>
      <c r="F11" s="11" t="str">
        <f t="shared" si="7"/>
        <v/>
      </c>
      <c r="G11" s="3" t="str">
        <f>IFERROR(INDEX('Коды ОКСМ и регионов'!$A$1:$A$251,MATCH(--F11,'Коды ОКСМ и регионов'!$B$1:$B$251,0)),"")</f>
        <v/>
      </c>
      <c r="H11" s="3" t="str">
        <f>IF(F11="",MID('Номера анализ'!A11,7,4),"")</f>
        <v>1202</v>
      </c>
      <c r="I11" s="5" t="str">
        <f>IFERROR(INDEX(#REF!,MATCH(H11,#REF!,0)),"")</f>
        <v/>
      </c>
      <c r="J11" s="3" t="str">
        <f>IF(F11="",MID('Номера анализ'!A11,19,4),"")</f>
        <v>2600</v>
      </c>
      <c r="K11" s="5" t="str">
        <f>IFERROR(INDEX(#REF!,MATCH(J11,#REF!,0)),"")</f>
        <v/>
      </c>
      <c r="L11" s="3" t="str">
        <f t="shared" si="8"/>
        <v>151202140494</v>
      </c>
      <c r="M11" s="3" t="str">
        <f t="shared" si="9"/>
        <v>432600176176</v>
      </c>
    </row>
    <row r="12" spans="1:13">
      <c r="A12" s="2" t="s">
        <v>437</v>
      </c>
      <c r="B12" s="3" t="str">
        <f t="shared" si="5"/>
        <v>15</v>
      </c>
      <c r="C12" s="3" t="str">
        <f>IFERROR(INDEX('Коды ОКСМ и регионов'!$C$1:$C$85,MATCH(--B12,'Коды ОКСМ и регионов'!$D$1:$D$85,0)),"")</f>
        <v/>
      </c>
      <c r="D12" s="3" t="str">
        <f t="shared" si="6"/>
        <v>58</v>
      </c>
      <c r="E12" s="3" t="str">
        <f>IFERROR(INDEX('Коды ОКСМ и регионов'!$C$1:$C$86,MATCH(--D12,'Коды ОКСМ и регионов'!$D$1:$D$86,0)),"")</f>
        <v/>
      </c>
      <c r="F12" s="11" t="str">
        <f t="shared" si="7"/>
        <v/>
      </c>
      <c r="G12" s="3" t="str">
        <f>IFERROR(INDEX('Коды ОКСМ и регионов'!$A$1:$A$251,MATCH(--F12,'Коды ОКСМ и регионов'!$B$1:$B$251,0)),"")</f>
        <v/>
      </c>
      <c r="H12" s="3" t="str">
        <f>IF(F12="",MID('Номера анализ'!A12,7,4),"")</f>
        <v>1513</v>
      </c>
      <c r="I12" s="5" t="str">
        <f>IFERROR(INDEX(#REF!,MATCH(H12,#REF!,0)),"")</f>
        <v/>
      </c>
      <c r="J12" s="3" t="str">
        <f>IF(F12="",MID('Номера анализ'!A12,19,4),"")</f>
        <v>5826</v>
      </c>
      <c r="K12" s="5" t="str">
        <f>IFERROR(INDEX(#REF!,MATCH(J12,#REF!,0)),"")</f>
        <v/>
      </c>
      <c r="L12" s="3" t="str">
        <f t="shared" si="8"/>
        <v>001513052937</v>
      </c>
      <c r="M12" s="3" t="str">
        <f t="shared" si="9"/>
        <v>005826006936</v>
      </c>
    </row>
    <row r="13" spans="1:13">
      <c r="A13" s="2" t="s">
        <v>434</v>
      </c>
      <c r="B13" s="3" t="str">
        <f t="shared" si="5"/>
        <v>15</v>
      </c>
      <c r="C13" s="3" t="str">
        <f>IFERROR(INDEX('Коды ОКСМ и регионов'!$C$1:$C$85,MATCH(--B13,'Коды ОКСМ и регионов'!$D$1:$D$85,0)),"")</f>
        <v/>
      </c>
      <c r="D13" s="3" t="str">
        <f t="shared" si="6"/>
        <v>38</v>
      </c>
      <c r="E13" s="3" t="str">
        <f>IFERROR(INDEX('Коды ОКСМ и регионов'!$C$1:$C$86,MATCH(--D13,'Коды ОКСМ и регионов'!$D$1:$D$86,0)),"")</f>
        <v/>
      </c>
      <c r="F13" s="11" t="str">
        <f t="shared" si="7"/>
        <v/>
      </c>
      <c r="G13" s="3" t="str">
        <f>IFERROR(INDEX('Коды ОКСМ и регионов'!$A$1:$A$251,MATCH(--F13,'Коды ОКСМ и регионов'!$B$1:$B$251,0)),"")</f>
        <v/>
      </c>
      <c r="H13" s="3" t="str">
        <f>IF(F13="",MID('Номера анализ'!A13,7,4),"")</f>
        <v>1512</v>
      </c>
      <c r="I13" s="5" t="str">
        <f>IFERROR(INDEX(#REF!,MATCH(H13,#REF!,0)),"")</f>
        <v/>
      </c>
      <c r="J13" s="3" t="str">
        <f>IF(F13="",MID('Номера анализ'!A13,19,4),"")</f>
        <v>3808</v>
      </c>
      <c r="K13" s="5" t="str">
        <f>IFERROR(INDEX(#REF!,MATCH(J13,#REF!,0)),"")</f>
        <v/>
      </c>
      <c r="L13" s="3" t="str">
        <f t="shared" si="8"/>
        <v>001512012177</v>
      </c>
      <c r="M13" s="3" t="str">
        <f t="shared" si="9"/>
        <v>003808193535</v>
      </c>
    </row>
    <row r="14" spans="1:13">
      <c r="A14" s="2" t="s">
        <v>438</v>
      </c>
      <c r="B14" s="3" t="str">
        <f t="shared" si="5"/>
        <v>15</v>
      </c>
      <c r="C14" s="3" t="str">
        <f>IFERROR(INDEX('Коды ОКСМ и регионов'!$C$1:$C$85,MATCH(--B14,'Коды ОКСМ и регионов'!$D$1:$D$85,0)),"")</f>
        <v/>
      </c>
      <c r="D14" s="3" t="str">
        <f t="shared" si="6"/>
        <v>15</v>
      </c>
      <c r="E14" s="3" t="str">
        <f>IFERROR(INDEX('Коды ОКСМ и регионов'!$C$1:$C$86,MATCH(--D14,'Коды ОКСМ и регионов'!$D$1:$D$86,0)),"")</f>
        <v/>
      </c>
      <c r="F14" s="11" t="str">
        <f t="shared" si="7"/>
        <v/>
      </c>
      <c r="G14" s="3" t="str">
        <f>IFERROR(INDEX('Коды ОКСМ и регионов'!$A$1:$A$251,MATCH(--F14,'Коды ОКСМ и регионов'!$B$1:$B$251,0)),"")</f>
        <v/>
      </c>
      <c r="H14" s="3" t="str">
        <f>IF(F14="",MID('Номера анализ'!A14,7,4),"")</f>
        <v>1513</v>
      </c>
      <c r="I14" s="5" t="str">
        <f>IFERROR(INDEX(#REF!,MATCH(H14,#REF!,0)),"")</f>
        <v/>
      </c>
      <c r="J14" s="3" t="str">
        <f>IF(F14="",MID('Номера анализ'!A14,19,4),"")</f>
        <v>1512</v>
      </c>
      <c r="K14" s="5" t="str">
        <f>IFERROR(INDEX(#REF!,MATCH(J14,#REF!,0)),"")</f>
        <v/>
      </c>
      <c r="L14" s="3" t="str">
        <f t="shared" si="8"/>
        <v>001513035730</v>
      </c>
      <c r="M14" s="3" t="str">
        <f t="shared" si="9"/>
        <v>001512020202</v>
      </c>
    </row>
    <row r="15" spans="1:13">
      <c r="A15" s="2" t="s">
        <v>439</v>
      </c>
      <c r="B15" s="3" t="str">
        <f t="shared" si="5"/>
        <v>73</v>
      </c>
      <c r="C15" s="3" t="str">
        <f>IFERROR(INDEX('Коды ОКСМ и регионов'!$C$1:$C$85,MATCH(--B15,'Коды ОКСМ и регионов'!$D$1:$D$85,0)),"")</f>
        <v/>
      </c>
      <c r="D15" s="3" t="str">
        <f t="shared" si="6"/>
        <v>15</v>
      </c>
      <c r="E15" s="3" t="str">
        <f>IFERROR(INDEX('Коды ОКСМ и регионов'!$C$1:$C$86,MATCH(--D15,'Коды ОКСМ и регионов'!$D$1:$D$86,0)),"")</f>
        <v/>
      </c>
      <c r="F15" s="11" t="str">
        <f t="shared" si="7"/>
        <v/>
      </c>
      <c r="G15" s="3" t="str">
        <f>IFERROR(INDEX('Коды ОКСМ и регионов'!$A$1:$A$251,MATCH(--F15,'Коды ОКСМ и регионов'!$B$1:$B$251,0)),"")</f>
        <v/>
      </c>
      <c r="H15" s="3" t="str">
        <f>IF(F15="",MID('Номера анализ'!A15,7,4),"")</f>
        <v>7328</v>
      </c>
      <c r="I15" s="5" t="str">
        <f>IFERROR(INDEX(#REF!,MATCH(H15,#REF!,0)),"")</f>
        <v/>
      </c>
      <c r="J15" s="3" t="str">
        <f>IF(F15="",MID('Номера анализ'!A15,19,4),"")</f>
        <v>0404</v>
      </c>
      <c r="K15" s="5" t="str">
        <f>IFERROR(INDEX(#REF!,MATCH(J15,#REF!,0)),"")</f>
        <v/>
      </c>
      <c r="L15" s="3" t="str">
        <f t="shared" si="8"/>
        <v>007328051873</v>
      </c>
      <c r="M15" s="3" t="str">
        <f t="shared" si="9"/>
        <v>150404650087</v>
      </c>
    </row>
    <row r="16" spans="1:13">
      <c r="A16" s="2" t="s">
        <v>440</v>
      </c>
      <c r="B16" s="3" t="str">
        <f t="shared" si="5"/>
        <v>51</v>
      </c>
      <c r="C16" s="3" t="str">
        <f>IFERROR(INDEX('Коды ОКСМ и регионов'!$C$1:$C$85,MATCH(--B16,'Коды ОКСМ и регионов'!$D$1:$D$85,0)),"")</f>
        <v/>
      </c>
      <c r="D16" s="3" t="str">
        <f t="shared" si="6"/>
        <v>15</v>
      </c>
      <c r="E16" s="3" t="str">
        <f>IFERROR(INDEX('Коды ОКСМ и регионов'!$C$1:$C$86,MATCH(--D16,'Коды ОКСМ и регионов'!$D$1:$D$86,0)),"")</f>
        <v/>
      </c>
      <c r="F16" s="11" t="str">
        <f t="shared" si="7"/>
        <v>051</v>
      </c>
      <c r="G16" s="3" t="str">
        <f>IFERROR(INDEX('Коды ОКСМ и регионов'!$A$1:$A$251,MATCH(--F16,'Коды ОКСМ и регионов'!$B$1:$B$251,0)),"")</f>
        <v>АРМЕНИЯ</v>
      </c>
      <c r="H16" s="3" t="str">
        <f>IF(F16="",MID('Номера анализ'!A16,7,4),"")</f>
        <v/>
      </c>
      <c r="I16" s="5" t="str">
        <f>IFERROR(INDEX(#REF!,MATCH(H16,#REF!,0)),"")</f>
        <v/>
      </c>
      <c r="J16" s="3" t="str">
        <f>IF(F16="",MID('Номера анализ'!A16,19,4),"")</f>
        <v/>
      </c>
      <c r="K16" s="5" t="str">
        <f>IFERROR(INDEX(#REF!,MATCH(J16,#REF!,0)),"")</f>
        <v/>
      </c>
      <c r="L16" s="3" t="str">
        <f t="shared" si="8"/>
        <v>005100013053</v>
      </c>
      <c r="M16" s="3" t="str">
        <f t="shared" si="9"/>
        <v>001513052937</v>
      </c>
    </row>
    <row r="17" spans="1:13">
      <c r="A17" s="2" t="s">
        <v>434</v>
      </c>
      <c r="B17" s="3" t="str">
        <f t="shared" si="5"/>
        <v>15</v>
      </c>
      <c r="C17" s="3" t="str">
        <f>IFERROR(INDEX('Коды ОКСМ и регионов'!$C$1:$C$85,MATCH(--B17,'Коды ОКСМ и регионов'!$D$1:$D$85,0)),"")</f>
        <v/>
      </c>
      <c r="D17" s="3" t="str">
        <f t="shared" si="6"/>
        <v>38</v>
      </c>
      <c r="E17" s="3" t="str">
        <f>IFERROR(INDEX('Коды ОКСМ и регионов'!$C$1:$C$86,MATCH(--D17,'Коды ОКСМ и регионов'!$D$1:$D$86,0)),"")</f>
        <v/>
      </c>
      <c r="F17" s="11" t="str">
        <f t="shared" si="7"/>
        <v/>
      </c>
      <c r="G17" s="3" t="str">
        <f>IFERROR(INDEX('Коды ОКСМ и регионов'!$A$1:$A$251,MATCH(--F17,'Коды ОКСМ и регионов'!$B$1:$B$251,0)),"")</f>
        <v/>
      </c>
      <c r="H17" s="3" t="str">
        <f>IF(F17="",MID('Номера анализ'!A17,7,4),"")</f>
        <v>1512</v>
      </c>
      <c r="I17" s="5" t="str">
        <f>IFERROR(INDEX(#REF!,MATCH(H17,#REF!,0)),"")</f>
        <v/>
      </c>
      <c r="J17" s="3" t="str">
        <f>IF(F17="",MID('Номера анализ'!A17,19,4),"")</f>
        <v>3808</v>
      </c>
      <c r="K17" s="5" t="str">
        <f>IFERROR(INDEX(#REF!,MATCH(J17,#REF!,0)),"")</f>
        <v/>
      </c>
      <c r="L17" s="3" t="str">
        <f t="shared" si="8"/>
        <v>001512012177</v>
      </c>
      <c r="M17" s="3" t="str">
        <f t="shared" si="9"/>
        <v>003808193535</v>
      </c>
    </row>
    <row r="18" spans="1:13">
      <c r="A18" s="2" t="s">
        <v>441</v>
      </c>
      <c r="B18" s="3" t="str">
        <f t="shared" si="5"/>
        <v>15</v>
      </c>
      <c r="C18" s="3" t="str">
        <f>IFERROR(INDEX('Коды ОКСМ и регионов'!$C$1:$C$85,MATCH(--B18,'Коды ОКСМ и регионов'!$D$1:$D$85,0)),"")</f>
        <v/>
      </c>
      <c r="D18" s="3" t="str">
        <f t="shared" si="6"/>
        <v>24</v>
      </c>
      <c r="E18" s="3" t="str">
        <f>IFERROR(INDEX('Коды ОКСМ и регионов'!$C$1:$C$86,MATCH(--D18,'Коды ОКСМ и регионов'!$D$1:$D$86,0)),"")</f>
        <v/>
      </c>
      <c r="F18" s="11" t="str">
        <f t="shared" si="7"/>
        <v/>
      </c>
      <c r="G18" s="3" t="str">
        <f>IFERROR(INDEX('Коды ОКСМ и регионов'!$A$1:$A$251,MATCH(--F18,'Коды ОКСМ и регионов'!$B$1:$B$251,0)),"")</f>
        <v/>
      </c>
      <c r="H18" s="3" t="str">
        <f>IF(F18="",MID('Номера анализ'!A18,7,4),"")</f>
        <v>1106</v>
      </c>
      <c r="I18" s="5" t="str">
        <f>IFERROR(INDEX(#REF!,MATCH(H18,#REF!,0)),"")</f>
        <v/>
      </c>
      <c r="J18" s="3" t="str">
        <f>IF(F18="",MID('Номера анализ'!A18,19,4),"")</f>
        <v>2454</v>
      </c>
      <c r="K18" s="5" t="str">
        <f>IFERROR(INDEX(#REF!,MATCH(J18,#REF!,0)),"")</f>
        <v/>
      </c>
      <c r="L18" s="3" t="str">
        <f t="shared" si="8"/>
        <v>151106621082</v>
      </c>
      <c r="M18" s="3" t="str">
        <f t="shared" si="9"/>
        <v>002454026740</v>
      </c>
    </row>
    <row r="19" spans="1:13">
      <c r="A19" s="2" t="s">
        <v>442</v>
      </c>
      <c r="B19" s="3" t="str">
        <f t="shared" si="5"/>
        <v>77</v>
      </c>
      <c r="C19" s="3" t="str">
        <f>IFERROR(INDEX('Коды ОКСМ и регионов'!$C$1:$C$85,MATCH(--B19,'Коды ОКСМ и регионов'!$D$1:$D$85,0)),"")</f>
        <v/>
      </c>
      <c r="D19" s="3" t="str">
        <f t="shared" si="6"/>
        <v>15</v>
      </c>
      <c r="E19" s="3" t="str">
        <f>IFERROR(INDEX('Коды ОКСМ и регионов'!$C$1:$C$86,MATCH(--D19,'Коды ОКСМ и регионов'!$D$1:$D$86,0)),"")</f>
        <v/>
      </c>
      <c r="F19" s="11" t="str">
        <f t="shared" si="7"/>
        <v/>
      </c>
      <c r="G19" s="3" t="str">
        <f>IFERROR(INDEX('Коды ОКСМ и регионов'!$A$1:$A$251,MATCH(--F19,'Коды ОКСМ и регионов'!$B$1:$B$251,0)),"")</f>
        <v/>
      </c>
      <c r="H19" s="3" t="str">
        <f>IF(F19="",MID('Номера анализ'!A19,7,4),"")</f>
        <v>7722</v>
      </c>
      <c r="I19" s="5" t="str">
        <f>IFERROR(INDEX(#REF!,MATCH(H19,#REF!,0)),"")</f>
        <v/>
      </c>
      <c r="J19" s="3" t="str">
        <f>IF(F19="",MID('Номера анализ'!A19,19,4),"")</f>
        <v>1513</v>
      </c>
      <c r="K19" s="5" t="str">
        <f>IFERROR(INDEX(#REF!,MATCH(J19,#REF!,0)),"")</f>
        <v/>
      </c>
      <c r="L19" s="3" t="str">
        <f t="shared" si="8"/>
        <v>007722159642</v>
      </c>
      <c r="M19" s="3" t="str">
        <f t="shared" si="9"/>
        <v>001513057822</v>
      </c>
    </row>
    <row r="20" spans="1:13">
      <c r="A20" s="2" t="s">
        <v>443</v>
      </c>
      <c r="B20" s="3" t="str">
        <f t="shared" si="5"/>
        <v>15</v>
      </c>
      <c r="C20" s="3" t="str">
        <f>IFERROR(INDEX('Коды ОКСМ и регионов'!$C$1:$C$85,MATCH(--B20,'Коды ОКСМ и регионов'!$D$1:$D$85,0)),"")</f>
        <v/>
      </c>
      <c r="D20" s="3" t="str">
        <f t="shared" si="6"/>
        <v>77</v>
      </c>
      <c r="E20" s="3" t="str">
        <f>IFERROR(INDEX('Коды ОКСМ и регионов'!$C$1:$C$86,MATCH(--D20,'Коды ОКСМ и регионов'!$D$1:$D$86,0)),"")</f>
        <v/>
      </c>
      <c r="F20" s="11" t="str">
        <f t="shared" si="7"/>
        <v/>
      </c>
      <c r="G20" s="3" t="str">
        <f>IFERROR(INDEX('Коды ОКСМ и регионов'!$A$1:$A$251,MATCH(--F20,'Коды ОКСМ и регионов'!$B$1:$B$251,0)),"")</f>
        <v/>
      </c>
      <c r="H20" s="3" t="str">
        <f>IF(F20="",MID('Номера анализ'!A20,7,4),"")</f>
        <v>1513</v>
      </c>
      <c r="I20" s="5" t="str">
        <f>IFERROR(INDEX(#REF!,MATCH(H20,#REF!,0)),"")</f>
        <v/>
      </c>
      <c r="J20" s="3" t="str">
        <f>IF(F20="",MID('Номера анализ'!A20,19,4),"")</f>
        <v>7701</v>
      </c>
      <c r="K20" s="5" t="str">
        <f>IFERROR(INDEX(#REF!,MATCH(J20,#REF!,0)),"")</f>
        <v/>
      </c>
      <c r="L20" s="3" t="str">
        <f t="shared" si="8"/>
        <v>001513052937</v>
      </c>
      <c r="M20" s="3" t="str">
        <f t="shared" si="9"/>
        <v>007701397950</v>
      </c>
    </row>
    <row r="21" spans="1:13">
      <c r="A21" s="2" t="s">
        <v>444</v>
      </c>
      <c r="B21" s="3" t="str">
        <f t="shared" si="5"/>
        <v>15</v>
      </c>
      <c r="C21" s="3" t="str">
        <f>IFERROR(INDEX('Коды ОКСМ и регионов'!$C$1:$C$85,MATCH(--B21,'Коды ОКСМ и регионов'!$D$1:$D$85,0)),"")</f>
        <v/>
      </c>
      <c r="D21" s="3" t="str">
        <f t="shared" si="6"/>
        <v>24</v>
      </c>
      <c r="E21" s="3" t="str">
        <f>IFERROR(INDEX('Коды ОКСМ и регионов'!$C$1:$C$86,MATCH(--D21,'Коды ОКСМ и регионов'!$D$1:$D$86,0)),"")</f>
        <v/>
      </c>
      <c r="F21" s="11" t="str">
        <f t="shared" si="7"/>
        <v/>
      </c>
      <c r="G21" s="3" t="str">
        <f>IFERROR(INDEX('Коды ОКСМ и регионов'!$A$1:$A$251,MATCH(--F21,'Коды ОКСМ и регионов'!$B$1:$B$251,0)),"")</f>
        <v/>
      </c>
      <c r="H21" s="3" t="str">
        <f>IF(F21="",MID('Номера анализ'!A21,7,4),"")</f>
        <v>1403</v>
      </c>
      <c r="I21" s="5" t="str">
        <f>IFERROR(INDEX(#REF!,MATCH(H21,#REF!,0)),"")</f>
        <v/>
      </c>
      <c r="J21" s="3" t="str">
        <f>IF(F21="",MID('Номера анализ'!A21,19,4),"")</f>
        <v>6107</v>
      </c>
      <c r="K21" s="5" t="str">
        <f>IFERROR(INDEX(#REF!,MATCH(J21,#REF!,0)),"")</f>
        <v/>
      </c>
      <c r="L21" s="3" t="str">
        <f t="shared" si="8"/>
        <v>151403989721</v>
      </c>
      <c r="M21" s="3" t="str">
        <f t="shared" si="9"/>
        <v>246107098248</v>
      </c>
    </row>
    <row r="22" spans="1:13">
      <c r="A22" s="2" t="s">
        <v>445</v>
      </c>
      <c r="B22" s="3" t="str">
        <f t="shared" si="5"/>
        <v>15</v>
      </c>
      <c r="C22" s="3" t="str">
        <f>IFERROR(INDEX('Коды ОКСМ и регионов'!$C$1:$C$85,MATCH(--B22,'Коды ОКСМ и регионов'!$D$1:$D$85,0)),"")</f>
        <v/>
      </c>
      <c r="D22" s="3" t="str">
        <f t="shared" si="6"/>
        <v>23</v>
      </c>
      <c r="E22" s="3" t="str">
        <f>IFERROR(INDEX('Коды ОКСМ и регионов'!$C$1:$C$86,MATCH(--D22,'Коды ОКСМ и регионов'!$D$1:$D$86,0)),"")</f>
        <v/>
      </c>
      <c r="F22" s="11" t="str">
        <f t="shared" si="7"/>
        <v/>
      </c>
      <c r="G22" s="3" t="str">
        <f>IFERROR(INDEX('Коды ОКСМ и регионов'!$A$1:$A$251,MATCH(--F22,'Коды ОКСМ и регионов'!$B$1:$B$251,0)),"")</f>
        <v/>
      </c>
      <c r="H22" s="3" t="str">
        <f>IF(F22="",MID('Номера анализ'!A22,7,4),"")</f>
        <v>1501</v>
      </c>
      <c r="I22" s="5" t="str">
        <f>IFERROR(INDEX(#REF!,MATCH(H22,#REF!,0)),"")</f>
        <v/>
      </c>
      <c r="J22" s="3" t="str">
        <f>IF(F22="",MID('Номера анализ'!A22,19,4),"")</f>
        <v>2311</v>
      </c>
      <c r="K22" s="5" t="str">
        <f>IFERROR(INDEX(#REF!,MATCH(J22,#REF!,0)),"")</f>
        <v/>
      </c>
      <c r="L22" s="3" t="str">
        <f t="shared" si="8"/>
        <v>001501016123</v>
      </c>
      <c r="M22" s="3" t="str">
        <f t="shared" si="9"/>
        <v>002311195035</v>
      </c>
    </row>
    <row r="23" spans="1:13">
      <c r="A23" s="2" t="s">
        <v>446</v>
      </c>
      <c r="B23" s="3" t="str">
        <f t="shared" si="5"/>
        <v>15</v>
      </c>
      <c r="C23" s="3" t="str">
        <f>IFERROR(INDEX('Коды ОКСМ и регионов'!$C$1:$C$85,MATCH(--B23,'Коды ОКСМ и регионов'!$D$1:$D$85,0)),"")</f>
        <v/>
      </c>
      <c r="D23" s="3" t="str">
        <f t="shared" si="6"/>
        <v>43</v>
      </c>
      <c r="E23" s="3" t="str">
        <f>IFERROR(INDEX('Коды ОКСМ и регионов'!$C$1:$C$86,MATCH(--D23,'Коды ОКСМ и регионов'!$D$1:$D$86,0)),"")</f>
        <v/>
      </c>
      <c r="F23" s="11" t="str">
        <f t="shared" si="7"/>
        <v/>
      </c>
      <c r="G23" s="3" t="str">
        <f>IFERROR(INDEX('Коды ОКСМ и регионов'!$A$1:$A$251,MATCH(--F23,'Коды ОКСМ и регионов'!$B$1:$B$251,0)),"")</f>
        <v/>
      </c>
      <c r="H23" s="3" t="str">
        <f>IF(F23="",MID('Номера анализ'!A23,7,4),"")</f>
        <v>1516</v>
      </c>
      <c r="I23" s="5" t="str">
        <f>IFERROR(INDEX(#REF!,MATCH(H23,#REF!,0)),"")</f>
        <v/>
      </c>
      <c r="J23" s="3" t="str">
        <f>IF(F23="",MID('Номера анализ'!A23,19,4),"")</f>
        <v>4326</v>
      </c>
      <c r="K23" s="5" t="str">
        <f>IFERROR(INDEX(#REF!,MATCH(J23,#REF!,0)),"")</f>
        <v/>
      </c>
      <c r="L23" s="3" t="str">
        <f t="shared" si="8"/>
        <v>001516608130</v>
      </c>
      <c r="M23" s="3" t="str">
        <f t="shared" si="9"/>
        <v>004326008500</v>
      </c>
    </row>
    <row r="24" spans="1:13">
      <c r="A24" s="2" t="s">
        <v>447</v>
      </c>
      <c r="B24" s="3" t="str">
        <f t="shared" si="5"/>
        <v>15</v>
      </c>
      <c r="C24" s="3" t="str">
        <f>IFERROR(INDEX('Коды ОКСМ и регионов'!$C$1:$C$85,MATCH(--B24,'Коды ОКСМ и регионов'!$D$1:$D$85,0)),"")</f>
        <v/>
      </c>
      <c r="D24" s="3" t="str">
        <f t="shared" si="6"/>
        <v>38</v>
      </c>
      <c r="E24" s="3" t="str">
        <f>IFERROR(INDEX('Коды ОКСМ и регионов'!$C$1:$C$86,MATCH(--D24,'Коды ОКСМ и регионов'!$D$1:$D$86,0)),"")</f>
        <v/>
      </c>
      <c r="F24" s="11" t="str">
        <f t="shared" si="7"/>
        <v/>
      </c>
      <c r="G24" s="3" t="str">
        <f>IFERROR(INDEX('Коды ОКСМ и регионов'!$A$1:$A$251,MATCH(--F24,'Коды ОКСМ и регионов'!$B$1:$B$251,0)),"")</f>
        <v/>
      </c>
      <c r="H24" s="3" t="str">
        <f>IF(F24="",MID('Номера анализ'!A24,7,4),"")</f>
        <v>1501</v>
      </c>
      <c r="I24" s="5" t="str">
        <f>IFERROR(INDEX(#REF!,MATCH(H24,#REF!,0)),"")</f>
        <v/>
      </c>
      <c r="J24" s="3" t="str">
        <f>IF(F24="",MID('Номера анализ'!A24,19,4),"")</f>
        <v>3827</v>
      </c>
      <c r="K24" s="5" t="str">
        <f>IFERROR(INDEX(#REF!,MATCH(J24,#REF!,0)),"")</f>
        <v/>
      </c>
      <c r="L24" s="3" t="str">
        <f t="shared" si="8"/>
        <v>001501014510</v>
      </c>
      <c r="M24" s="3" t="str">
        <f t="shared" si="9"/>
        <v>003827050170</v>
      </c>
    </row>
    <row r="25" spans="1:13">
      <c r="A25" s="2" t="s">
        <v>448</v>
      </c>
      <c r="B25" s="3" t="str">
        <f t="shared" si="5"/>
        <v>77</v>
      </c>
      <c r="C25" s="3" t="str">
        <f>IFERROR(INDEX('Коды ОКСМ и регионов'!$C$1:$C$85,MATCH(--B25,'Коды ОКСМ и регионов'!$D$1:$D$85,0)),"")</f>
        <v/>
      </c>
      <c r="D25" s="3" t="str">
        <f t="shared" si="6"/>
        <v>15</v>
      </c>
      <c r="E25" s="3" t="str">
        <f>IFERROR(INDEX('Коды ОКСМ и регионов'!$C$1:$C$86,MATCH(--D25,'Коды ОКСМ и регионов'!$D$1:$D$86,0)),"")</f>
        <v/>
      </c>
      <c r="F25" s="11" t="str">
        <f t="shared" si="7"/>
        <v/>
      </c>
      <c r="G25" s="3" t="str">
        <f>IFERROR(INDEX('Коды ОКСМ и регионов'!$A$1:$A$251,MATCH(--F25,'Коды ОКСМ и регионов'!$B$1:$B$251,0)),"")</f>
        <v/>
      </c>
      <c r="H25" s="3" t="str">
        <f>IF(F25="",MID('Номера анализ'!A25,7,4),"")</f>
        <v>7715</v>
      </c>
      <c r="I25" s="5" t="str">
        <f>IFERROR(INDEX(#REF!,MATCH(H25,#REF!,0)),"")</f>
        <v/>
      </c>
      <c r="J25" s="3" t="str">
        <f>IF(F25="",MID('Номера анализ'!A25,19,4),"")</f>
        <v>1513</v>
      </c>
      <c r="K25" s="5" t="str">
        <f>IFERROR(INDEX(#REF!,MATCH(J25,#REF!,0)),"")</f>
        <v/>
      </c>
      <c r="L25" s="3" t="str">
        <f t="shared" si="8"/>
        <v>007715801690</v>
      </c>
      <c r="M25" s="3" t="str">
        <f t="shared" si="9"/>
        <v>001513057822</v>
      </c>
    </row>
    <row r="26" spans="1:13">
      <c r="A26" s="2" t="s">
        <v>449</v>
      </c>
      <c r="B26" s="3" t="str">
        <f t="shared" si="5"/>
        <v>77</v>
      </c>
      <c r="C26" s="3" t="str">
        <f>IFERROR(INDEX('Коды ОКСМ и регионов'!$C$1:$C$85,MATCH(--B26,'Коды ОКСМ и регионов'!$D$1:$D$85,0)),"")</f>
        <v/>
      </c>
      <c r="D26" s="3" t="str">
        <f t="shared" si="6"/>
        <v>15</v>
      </c>
      <c r="E26" s="3" t="str">
        <f>IFERROR(INDEX('Коды ОКСМ и регионов'!$C$1:$C$86,MATCH(--D26,'Коды ОКСМ и регионов'!$D$1:$D$86,0)),"")</f>
        <v/>
      </c>
      <c r="F26" s="11" t="str">
        <f t="shared" si="7"/>
        <v/>
      </c>
      <c r="G26" s="3" t="str">
        <f>IFERROR(INDEX('Коды ОКСМ и регионов'!$A$1:$A$251,MATCH(--F26,'Коды ОКСМ и регионов'!$B$1:$B$251,0)),"")</f>
        <v/>
      </c>
      <c r="H26" s="3" t="str">
        <f>IF(F26="",MID('Номера анализ'!A26,7,4),"")</f>
        <v>7715</v>
      </c>
      <c r="I26" s="5" t="str">
        <f>IFERROR(INDEX(#REF!,MATCH(H26,#REF!,0)),"")</f>
        <v/>
      </c>
      <c r="J26" s="3" t="str">
        <f>IF(F26="",MID('Номера анализ'!A26,19,4),"")</f>
        <v>1513</v>
      </c>
      <c r="K26" s="5" t="str">
        <f>IFERROR(INDEX(#REF!,MATCH(J26,#REF!,0)),"")</f>
        <v/>
      </c>
      <c r="L26" s="3" t="str">
        <f t="shared" si="8"/>
        <v>007715801690</v>
      </c>
      <c r="M26" s="3" t="str">
        <f t="shared" si="9"/>
        <v>001513057822</v>
      </c>
    </row>
    <row r="27" spans="1:13">
      <c r="A27" s="2" t="s">
        <v>450</v>
      </c>
      <c r="B27" s="3" t="str">
        <f t="shared" si="5"/>
        <v>23</v>
      </c>
      <c r="C27" s="3" t="str">
        <f>IFERROR(INDEX('Коды ОКСМ и регионов'!$C$1:$C$85,MATCH(--B27,'Коды ОКСМ и регионов'!$D$1:$D$85,0)),"")</f>
        <v/>
      </c>
      <c r="D27" s="3" t="str">
        <f t="shared" si="6"/>
        <v>15</v>
      </c>
      <c r="E27" s="3" t="str">
        <f>IFERROR(INDEX('Коды ОКСМ и регионов'!$C$1:$C$86,MATCH(--D27,'Коды ОКСМ и регионов'!$D$1:$D$86,0)),"")</f>
        <v/>
      </c>
      <c r="F27" s="11" t="str">
        <f t="shared" si="7"/>
        <v/>
      </c>
      <c r="G27" s="3" t="str">
        <f>IFERROR(INDEX('Коды ОКСМ и регионов'!$A$1:$A$251,MATCH(--F27,'Коды ОКСМ и регионов'!$B$1:$B$251,0)),"")</f>
        <v/>
      </c>
      <c r="H27" s="3" t="str">
        <f>IF(F27="",MID('Номера анализ'!A27,7,4),"")</f>
        <v>2357</v>
      </c>
      <c r="I27" s="5" t="str">
        <f>IFERROR(INDEX(#REF!,MATCH(H27,#REF!,0)),"")</f>
        <v/>
      </c>
      <c r="J27" s="3" t="str">
        <f>IF(F27="",MID('Номера анализ'!A27,19,4),"")</f>
        <v>1403</v>
      </c>
      <c r="K27" s="5" t="str">
        <f>IFERROR(INDEX(#REF!,MATCH(J27,#REF!,0)),"")</f>
        <v/>
      </c>
      <c r="L27" s="3" t="str">
        <f t="shared" si="8"/>
        <v>002357007340</v>
      </c>
      <c r="M27" s="3" t="str">
        <f t="shared" si="9"/>
        <v>151403989721</v>
      </c>
    </row>
    <row r="28" spans="1:13">
      <c r="A28" s="2" t="s">
        <v>451</v>
      </c>
      <c r="B28" s="3" t="str">
        <f t="shared" si="5"/>
        <v>07</v>
      </c>
      <c r="C28" s="3" t="str">
        <f>IFERROR(INDEX('Коды ОКСМ и регионов'!$C$1:$C$85,MATCH(--B28,'Коды ОКСМ и регионов'!$D$1:$D$85,0)),"")</f>
        <v/>
      </c>
      <c r="D28" s="3" t="str">
        <f t="shared" si="6"/>
        <v>15</v>
      </c>
      <c r="E28" s="3" t="str">
        <f>IFERROR(INDEX('Коды ОКСМ и регионов'!$C$1:$C$86,MATCH(--D28,'Коды ОКСМ и регионов'!$D$1:$D$86,0)),"")</f>
        <v/>
      </c>
      <c r="F28" s="11" t="str">
        <f t="shared" si="7"/>
        <v/>
      </c>
      <c r="G28" s="3" t="str">
        <f>IFERROR(INDEX('Коды ОКСМ и регионов'!$A$1:$A$251,MATCH(--F28,'Коды ОКСМ и регионов'!$B$1:$B$251,0)),"")</f>
        <v/>
      </c>
      <c r="H28" s="3" t="str">
        <f>IF(F28="",MID('Номера анализ'!A28,7,4),"")</f>
        <v>0707</v>
      </c>
      <c r="I28" s="5" t="str">
        <f>IFERROR(INDEX(#REF!,MATCH(H28,#REF!,0)),"")</f>
        <v/>
      </c>
      <c r="J28" s="3" t="str">
        <f>IF(F28="",MID('Номера анализ'!A28,19,4),"")</f>
        <v>0100</v>
      </c>
      <c r="K28" s="5" t="str">
        <f>IFERROR(INDEX(#REF!,MATCH(J28,#REF!,0)),"")</f>
        <v/>
      </c>
      <c r="L28" s="3" t="str">
        <f t="shared" si="8"/>
        <v>070707106006</v>
      </c>
      <c r="M28" s="3" t="str">
        <f t="shared" si="9"/>
        <v>150100784748</v>
      </c>
    </row>
    <row r="29" spans="1:13">
      <c r="A29" s="2" t="s">
        <v>452</v>
      </c>
      <c r="B29" s="3" t="str">
        <f t="shared" si="5"/>
        <v>15</v>
      </c>
      <c r="C29" s="3" t="str">
        <f>IFERROR(INDEX('Коды ОКСМ и регионов'!$C$1:$C$85,MATCH(--B29,'Коды ОКСМ и регионов'!$D$1:$D$85,0)),"")</f>
        <v/>
      </c>
      <c r="D29" s="3" t="str">
        <f t="shared" si="6"/>
        <v>59</v>
      </c>
      <c r="E29" s="3" t="str">
        <f>IFERROR(INDEX('Коды ОКСМ и регионов'!$C$1:$C$86,MATCH(--D29,'Коды ОКСМ и регионов'!$D$1:$D$86,0)),"")</f>
        <v/>
      </c>
      <c r="F29" s="11" t="str">
        <f t="shared" si="7"/>
        <v/>
      </c>
      <c r="G29" s="3" t="str">
        <f>IFERROR(INDEX('Коды ОКСМ и регионов'!$A$1:$A$251,MATCH(--F29,'Коды ОКСМ и регионов'!$B$1:$B$251,0)),"")</f>
        <v/>
      </c>
      <c r="H29" s="3" t="str">
        <f>IF(F29="",MID('Номера анализ'!A29,7,4),"")</f>
        <v>0700</v>
      </c>
      <c r="I29" s="5" t="str">
        <f>IFERROR(INDEX(#REF!,MATCH(H29,#REF!,0)),"")</f>
        <v/>
      </c>
      <c r="J29" s="3" t="str">
        <f>IF(F29="",MID('Номера анализ'!A29,19,4),"")</f>
        <v>5906</v>
      </c>
      <c r="K29" s="5" t="str">
        <f>IFERROR(INDEX(#REF!,MATCH(J29,#REF!,0)),"")</f>
        <v/>
      </c>
      <c r="L29" s="3" t="str">
        <f t="shared" si="8"/>
        <v>150700181734</v>
      </c>
      <c r="M29" s="3" t="str">
        <f t="shared" si="9"/>
        <v>005906053321</v>
      </c>
    </row>
    <row r="30" spans="1:13">
      <c r="A30" s="2" t="s">
        <v>453</v>
      </c>
      <c r="B30" s="3" t="str">
        <f t="shared" si="5"/>
        <v>15</v>
      </c>
      <c r="C30" s="3" t="str">
        <f>IFERROR(INDEX('Коды ОКСМ и регионов'!$C$1:$C$85,MATCH(--B30,'Коды ОКСМ и регионов'!$D$1:$D$85,0)),"")</f>
        <v/>
      </c>
      <c r="D30" s="3" t="str">
        <f t="shared" si="6"/>
        <v>61</v>
      </c>
      <c r="E30" s="3" t="str">
        <f>IFERROR(INDEX('Коды ОКСМ и регионов'!$C$1:$C$86,MATCH(--D30,'Коды ОКСМ и регионов'!$D$1:$D$86,0)),"")</f>
        <v/>
      </c>
      <c r="F30" s="11" t="str">
        <f t="shared" si="7"/>
        <v/>
      </c>
      <c r="G30" s="3" t="str">
        <f>IFERROR(INDEX('Коды ОКСМ и регионов'!$A$1:$A$251,MATCH(--F30,'Коды ОКСМ и регионов'!$B$1:$B$251,0)),"")</f>
        <v/>
      </c>
      <c r="H30" s="3" t="str">
        <f>IF(F30="",MID('Номера анализ'!A30,7,4),"")</f>
        <v>1501</v>
      </c>
      <c r="I30" s="5" t="str">
        <f>IFERROR(INDEX(#REF!,MATCH(H30,#REF!,0)),"")</f>
        <v/>
      </c>
      <c r="J30" s="3" t="str">
        <f>IF(F30="",MID('Номера анализ'!A30,19,4),"")</f>
        <v>6150</v>
      </c>
      <c r="K30" s="5" t="str">
        <f>IFERROR(INDEX(#REF!,MATCH(J30,#REF!,0)),"")</f>
        <v/>
      </c>
      <c r="L30" s="3" t="str">
        <f t="shared" si="8"/>
        <v>001501006485</v>
      </c>
      <c r="M30" s="3" t="str">
        <f t="shared" si="9"/>
        <v>006150040490</v>
      </c>
    </row>
    <row r="31" spans="1:13">
      <c r="A31" s="2" t="s">
        <v>454</v>
      </c>
      <c r="B31" s="3" t="str">
        <f t="shared" si="5"/>
        <v>15</v>
      </c>
      <c r="C31" s="3" t="str">
        <f>IFERROR(INDEX('Коды ОКСМ и регионов'!$C$1:$C$85,MATCH(--B31,'Коды ОКСМ и регионов'!$D$1:$D$85,0)),"")</f>
        <v/>
      </c>
      <c r="D31" s="3" t="str">
        <f t="shared" si="6"/>
        <v>58</v>
      </c>
      <c r="E31" s="3" t="str">
        <f>IFERROR(INDEX('Коды ОКСМ и регионов'!$C$1:$C$86,MATCH(--D31,'Коды ОКСМ и регионов'!$D$1:$D$86,0)),"")</f>
        <v/>
      </c>
      <c r="F31" s="11" t="str">
        <f t="shared" si="7"/>
        <v/>
      </c>
      <c r="G31" s="3" t="str">
        <f>IFERROR(INDEX('Коды ОКСМ и регионов'!$A$1:$A$251,MATCH(--F31,'Коды ОКСМ и регионов'!$B$1:$B$251,0)),"")</f>
        <v/>
      </c>
      <c r="H31" s="3" t="str">
        <f>IF(F31="",MID('Номера анализ'!A31,7,4),"")</f>
        <v>1513</v>
      </c>
      <c r="I31" s="5" t="str">
        <f>IFERROR(INDEX(#REF!,MATCH(H31,#REF!,0)),"")</f>
        <v/>
      </c>
      <c r="J31" s="3" t="str">
        <f>IF(F31="",MID('Номера анализ'!A31,19,4),"")</f>
        <v>5826</v>
      </c>
      <c r="K31" s="5" t="str">
        <f>IFERROR(INDEX(#REF!,MATCH(J31,#REF!,0)),"")</f>
        <v/>
      </c>
      <c r="L31" s="3" t="str">
        <f t="shared" si="8"/>
        <v>001513052937</v>
      </c>
      <c r="M31" s="3" t="str">
        <f t="shared" si="9"/>
        <v>005826006936</v>
      </c>
    </row>
    <row r="32" spans="1:13">
      <c r="A32" s="2" t="s">
        <v>455</v>
      </c>
      <c r="B32" s="3" t="str">
        <f t="shared" si="5"/>
        <v>02</v>
      </c>
      <c r="C32" s="3" t="str">
        <f>IFERROR(INDEX('Коды ОКСМ и регионов'!$C$1:$C$85,MATCH(--B32,'Коды ОКСМ и регионов'!$D$1:$D$85,0)),"")</f>
        <v/>
      </c>
      <c r="D32" s="3" t="str">
        <f t="shared" si="6"/>
        <v>15</v>
      </c>
      <c r="E32" s="3" t="str">
        <f>IFERROR(INDEX('Коды ОКСМ и регионов'!$C$1:$C$86,MATCH(--D32,'Коды ОКСМ и регионов'!$D$1:$D$86,0)),"")</f>
        <v/>
      </c>
      <c r="F32" s="11" t="str">
        <f t="shared" si="7"/>
        <v>268</v>
      </c>
      <c r="G32" s="3" t="str">
        <f>IFERROR(INDEX('Коды ОКСМ и регионов'!$A$1:$A$251,MATCH(--F32,'Коды ОКСМ и регионов'!$B$1:$B$251,0)),"")</f>
        <v>ГРУЗИЯ</v>
      </c>
      <c r="H32" s="3" t="str">
        <f>IF(F32="",MID('Номера анализ'!A32,7,4),"")</f>
        <v/>
      </c>
      <c r="I32" s="5" t="str">
        <f>IFERROR(INDEX(#REF!,MATCH(H32,#REF!,0)),"")</f>
        <v/>
      </c>
      <c r="J32" s="3" t="str">
        <f>IF(F32="",MID('Номера анализ'!A32,19,4),"")</f>
        <v/>
      </c>
      <c r="K32" s="5" t="str">
        <f>IFERROR(INDEX(#REF!,MATCH(J32,#REF!,0)),"")</f>
        <v/>
      </c>
      <c r="L32" s="3" t="str">
        <f t="shared" si="8"/>
        <v>026800013574</v>
      </c>
      <c r="M32" s="3" t="str">
        <f t="shared" si="9"/>
        <v>150408991257</v>
      </c>
    </row>
    <row r="33" spans="1:13">
      <c r="A33" s="2" t="s">
        <v>456</v>
      </c>
      <c r="B33" s="3" t="str">
        <f t="shared" si="5"/>
        <v>15</v>
      </c>
      <c r="C33" s="3" t="str">
        <f>IFERROR(INDEX('Коды ОКСМ и регионов'!$C$1:$C$85,MATCH(--B33,'Коды ОКСМ и регионов'!$D$1:$D$85,0)),"")</f>
        <v/>
      </c>
      <c r="D33" s="3" t="str">
        <f t="shared" si="6"/>
        <v>91</v>
      </c>
      <c r="E33" s="3" t="str">
        <f>IFERROR(INDEX('Коды ОКСМ и регионов'!$C$1:$C$86,MATCH(--D33,'Коды ОКСМ и регионов'!$D$1:$D$86,0)),"")</f>
        <v>Республика Крым</v>
      </c>
      <c r="F33" s="11" t="str">
        <f t="shared" si="7"/>
        <v/>
      </c>
      <c r="G33" s="3" t="str">
        <f>IFERROR(INDEX('Коды ОКСМ и регионов'!$A$1:$A$251,MATCH(--F33,'Коды ОКСМ и регионов'!$B$1:$B$251,0)),"")</f>
        <v/>
      </c>
      <c r="H33" s="3" t="str">
        <f>IF(F33="",MID('Номера анализ'!A33,7,4),"")</f>
        <v>1503</v>
      </c>
      <c r="I33" s="5" t="str">
        <f>IFERROR(INDEX(#REF!,MATCH(H33,#REF!,0)),"")</f>
        <v/>
      </c>
      <c r="J33" s="3" t="str">
        <f>IF(F33="",MID('Номера анализ'!A33,19,4),"")</f>
        <v>9102</v>
      </c>
      <c r="K33" s="5" t="str">
        <f>IFERROR(INDEX(#REF!,MATCH(J33,#REF!,0)),"")</f>
        <v/>
      </c>
      <c r="L33" s="3" t="str">
        <f t="shared" si="8"/>
        <v>001503016520</v>
      </c>
      <c r="M33" s="3" t="str">
        <f t="shared" si="9"/>
        <v>009102230458</v>
      </c>
    </row>
    <row r="34" spans="1:13">
      <c r="A34" s="2" t="s">
        <v>457</v>
      </c>
      <c r="B34" s="3" t="str">
        <f t="shared" si="5"/>
        <v>15</v>
      </c>
      <c r="C34" s="3" t="str">
        <f>IFERROR(INDEX('Коды ОКСМ и регионов'!$C$1:$C$85,MATCH(--B34,'Коды ОКСМ и регионов'!$D$1:$D$85,0)),"")</f>
        <v/>
      </c>
      <c r="D34" s="3" t="str">
        <f t="shared" si="6"/>
        <v>09</v>
      </c>
      <c r="E34" s="3" t="str">
        <f>IFERROR(INDEX('Коды ОКСМ и регионов'!$C$1:$C$86,MATCH(--D34,'Коды ОКСМ и регионов'!$D$1:$D$86,0)),"")</f>
        <v/>
      </c>
      <c r="F34" s="11" t="str">
        <f t="shared" si="7"/>
        <v/>
      </c>
      <c r="G34" s="3" t="str">
        <f>IFERROR(INDEX('Коды ОКСМ и регионов'!$A$1:$A$251,MATCH(--F34,'Коды ОКСМ и регионов'!$B$1:$B$251,0)),"")</f>
        <v/>
      </c>
      <c r="H34" s="3" t="str">
        <f>IF(F34="",MID('Номера анализ'!A34,7,4),"")</f>
        <v>1513</v>
      </c>
      <c r="I34" s="5" t="str">
        <f>IFERROR(INDEX(#REF!,MATCH(H34,#REF!,0)),"")</f>
        <v/>
      </c>
      <c r="J34" s="3" t="str">
        <f>IF(F34="",MID('Номера анализ'!A34,19,4),"")</f>
        <v>0800</v>
      </c>
      <c r="K34" s="5" t="str">
        <f>IFERROR(INDEX(#REF!,MATCH(J34,#REF!,0)),"")</f>
        <v/>
      </c>
      <c r="L34" s="3" t="str">
        <f t="shared" si="8"/>
        <v>001513060487</v>
      </c>
      <c r="M34" s="3" t="str">
        <f t="shared" si="9"/>
        <v>090800668901</v>
      </c>
    </row>
    <row r="35" spans="1:13">
      <c r="A35" s="2" t="s">
        <v>458</v>
      </c>
      <c r="B35" s="3" t="str">
        <f t="shared" si="5"/>
        <v>15</v>
      </c>
      <c r="C35" s="3" t="str">
        <f>IFERROR(INDEX('Коды ОКСМ и регионов'!$C$1:$C$85,MATCH(--B35,'Коды ОКСМ и регионов'!$D$1:$D$85,0)),"")</f>
        <v/>
      </c>
      <c r="D35" s="3" t="str">
        <f t="shared" si="6"/>
        <v>81</v>
      </c>
      <c r="E35" s="3" t="str">
        <f>IFERROR(INDEX('Коды ОКСМ и регионов'!$C$1:$C$86,MATCH(--D35,'Коды ОКСМ и регионов'!$D$1:$D$86,0)),"")</f>
        <v/>
      </c>
      <c r="F35" s="11" t="str">
        <f t="shared" si="7"/>
        <v/>
      </c>
      <c r="G35" s="3" t="str">
        <f>IFERROR(INDEX('Коды ОКСМ и регионов'!$A$1:$A$251,MATCH(--F35,'Коды ОКСМ и регионов'!$B$1:$B$251,0)),"")</f>
        <v/>
      </c>
      <c r="H35" s="3" t="str">
        <f>IF(F35="",MID('Номера анализ'!A35,7,4),"")</f>
        <v>0102</v>
      </c>
      <c r="I35" s="5" t="str">
        <f>IFERROR(INDEX(#REF!,MATCH(H35,#REF!,0)),"")</f>
        <v/>
      </c>
      <c r="J35" s="3" t="str">
        <f>IF(F35="",MID('Номера анализ'!A35,19,4),"")</f>
        <v>0700</v>
      </c>
      <c r="K35" s="5" t="str">
        <f>IFERROR(INDEX(#REF!,MATCH(J35,#REF!,0)),"")</f>
        <v/>
      </c>
      <c r="L35" s="3" t="str">
        <f t="shared" si="8"/>
        <v>150102808426</v>
      </c>
      <c r="M35" s="3" t="str">
        <f t="shared" si="9"/>
        <v>810700020900</v>
      </c>
    </row>
    <row r="36" spans="1:13">
      <c r="A36" s="2" t="s">
        <v>459</v>
      </c>
      <c r="B36" s="3" t="str">
        <f t="shared" ref="B36:B99" si="10">MID(A36,5+2*(--MID(A36,5,2)=0),2)</f>
        <v>61</v>
      </c>
      <c r="C36" s="3" t="str">
        <f>IFERROR(INDEX('Коды ОКСМ и регионов'!$C$1:$C$85,MATCH(--B36,'Коды ОКСМ и регионов'!$D$1:$D$85,0)),"")</f>
        <v/>
      </c>
      <c r="D36" s="3" t="str">
        <f t="shared" ref="D36:D99" si="11">MID(A36,17+2*(--MID(A36,17,2)=0),2)</f>
        <v>23</v>
      </c>
      <c r="E36" s="3" t="str">
        <f>IFERROR(INDEX('Коды ОКСМ и регионов'!$C$1:$C$86,MATCH(--D36,'Коды ОКСМ и регионов'!$D$1:$D$86,0)),"")</f>
        <v/>
      </c>
      <c r="F36" s="11" t="str">
        <f t="shared" ref="F36:F99" si="12">IF(MID(A36,9,3)+MID(A36,5,1),"",IF(--B36,MID(A36,6,3),""))</f>
        <v/>
      </c>
      <c r="G36" s="3" t="str">
        <f>IFERROR(INDEX('Коды ОКСМ и регионов'!$A$1:$A$251,MATCH(--F36,'Коды ОКСМ и регионов'!$B$1:$B$251,0)),"")</f>
        <v/>
      </c>
      <c r="H36" s="3" t="str">
        <f>IF(F36="",MID('Номера анализ'!A36,7,4),"")</f>
        <v>6166</v>
      </c>
      <c r="I36" s="5" t="str">
        <f>IFERROR(INDEX(#REF!,MATCH(H36,#REF!,0)),"")</f>
        <v/>
      </c>
      <c r="J36" s="3" t="str">
        <f>IF(F36="",MID('Номера анализ'!A36,19,4),"")</f>
        <v>2505</v>
      </c>
      <c r="K36" s="5" t="str">
        <f>IFERROR(INDEX(#REF!,MATCH(J36,#REF!,0)),"")</f>
        <v/>
      </c>
      <c r="L36" s="3" t="str">
        <f t="shared" ref="L36:L99" si="13">MID(A36,5+12*(--MID(A36,5,12)=0),12)</f>
        <v>006166095671</v>
      </c>
      <c r="M36" s="3" t="str">
        <f t="shared" ref="M36:M99" si="14">MID(A36,17+12*(--MID(A36,17,12)=0),12)</f>
        <v>232505974204</v>
      </c>
    </row>
    <row r="37" spans="1:13">
      <c r="A37" s="2" t="s">
        <v>460</v>
      </c>
      <c r="B37" s="3" t="str">
        <f t="shared" si="10"/>
        <v>61</v>
      </c>
      <c r="C37" s="3" t="str">
        <f>IFERROR(INDEX('Коды ОКСМ и регионов'!$C$1:$C$85,MATCH(--B37,'Коды ОКСМ и регионов'!$D$1:$D$85,0)),"")</f>
        <v/>
      </c>
      <c r="D37" s="3" t="str">
        <f t="shared" si="11"/>
        <v>61</v>
      </c>
      <c r="E37" s="3" t="str">
        <f>IFERROR(INDEX('Коды ОКСМ и регионов'!$C$1:$C$86,MATCH(--D37,'Коды ОКСМ и регионов'!$D$1:$D$86,0)),"")</f>
        <v/>
      </c>
      <c r="F37" s="11" t="str">
        <f t="shared" si="12"/>
        <v/>
      </c>
      <c r="G37" s="3" t="str">
        <f>IFERROR(INDEX('Коды ОКСМ и регионов'!$A$1:$A$251,MATCH(--F37,'Коды ОКСМ и регионов'!$B$1:$B$251,0)),"")</f>
        <v/>
      </c>
      <c r="H37" s="3" t="str">
        <f>IF(F37="",MID('Номера анализ'!A37,7,4),"")</f>
        <v>6168</v>
      </c>
      <c r="I37" s="5" t="str">
        <f>IFERROR(INDEX(#REF!,MATCH(H37,#REF!,0)),"")</f>
        <v/>
      </c>
      <c r="J37" s="3" t="str">
        <f>IF(F37="",MID('Номера анализ'!A37,19,4),"")</f>
        <v>4101</v>
      </c>
      <c r="K37" s="5" t="str">
        <f>IFERROR(INDEX(#REF!,MATCH(J37,#REF!,0)),"")</f>
        <v/>
      </c>
      <c r="L37" s="3" t="str">
        <f t="shared" si="13"/>
        <v>006168087130</v>
      </c>
      <c r="M37" s="3" t="str">
        <f t="shared" si="14"/>
        <v>614101183343</v>
      </c>
    </row>
    <row r="38" spans="1:13">
      <c r="A38" s="2" t="s">
        <v>461</v>
      </c>
      <c r="B38" s="3" t="str">
        <f t="shared" si="10"/>
        <v>47</v>
      </c>
      <c r="C38" s="3" t="str">
        <f>IFERROR(INDEX('Коды ОКСМ и регионов'!$C$1:$C$85,MATCH(--B38,'Коды ОКСМ и регионов'!$D$1:$D$85,0)),"")</f>
        <v/>
      </c>
      <c r="D38" s="3" t="str">
        <f t="shared" si="11"/>
        <v>61</v>
      </c>
      <c r="E38" s="3" t="str">
        <f>IFERROR(INDEX('Коды ОКСМ и регионов'!$C$1:$C$86,MATCH(--D38,'Коды ОКСМ и регионов'!$D$1:$D$86,0)),"")</f>
        <v/>
      </c>
      <c r="F38" s="11" t="str">
        <f t="shared" si="12"/>
        <v/>
      </c>
      <c r="G38" s="3" t="str">
        <f>IFERROR(INDEX('Коды ОКСМ и регионов'!$A$1:$A$251,MATCH(--F38,'Коды ОКСМ и регионов'!$B$1:$B$251,0)),"")</f>
        <v/>
      </c>
      <c r="H38" s="3" t="str">
        <f>IF(F38="",MID('Номера анализ'!A38,7,4),"")</f>
        <v>4705</v>
      </c>
      <c r="I38" s="5" t="str">
        <f>IFERROR(INDEX(#REF!,MATCH(H38,#REF!,0)),"")</f>
        <v/>
      </c>
      <c r="J38" s="3" t="str">
        <f>IF(F38="",MID('Номера анализ'!A38,19,4),"")</f>
        <v>1000</v>
      </c>
      <c r="K38" s="5" t="str">
        <f>IFERROR(INDEX(#REF!,MATCH(J38,#REF!,0)),"")</f>
        <v/>
      </c>
      <c r="L38" s="3" t="str">
        <f t="shared" si="13"/>
        <v>004705057028</v>
      </c>
      <c r="M38" s="3" t="str">
        <f t="shared" si="14"/>
        <v>611000510550</v>
      </c>
    </row>
    <row r="39" spans="1:13">
      <c r="A39" s="2" t="s">
        <v>462</v>
      </c>
      <c r="B39" s="3" t="str">
        <f t="shared" si="10"/>
        <v>61</v>
      </c>
      <c r="C39" s="3" t="str">
        <f>IFERROR(INDEX('Коды ОКСМ и регионов'!$C$1:$C$85,MATCH(--B39,'Коды ОКСМ и регионов'!$D$1:$D$85,0)),"")</f>
        <v/>
      </c>
      <c r="D39" s="3" t="str">
        <f t="shared" si="11"/>
        <v>35</v>
      </c>
      <c r="E39" s="3" t="str">
        <f>IFERROR(INDEX('Коды ОКСМ и регионов'!$C$1:$C$86,MATCH(--D39,'Коды ОКСМ и регионов'!$D$1:$D$86,0)),"")</f>
        <v/>
      </c>
      <c r="F39" s="11" t="str">
        <f t="shared" si="12"/>
        <v/>
      </c>
      <c r="G39" s="3" t="str">
        <f>IFERROR(INDEX('Коды ОКСМ и регионов'!$A$1:$A$251,MATCH(--F39,'Коды ОКСМ и регионов'!$B$1:$B$251,0)),"")</f>
        <v/>
      </c>
      <c r="H39" s="3" t="str">
        <f>IF(F39="",MID('Номера анализ'!A39,7,4),"")</f>
        <v>6163</v>
      </c>
      <c r="I39" s="5" t="str">
        <f>IFERROR(INDEX(#REF!,MATCH(H39,#REF!,0)),"")</f>
        <v/>
      </c>
      <c r="J39" s="3" t="str">
        <f>IF(F39="",MID('Номера анализ'!A39,19,4),"")</f>
        <v>3001</v>
      </c>
      <c r="K39" s="5" t="str">
        <f>IFERROR(INDEX(#REF!,MATCH(J39,#REF!,0)),"")</f>
        <v/>
      </c>
      <c r="L39" s="3" t="str">
        <f t="shared" si="13"/>
        <v>006163207411</v>
      </c>
      <c r="M39" s="3" t="str">
        <f t="shared" si="14"/>
        <v>353001084376</v>
      </c>
    </row>
    <row r="40" spans="1:13">
      <c r="A40" s="2" t="s">
        <v>463</v>
      </c>
      <c r="B40" s="3" t="str">
        <f t="shared" si="10"/>
        <v>61</v>
      </c>
      <c r="C40" s="3" t="str">
        <f>IFERROR(INDEX('Коды ОКСМ и регионов'!$C$1:$C$85,MATCH(--B40,'Коды ОКСМ и регионов'!$D$1:$D$85,0)),"")</f>
        <v/>
      </c>
      <c r="D40" s="3" t="str">
        <f t="shared" si="11"/>
        <v>61</v>
      </c>
      <c r="E40" s="3" t="str">
        <f>IFERROR(INDEX('Коды ОКСМ и регионов'!$C$1:$C$86,MATCH(--D40,'Коды ОКСМ и регионов'!$D$1:$D$86,0)),"")</f>
        <v/>
      </c>
      <c r="F40" s="11" t="str">
        <f t="shared" si="12"/>
        <v/>
      </c>
      <c r="G40" s="3" t="str">
        <f>IFERROR(INDEX('Коды ОКСМ и регионов'!$A$1:$A$251,MATCH(--F40,'Коды ОКСМ и регионов'!$B$1:$B$251,0)),"")</f>
        <v/>
      </c>
      <c r="H40" s="3" t="str">
        <f>IF(F40="",MID('Номера анализ'!A40,7,4),"")</f>
        <v>6167</v>
      </c>
      <c r="I40" s="5" t="str">
        <f>IFERROR(INDEX(#REF!,MATCH(H40,#REF!,0)),"")</f>
        <v/>
      </c>
      <c r="J40" s="3" t="str">
        <f>IF(F40="",MID('Номера анализ'!A40,19,4),"")</f>
        <v>6163</v>
      </c>
      <c r="K40" s="5" t="str">
        <f>IFERROR(INDEX(#REF!,MATCH(J40,#REF!,0)),"")</f>
        <v/>
      </c>
      <c r="L40" s="3" t="str">
        <f t="shared" si="13"/>
        <v>006167008343</v>
      </c>
      <c r="M40" s="3" t="str">
        <f t="shared" si="14"/>
        <v>006163158281</v>
      </c>
    </row>
    <row r="41" spans="1:13">
      <c r="A41" s="2" t="s">
        <v>464</v>
      </c>
      <c r="B41" s="3" t="str">
        <f t="shared" si="10"/>
        <v>61</v>
      </c>
      <c r="C41" s="3" t="str">
        <f>IFERROR(INDEX('Коды ОКСМ и регионов'!$C$1:$C$85,MATCH(--B41,'Коды ОКСМ и регионов'!$D$1:$D$85,0)),"")</f>
        <v/>
      </c>
      <c r="D41" s="3" t="str">
        <f t="shared" si="11"/>
        <v>61</v>
      </c>
      <c r="E41" s="3" t="str">
        <f>IFERROR(INDEX('Коды ОКСМ и регионов'!$C$1:$C$86,MATCH(--D41,'Коды ОКСМ и регионов'!$D$1:$D$86,0)),"")</f>
        <v/>
      </c>
      <c r="F41" s="11" t="str">
        <f t="shared" si="12"/>
        <v/>
      </c>
      <c r="G41" s="3" t="str">
        <f>IFERROR(INDEX('Коды ОКСМ и регионов'!$A$1:$A$251,MATCH(--F41,'Коды ОКСМ и регионов'!$B$1:$B$251,0)),"")</f>
        <v/>
      </c>
      <c r="H41" s="3" t="str">
        <f>IF(F41="",MID('Номера анализ'!A41,7,4),"")</f>
        <v>6161</v>
      </c>
      <c r="I41" s="5" t="str">
        <f>IFERROR(INDEX(#REF!,MATCH(H41,#REF!,0)),"")</f>
        <v/>
      </c>
      <c r="J41" s="3" t="str">
        <f>IF(F41="",MID('Номера анализ'!A41,19,4),"")</f>
        <v>6165</v>
      </c>
      <c r="K41" s="5" t="str">
        <f>IFERROR(INDEX(#REF!,MATCH(J41,#REF!,0)),"")</f>
        <v/>
      </c>
      <c r="L41" s="3" t="str">
        <f t="shared" si="13"/>
        <v>006161033054</v>
      </c>
      <c r="M41" s="3" t="str">
        <f t="shared" si="14"/>
        <v>006165165943</v>
      </c>
    </row>
    <row r="42" spans="1:13">
      <c r="A42" s="2" t="s">
        <v>465</v>
      </c>
      <c r="B42" s="3" t="str">
        <f t="shared" si="10"/>
        <v>61</v>
      </c>
      <c r="C42" s="3" t="str">
        <f>IFERROR(INDEX('Коды ОКСМ и регионов'!$C$1:$C$85,MATCH(--B42,'Коды ОКСМ и регионов'!$D$1:$D$85,0)),"")</f>
        <v/>
      </c>
      <c r="D42" s="3" t="str">
        <f t="shared" si="11"/>
        <v>61</v>
      </c>
      <c r="E42" s="3" t="str">
        <f>IFERROR(INDEX('Коды ОКСМ и регионов'!$C$1:$C$86,MATCH(--D42,'Коды ОКСМ и регионов'!$D$1:$D$86,0)),"")</f>
        <v/>
      </c>
      <c r="F42" s="11" t="str">
        <f t="shared" si="12"/>
        <v/>
      </c>
      <c r="G42" s="3" t="str">
        <f>IFERROR(INDEX('Коды ОКСМ и регионов'!$A$1:$A$251,MATCH(--F42,'Коды ОКСМ и регионов'!$B$1:$B$251,0)),"")</f>
        <v/>
      </c>
      <c r="H42" s="3" t="str">
        <f>IF(F42="",MID('Номера анализ'!A42,7,4),"")</f>
        <v>6165</v>
      </c>
      <c r="I42" s="5" t="str">
        <f>IFERROR(INDEX(#REF!,MATCH(H42,#REF!,0)),"")</f>
        <v/>
      </c>
      <c r="J42" s="3" t="str">
        <f>IF(F42="",MID('Номера анализ'!A42,19,4),"")</f>
        <v>6165</v>
      </c>
      <c r="K42" s="5" t="str">
        <f>IFERROR(INDEX(#REF!,MATCH(J42,#REF!,0)),"")</f>
        <v/>
      </c>
      <c r="L42" s="3" t="str">
        <f t="shared" si="13"/>
        <v>006165206004</v>
      </c>
      <c r="M42" s="3" t="str">
        <f t="shared" si="14"/>
        <v>006165165943</v>
      </c>
    </row>
    <row r="43" spans="1:13">
      <c r="A43" s="2" t="s">
        <v>466</v>
      </c>
      <c r="B43" s="3" t="str">
        <f t="shared" si="10"/>
        <v>61</v>
      </c>
      <c r="C43" s="3" t="str">
        <f>IFERROR(INDEX('Коды ОКСМ и регионов'!$C$1:$C$85,MATCH(--B43,'Коды ОКСМ и регионов'!$D$1:$D$85,0)),"")</f>
        <v/>
      </c>
      <c r="D43" s="3" t="str">
        <f t="shared" si="11"/>
        <v>43</v>
      </c>
      <c r="E43" s="3" t="str">
        <f>IFERROR(INDEX('Коды ОКСМ и регионов'!$C$1:$C$86,MATCH(--D43,'Коды ОКСМ и регионов'!$D$1:$D$86,0)),"")</f>
        <v/>
      </c>
      <c r="F43" s="11" t="str">
        <f t="shared" si="12"/>
        <v/>
      </c>
      <c r="G43" s="3" t="str">
        <f>IFERROR(INDEX('Коды ОКСМ и регионов'!$A$1:$A$251,MATCH(--F43,'Коды ОКСМ и регионов'!$B$1:$B$251,0)),"")</f>
        <v/>
      </c>
      <c r="H43" s="3" t="str">
        <f>IF(F43="",MID('Номера анализ'!A43,7,4),"")</f>
        <v>6154</v>
      </c>
      <c r="I43" s="5" t="str">
        <f>IFERROR(INDEX(#REF!,MATCH(H43,#REF!,0)),"")</f>
        <v/>
      </c>
      <c r="J43" s="3" t="str">
        <f>IF(F43="",MID('Номера анализ'!A43,19,4),"")</f>
        <v>2601</v>
      </c>
      <c r="K43" s="5" t="str">
        <f>IFERROR(INDEX(#REF!,MATCH(J43,#REF!,0)),"")</f>
        <v/>
      </c>
      <c r="L43" s="3" t="str">
        <f t="shared" si="13"/>
        <v>006154148030</v>
      </c>
      <c r="M43" s="3" t="str">
        <f t="shared" si="14"/>
        <v>432601921049</v>
      </c>
    </row>
    <row r="44" spans="1:13">
      <c r="A44" s="2" t="s">
        <v>467</v>
      </c>
      <c r="B44" s="3" t="str">
        <f t="shared" si="10"/>
        <v>61</v>
      </c>
      <c r="C44" s="3" t="str">
        <f>IFERROR(INDEX('Коды ОКСМ и регионов'!$C$1:$C$85,MATCH(--B44,'Коды ОКСМ и регионов'!$D$1:$D$85,0)),"")</f>
        <v/>
      </c>
      <c r="D44" s="3" t="str">
        <f t="shared" si="11"/>
        <v>34</v>
      </c>
      <c r="E44" s="3" t="str">
        <f>IFERROR(INDEX('Коды ОКСМ и регионов'!$C$1:$C$86,MATCH(--D44,'Коды ОКСМ и регионов'!$D$1:$D$86,0)),"")</f>
        <v/>
      </c>
      <c r="F44" s="11" t="str">
        <f t="shared" si="12"/>
        <v/>
      </c>
      <c r="G44" s="3" t="str">
        <f>IFERROR(INDEX('Коды ОКСМ и регионов'!$A$1:$A$251,MATCH(--F44,'Коды ОКСМ и регионов'!$B$1:$B$251,0)),"")</f>
        <v/>
      </c>
      <c r="H44" s="3" t="str">
        <f>IF(F44="",MID('Номера анализ'!A44,7,4),"")</f>
        <v>6150</v>
      </c>
      <c r="I44" s="5" t="str">
        <f>IFERROR(INDEX(#REF!,MATCH(H44,#REF!,0)),"")</f>
        <v/>
      </c>
      <c r="J44" s="3" t="str">
        <f>IF(F44="",MID('Номера анализ'!A44,19,4),"")</f>
        <v>3703</v>
      </c>
      <c r="K44" s="5" t="str">
        <f>IFERROR(INDEX(#REF!,MATCH(J44,#REF!,0)),"")</f>
        <v/>
      </c>
      <c r="L44" s="3" t="str">
        <f t="shared" si="13"/>
        <v>006150095066</v>
      </c>
      <c r="M44" s="3" t="str">
        <f t="shared" si="14"/>
        <v>343703064945</v>
      </c>
    </row>
    <row r="45" spans="1:13">
      <c r="A45" s="2" t="s">
        <v>468</v>
      </c>
      <c r="B45" s="3" t="str">
        <f t="shared" si="10"/>
        <v>61</v>
      </c>
      <c r="C45" s="3" t="str">
        <f>IFERROR(INDEX('Коды ОКСМ и регионов'!$C$1:$C$85,MATCH(--B45,'Коды ОКСМ и регионов'!$D$1:$D$85,0)),"")</f>
        <v/>
      </c>
      <c r="D45" s="3" t="str">
        <f t="shared" si="11"/>
        <v>61</v>
      </c>
      <c r="E45" s="3" t="str">
        <f>IFERROR(INDEX('Коды ОКСМ и регионов'!$C$1:$C$86,MATCH(--D45,'Коды ОКСМ и регионов'!$D$1:$D$86,0)),"")</f>
        <v/>
      </c>
      <c r="F45" s="11" t="str">
        <f t="shared" si="12"/>
        <v/>
      </c>
      <c r="G45" s="3" t="str">
        <f>IFERROR(INDEX('Коды ОКСМ и регионов'!$A$1:$A$251,MATCH(--F45,'Коды ОКСМ и регионов'!$B$1:$B$251,0)),"")</f>
        <v/>
      </c>
      <c r="H45" s="3" t="str">
        <f>IF(F45="",MID('Номера анализ'!A45,7,4),"")</f>
        <v>6154</v>
      </c>
      <c r="I45" s="5" t="str">
        <f>IFERROR(INDEX(#REF!,MATCH(H45,#REF!,0)),"")</f>
        <v/>
      </c>
      <c r="J45" s="3" t="str">
        <f>IF(F45="",MID('Номера анализ'!A45,19,4),"")</f>
        <v>6119</v>
      </c>
      <c r="K45" s="5" t="str">
        <f>IFERROR(INDEX(#REF!,MATCH(J45,#REF!,0)),"")</f>
        <v/>
      </c>
      <c r="L45" s="3" t="str">
        <f t="shared" si="13"/>
        <v>006154028021</v>
      </c>
      <c r="M45" s="3" t="str">
        <f t="shared" si="14"/>
        <v>006119009523</v>
      </c>
    </row>
    <row r="46" spans="1:13">
      <c r="A46" s="2" t="s">
        <v>469</v>
      </c>
      <c r="B46" s="3" t="str">
        <f t="shared" si="10"/>
        <v>61</v>
      </c>
      <c r="C46" s="3" t="str">
        <f>IFERROR(INDEX('Коды ОКСМ и регионов'!$C$1:$C$85,MATCH(--B46,'Коды ОКСМ и регионов'!$D$1:$D$85,0)),"")</f>
        <v/>
      </c>
      <c r="D46" s="3" t="str">
        <f t="shared" si="11"/>
        <v>61</v>
      </c>
      <c r="E46" s="3" t="str">
        <f>IFERROR(INDEX('Коды ОКСМ и регионов'!$C$1:$C$86,MATCH(--D46,'Коды ОКСМ и регионов'!$D$1:$D$86,0)),"")</f>
        <v/>
      </c>
      <c r="F46" s="11" t="str">
        <f t="shared" si="12"/>
        <v/>
      </c>
      <c r="G46" s="3" t="str">
        <f>IFERROR(INDEX('Коды ОКСМ и регионов'!$A$1:$A$251,MATCH(--F46,'Коды ОКСМ и регионов'!$B$1:$B$251,0)),"")</f>
        <v/>
      </c>
      <c r="H46" s="3" t="str">
        <f>IF(F46="",MID('Номера анализ'!A46,7,4),"")</f>
        <v>6168</v>
      </c>
      <c r="I46" s="5" t="str">
        <f>IFERROR(INDEX(#REF!,MATCH(H46,#REF!,0)),"")</f>
        <v/>
      </c>
      <c r="J46" s="3" t="str">
        <f>IF(F46="",MID('Номера анализ'!A46,19,4),"")</f>
        <v>6114</v>
      </c>
      <c r="K46" s="5" t="str">
        <f>IFERROR(INDEX(#REF!,MATCH(J46,#REF!,0)),"")</f>
        <v/>
      </c>
      <c r="L46" s="3" t="str">
        <f t="shared" si="13"/>
        <v>006168029152</v>
      </c>
      <c r="M46" s="3" t="str">
        <f t="shared" si="14"/>
        <v>006114000326</v>
      </c>
    </row>
    <row r="47" spans="1:13">
      <c r="A47" s="2" t="s">
        <v>470</v>
      </c>
      <c r="B47" s="3" t="str">
        <f t="shared" si="10"/>
        <v>61</v>
      </c>
      <c r="C47" s="3" t="str">
        <f>IFERROR(INDEX('Коды ОКСМ и регионов'!$C$1:$C$85,MATCH(--B47,'Коды ОКСМ и регионов'!$D$1:$D$85,0)),"")</f>
        <v/>
      </c>
      <c r="D47" s="3" t="str">
        <f t="shared" si="11"/>
        <v>23</v>
      </c>
      <c r="E47" s="3" t="str">
        <f>IFERROR(INDEX('Коды ОКСМ и регионов'!$C$1:$C$86,MATCH(--D47,'Коды ОКСМ и регионов'!$D$1:$D$86,0)),"")</f>
        <v/>
      </c>
      <c r="F47" s="11" t="str">
        <f t="shared" si="12"/>
        <v/>
      </c>
      <c r="G47" s="3" t="str">
        <f>IFERROR(INDEX('Коды ОКСМ и регионов'!$A$1:$A$251,MATCH(--F47,'Коды ОКСМ и регионов'!$B$1:$B$251,0)),"")</f>
        <v/>
      </c>
      <c r="H47" s="3" t="str">
        <f>IF(F47="",MID('Номера анализ'!A47,7,4),"")</f>
        <v>6102</v>
      </c>
      <c r="I47" s="5" t="str">
        <f>IFERROR(INDEX(#REF!,MATCH(H47,#REF!,0)),"")</f>
        <v/>
      </c>
      <c r="J47" s="3" t="str">
        <f>IF(F47="",MID('Номера анализ'!A47,19,4),"")</f>
        <v>2312</v>
      </c>
      <c r="K47" s="5" t="str">
        <f>IFERROR(INDEX(#REF!,MATCH(J47,#REF!,0)),"")</f>
        <v/>
      </c>
      <c r="L47" s="3" t="str">
        <f t="shared" si="13"/>
        <v>006102059205</v>
      </c>
      <c r="M47" s="3" t="str">
        <f t="shared" si="14"/>
        <v>002312229640</v>
      </c>
    </row>
    <row r="48" spans="1:13">
      <c r="A48" s="2" t="s">
        <v>471</v>
      </c>
      <c r="B48" s="3" t="str">
        <f t="shared" si="10"/>
        <v>61</v>
      </c>
      <c r="C48" s="3" t="str">
        <f>IFERROR(INDEX('Коды ОКСМ и регионов'!$C$1:$C$85,MATCH(--B48,'Коды ОКСМ и регионов'!$D$1:$D$85,0)),"")</f>
        <v/>
      </c>
      <c r="D48" s="3" t="str">
        <f t="shared" si="11"/>
        <v>61</v>
      </c>
      <c r="E48" s="3" t="str">
        <f>IFERROR(INDEX('Коды ОКСМ и регионов'!$C$1:$C$86,MATCH(--D48,'Коды ОКСМ и регионов'!$D$1:$D$86,0)),"")</f>
        <v/>
      </c>
      <c r="F48" s="11" t="str">
        <f t="shared" si="12"/>
        <v/>
      </c>
      <c r="G48" s="3" t="str">
        <f>IFERROR(INDEX('Коды ОКСМ и регионов'!$A$1:$A$251,MATCH(--F48,'Коды ОКСМ и регионов'!$B$1:$B$251,0)),"")</f>
        <v/>
      </c>
      <c r="H48" s="3" t="str">
        <f>IF(F48="",MID('Номера анализ'!A48,7,4),"")</f>
        <v>6141</v>
      </c>
      <c r="I48" s="5" t="str">
        <f>IFERROR(INDEX(#REF!,MATCH(H48,#REF!,0)),"")</f>
        <v/>
      </c>
      <c r="J48" s="3" t="str">
        <f>IF(F48="",MID('Номера анализ'!A48,19,4),"")</f>
        <v>6165</v>
      </c>
      <c r="K48" s="5" t="str">
        <f>IFERROR(INDEX(#REF!,MATCH(J48,#REF!,0)),"")</f>
        <v/>
      </c>
      <c r="L48" s="3" t="str">
        <f t="shared" si="13"/>
        <v>006141046190</v>
      </c>
      <c r="M48" s="3" t="str">
        <f t="shared" si="14"/>
        <v>006165165943</v>
      </c>
    </row>
    <row r="49" spans="1:13">
      <c r="A49" s="2" t="s">
        <v>472</v>
      </c>
      <c r="B49" s="3" t="str">
        <f t="shared" si="10"/>
        <v>61</v>
      </c>
      <c r="C49" s="3" t="str">
        <f>IFERROR(INDEX('Коды ОКСМ и регионов'!$C$1:$C$85,MATCH(--B49,'Коды ОКСМ и регионов'!$D$1:$D$85,0)),"")</f>
        <v/>
      </c>
      <c r="D49" s="3" t="str">
        <f t="shared" si="11"/>
        <v>61</v>
      </c>
      <c r="E49" s="3" t="str">
        <f>IFERROR(INDEX('Коды ОКСМ и регионов'!$C$1:$C$86,MATCH(--D49,'Коды ОКСМ и регионов'!$D$1:$D$86,0)),"")</f>
        <v/>
      </c>
      <c r="F49" s="11" t="str">
        <f t="shared" si="12"/>
        <v/>
      </c>
      <c r="G49" s="3" t="str">
        <f>IFERROR(INDEX('Коды ОКСМ и регионов'!$A$1:$A$251,MATCH(--F49,'Коды ОКСМ и регионов'!$B$1:$B$251,0)),"")</f>
        <v/>
      </c>
      <c r="H49" s="3" t="str">
        <f>IF(F49="",MID('Номера анализ'!A49,7,4),"")</f>
        <v>5105</v>
      </c>
      <c r="I49" s="5" t="str">
        <f>IFERROR(INDEX(#REF!,MATCH(H49,#REF!,0)),"")</f>
        <v/>
      </c>
      <c r="J49" s="3" t="str">
        <f>IF(F49="",MID('Номера анализ'!A49,19,4),"")</f>
        <v>5100</v>
      </c>
      <c r="K49" s="5" t="str">
        <f>IFERROR(INDEX(#REF!,MATCH(J49,#REF!,0)),"")</f>
        <v/>
      </c>
      <c r="L49" s="3" t="str">
        <f t="shared" si="13"/>
        <v>615105121727</v>
      </c>
      <c r="M49" s="3" t="str">
        <f t="shared" si="14"/>
        <v>615100775229</v>
      </c>
    </row>
    <row r="50" spans="1:13">
      <c r="A50" s="2" t="s">
        <v>473</v>
      </c>
      <c r="B50" s="3" t="str">
        <f t="shared" si="10"/>
        <v>61</v>
      </c>
      <c r="C50" s="3" t="str">
        <f>IFERROR(INDEX('Коды ОКСМ и регионов'!$C$1:$C$85,MATCH(--B50,'Коды ОКСМ и регионов'!$D$1:$D$85,0)),"")</f>
        <v/>
      </c>
      <c r="D50" s="3" t="str">
        <f t="shared" si="11"/>
        <v>61</v>
      </c>
      <c r="E50" s="3" t="str">
        <f>IFERROR(INDEX('Коды ОКСМ и регионов'!$C$1:$C$86,MATCH(--D50,'Коды ОКСМ и регионов'!$D$1:$D$86,0)),"")</f>
        <v/>
      </c>
      <c r="F50" s="11" t="str">
        <f t="shared" si="12"/>
        <v/>
      </c>
      <c r="G50" s="3" t="str">
        <f>IFERROR(INDEX('Коды ОКСМ и регионов'!$A$1:$A$251,MATCH(--F50,'Коды ОКСМ и регионов'!$B$1:$B$251,0)),"")</f>
        <v/>
      </c>
      <c r="H50" s="3" t="str">
        <f>IF(F50="",MID('Номера анализ'!A50,7,4),"")</f>
        <v>6167</v>
      </c>
      <c r="I50" s="5" t="str">
        <f>IFERROR(INDEX(#REF!,MATCH(H50,#REF!,0)),"")</f>
        <v/>
      </c>
      <c r="J50" s="3" t="str">
        <f>IF(F50="",MID('Номера анализ'!A50,19,4),"")</f>
        <v>6164</v>
      </c>
      <c r="K50" s="5" t="str">
        <f>IFERROR(INDEX(#REF!,MATCH(J50,#REF!,0)),"")</f>
        <v/>
      </c>
      <c r="L50" s="3" t="str">
        <f t="shared" si="13"/>
        <v>006167013618</v>
      </c>
      <c r="M50" s="3" t="str">
        <f t="shared" si="14"/>
        <v>006164023463</v>
      </c>
    </row>
    <row r="51" spans="1:13">
      <c r="A51" s="2" t="s">
        <v>474</v>
      </c>
      <c r="B51" s="3" t="str">
        <f t="shared" si="10"/>
        <v>23</v>
      </c>
      <c r="C51" s="3" t="str">
        <f>IFERROR(INDEX('Коды ОКСМ и регионов'!$C$1:$C$85,MATCH(--B51,'Коды ОКСМ и регионов'!$D$1:$D$85,0)),"")</f>
        <v/>
      </c>
      <c r="D51" s="3" t="str">
        <f t="shared" si="11"/>
        <v>61</v>
      </c>
      <c r="E51" s="3" t="str">
        <f>IFERROR(INDEX('Коды ОКСМ и регионов'!$C$1:$C$86,MATCH(--D51,'Коды ОКСМ и регионов'!$D$1:$D$86,0)),"")</f>
        <v/>
      </c>
      <c r="F51" s="11" t="str">
        <f t="shared" si="12"/>
        <v/>
      </c>
      <c r="G51" s="3" t="str">
        <f>IFERROR(INDEX('Коды ОКСМ и регионов'!$A$1:$A$251,MATCH(--F51,'Коды ОКСМ и регионов'!$B$1:$B$251,0)),"")</f>
        <v/>
      </c>
      <c r="H51" s="3" t="str">
        <f>IF(F51="",MID('Номера анализ'!A51,7,4),"")</f>
        <v>2009</v>
      </c>
      <c r="I51" s="5" t="str">
        <f>IFERROR(INDEX(#REF!,MATCH(H51,#REF!,0)),"")</f>
        <v/>
      </c>
      <c r="J51" s="3" t="str">
        <f>IF(F51="",MID('Номера анализ'!A51,19,4),"")</f>
        <v>6163</v>
      </c>
      <c r="K51" s="5" t="str">
        <f>IFERROR(INDEX(#REF!,MATCH(J51,#REF!,0)),"")</f>
        <v/>
      </c>
      <c r="L51" s="3" t="str">
        <f t="shared" si="13"/>
        <v>232009943720</v>
      </c>
      <c r="M51" s="3" t="str">
        <f t="shared" si="14"/>
        <v>006163207411</v>
      </c>
    </row>
    <row r="52" spans="1:13">
      <c r="A52" s="2" t="s">
        <v>475</v>
      </c>
      <c r="B52" s="3" t="str">
        <f t="shared" si="10"/>
        <v>23</v>
      </c>
      <c r="C52" s="3" t="str">
        <f>IFERROR(INDEX('Коды ОКСМ и регионов'!$C$1:$C$85,MATCH(--B52,'Коды ОКСМ и регионов'!$D$1:$D$85,0)),"")</f>
        <v/>
      </c>
      <c r="D52" s="3" t="str">
        <f t="shared" si="11"/>
        <v>61</v>
      </c>
      <c r="E52" s="3" t="str">
        <f>IFERROR(INDEX('Коды ОКСМ и регионов'!$C$1:$C$86,MATCH(--D52,'Коды ОКСМ и регионов'!$D$1:$D$86,0)),"")</f>
        <v/>
      </c>
      <c r="F52" s="11" t="str">
        <f t="shared" si="12"/>
        <v/>
      </c>
      <c r="G52" s="3" t="str">
        <f>IFERROR(INDEX('Коды ОКСМ и регионов'!$A$1:$A$251,MATCH(--F52,'Коды ОКСМ и регионов'!$B$1:$B$251,0)),"")</f>
        <v/>
      </c>
      <c r="H52" s="3" t="str">
        <f>IF(F52="",MID('Номера анализ'!A52,7,4),"")</f>
        <v>2308</v>
      </c>
      <c r="I52" s="5" t="str">
        <f>IFERROR(INDEX(#REF!,MATCH(H52,#REF!,0)),"")</f>
        <v/>
      </c>
      <c r="J52" s="3" t="str">
        <f>IF(F52="",MID('Номера анализ'!A52,19,4),"")</f>
        <v>5421</v>
      </c>
      <c r="K52" s="5" t="str">
        <f>IFERROR(INDEX(#REF!,MATCH(J52,#REF!,0)),"")</f>
        <v/>
      </c>
      <c r="L52" s="3" t="str">
        <f t="shared" si="13"/>
        <v>002308198780</v>
      </c>
      <c r="M52" s="3" t="str">
        <f t="shared" si="14"/>
        <v>615421710914</v>
      </c>
    </row>
    <row r="53" spans="1:13">
      <c r="A53" s="2" t="s">
        <v>476</v>
      </c>
      <c r="B53" s="3" t="str">
        <f t="shared" si="10"/>
        <v>61</v>
      </c>
      <c r="C53" s="3" t="str">
        <f>IFERROR(INDEX('Коды ОКСМ и регионов'!$C$1:$C$85,MATCH(--B53,'Коды ОКСМ и регионов'!$D$1:$D$85,0)),"")</f>
        <v/>
      </c>
      <c r="D53" s="3" t="str">
        <f t="shared" si="11"/>
        <v>61</v>
      </c>
      <c r="E53" s="3" t="str">
        <f>IFERROR(INDEX('Коды ОКСМ и регионов'!$C$1:$C$86,MATCH(--D53,'Коды ОКСМ и регионов'!$D$1:$D$86,0)),"")</f>
        <v/>
      </c>
      <c r="F53" s="11" t="str">
        <f t="shared" si="12"/>
        <v/>
      </c>
      <c r="G53" s="3" t="str">
        <f>IFERROR(INDEX('Коды ОКСМ и регионов'!$A$1:$A$251,MATCH(--F53,'Коды ОКСМ и регионов'!$B$1:$B$251,0)),"")</f>
        <v/>
      </c>
      <c r="H53" s="3" t="str">
        <f>IF(F53="",MID('Номера анализ'!A53,7,4),"")</f>
        <v>6166</v>
      </c>
      <c r="I53" s="5" t="str">
        <f>IFERROR(INDEX(#REF!,MATCH(H53,#REF!,0)),"")</f>
        <v/>
      </c>
      <c r="J53" s="3" t="str">
        <f>IF(F53="",MID('Номера анализ'!A53,19,4),"")</f>
        <v>1900</v>
      </c>
      <c r="K53" s="5" t="str">
        <f>IFERROR(INDEX(#REF!,MATCH(J53,#REF!,0)),"")</f>
        <v/>
      </c>
      <c r="L53" s="3" t="str">
        <f t="shared" si="13"/>
        <v>006166094068</v>
      </c>
      <c r="M53" s="3" t="str">
        <f t="shared" si="14"/>
        <v>611900321749</v>
      </c>
    </row>
    <row r="54" spans="1:13">
      <c r="A54" s="2" t="s">
        <v>477</v>
      </c>
      <c r="B54" s="3" t="str">
        <f t="shared" si="10"/>
        <v>61</v>
      </c>
      <c r="C54" s="3" t="str">
        <f>IFERROR(INDEX('Коды ОКСМ и регионов'!$C$1:$C$85,MATCH(--B54,'Коды ОКСМ и регионов'!$D$1:$D$85,0)),"")</f>
        <v/>
      </c>
      <c r="D54" s="3" t="str">
        <f t="shared" si="11"/>
        <v>35</v>
      </c>
      <c r="E54" s="3" t="str">
        <f>IFERROR(INDEX('Коды ОКСМ и регионов'!$C$1:$C$86,MATCH(--D54,'Коды ОКСМ и регионов'!$D$1:$D$86,0)),"")</f>
        <v/>
      </c>
      <c r="F54" s="11" t="str">
        <f t="shared" si="12"/>
        <v/>
      </c>
      <c r="G54" s="3" t="str">
        <f>IFERROR(INDEX('Коды ОКСМ и регионов'!$A$1:$A$251,MATCH(--F54,'Коды ОКСМ и регионов'!$B$1:$B$251,0)),"")</f>
        <v/>
      </c>
      <c r="H54" s="3" t="str">
        <f>IF(F54="",MID('Номера анализ'!A54,7,4),"")</f>
        <v>6154</v>
      </c>
      <c r="I54" s="5" t="str">
        <f>IFERROR(INDEX(#REF!,MATCH(H54,#REF!,0)),"")</f>
        <v/>
      </c>
      <c r="J54" s="3" t="str">
        <f>IF(F54="",MID('Номера анализ'!A54,19,4),"")</f>
        <v>3526</v>
      </c>
      <c r="K54" s="5" t="str">
        <f>IFERROR(INDEX(#REF!,MATCH(J54,#REF!,0)),"")</f>
        <v/>
      </c>
      <c r="L54" s="3" t="str">
        <f t="shared" si="13"/>
        <v>006154148030</v>
      </c>
      <c r="M54" s="3" t="str">
        <f t="shared" si="14"/>
        <v>003526024610</v>
      </c>
    </row>
    <row r="55" spans="1:13">
      <c r="A55" s="2" t="s">
        <v>478</v>
      </c>
      <c r="B55" s="3" t="str">
        <f t="shared" si="10"/>
        <v>61</v>
      </c>
      <c r="C55" s="3" t="str">
        <f>IFERROR(INDEX('Коды ОКСМ и регионов'!$C$1:$C$85,MATCH(--B55,'Коды ОКСМ и регионов'!$D$1:$D$85,0)),"")</f>
        <v/>
      </c>
      <c r="D55" s="3" t="str">
        <f t="shared" si="11"/>
        <v>61</v>
      </c>
      <c r="E55" s="3" t="str">
        <f>IFERROR(INDEX('Коды ОКСМ и регионов'!$C$1:$C$86,MATCH(--D55,'Коды ОКСМ и регионов'!$D$1:$D$86,0)),"")</f>
        <v/>
      </c>
      <c r="F55" s="11" t="str">
        <f t="shared" si="12"/>
        <v/>
      </c>
      <c r="G55" s="3" t="str">
        <f>IFERROR(INDEX('Коды ОКСМ и регионов'!$A$1:$A$251,MATCH(--F55,'Коды ОКСМ и регионов'!$B$1:$B$251,0)),"")</f>
        <v/>
      </c>
      <c r="H55" s="3" t="str">
        <f>IF(F55="",MID('Номера анализ'!A55,7,4),"")</f>
        <v>6163</v>
      </c>
      <c r="I55" s="5" t="str">
        <f>IFERROR(INDEX(#REF!,MATCH(H55,#REF!,0)),"")</f>
        <v/>
      </c>
      <c r="J55" s="3" t="str">
        <f>IF(F55="",MID('Номера анализ'!A55,19,4),"")</f>
        <v>6161</v>
      </c>
      <c r="K55" s="5" t="str">
        <f>IFERROR(INDEX(#REF!,MATCH(J55,#REF!,0)),"")</f>
        <v/>
      </c>
      <c r="L55" s="3" t="str">
        <f t="shared" si="13"/>
        <v>006163081695</v>
      </c>
      <c r="M55" s="3" t="str">
        <f t="shared" si="14"/>
        <v>006161009710</v>
      </c>
    </row>
    <row r="56" spans="1:13">
      <c r="A56" s="2" t="s">
        <v>479</v>
      </c>
      <c r="B56" s="3" t="str">
        <f t="shared" si="10"/>
        <v>61</v>
      </c>
      <c r="C56" s="3" t="str">
        <f>IFERROR(INDEX('Коды ОКСМ и регионов'!$C$1:$C$85,MATCH(--B56,'Коды ОКСМ и регионов'!$D$1:$D$85,0)),"")</f>
        <v/>
      </c>
      <c r="D56" s="3" t="str">
        <f t="shared" si="11"/>
        <v>61</v>
      </c>
      <c r="E56" s="3" t="str">
        <f>IFERROR(INDEX('Коды ОКСМ и регионов'!$C$1:$C$86,MATCH(--D56,'Коды ОКСМ и регионов'!$D$1:$D$86,0)),"")</f>
        <v/>
      </c>
      <c r="F56" s="11" t="str">
        <f t="shared" si="12"/>
        <v/>
      </c>
      <c r="G56" s="3" t="str">
        <f>IFERROR(INDEX('Коды ОКСМ и регионов'!$A$1:$A$251,MATCH(--F56,'Коды ОКСМ и регионов'!$B$1:$B$251,0)),"")</f>
        <v/>
      </c>
      <c r="H56" s="3" t="str">
        <f>IF(F56="",MID('Номера анализ'!A56,7,4),"")</f>
        <v>6161</v>
      </c>
      <c r="I56" s="5" t="str">
        <f>IFERROR(INDEX(#REF!,MATCH(H56,#REF!,0)),"")</f>
        <v/>
      </c>
      <c r="J56" s="3" t="str">
        <f>IF(F56="",MID('Номера анализ'!A56,19,4),"")</f>
        <v>6165</v>
      </c>
      <c r="K56" s="5" t="str">
        <f>IFERROR(INDEX(#REF!,MATCH(J56,#REF!,0)),"")</f>
        <v/>
      </c>
      <c r="L56" s="3" t="str">
        <f t="shared" si="13"/>
        <v>006161040051</v>
      </c>
      <c r="M56" s="3" t="str">
        <f t="shared" si="14"/>
        <v>006165113649</v>
      </c>
    </row>
    <row r="57" spans="1:13">
      <c r="A57" s="2" t="s">
        <v>480</v>
      </c>
      <c r="B57" s="3" t="str">
        <f t="shared" si="10"/>
        <v>61</v>
      </c>
      <c r="C57" s="3" t="str">
        <f>IFERROR(INDEX('Коды ОКСМ и регионов'!$C$1:$C$85,MATCH(--B57,'Коды ОКСМ и регионов'!$D$1:$D$85,0)),"")</f>
        <v/>
      </c>
      <c r="D57" s="3" t="str">
        <f t="shared" si="11"/>
        <v>61</v>
      </c>
      <c r="E57" s="3" t="str">
        <f>IFERROR(INDEX('Коды ОКСМ и регионов'!$C$1:$C$86,MATCH(--D57,'Коды ОКСМ и регионов'!$D$1:$D$86,0)),"")</f>
        <v/>
      </c>
      <c r="F57" s="11" t="str">
        <f t="shared" si="12"/>
        <v/>
      </c>
      <c r="G57" s="3" t="str">
        <f>IFERROR(INDEX('Коды ОКСМ и регионов'!$A$1:$A$251,MATCH(--F57,'Коды ОКСМ и регионов'!$B$1:$B$251,0)),"")</f>
        <v/>
      </c>
      <c r="H57" s="3" t="str">
        <f>IF(F57="",MID('Номера анализ'!A57,7,4),"")</f>
        <v>6168</v>
      </c>
      <c r="I57" s="5" t="str">
        <f>IFERROR(INDEX(#REF!,MATCH(H57,#REF!,0)),"")</f>
        <v/>
      </c>
      <c r="J57" s="3" t="str">
        <f>IF(F57="",MID('Номера анализ'!A57,19,4),"")</f>
        <v>4101</v>
      </c>
      <c r="K57" s="5" t="str">
        <f>IFERROR(INDEX(#REF!,MATCH(J57,#REF!,0)),"")</f>
        <v/>
      </c>
      <c r="L57" s="3" t="str">
        <f t="shared" si="13"/>
        <v>006168087130</v>
      </c>
      <c r="M57" s="3" t="str">
        <f t="shared" si="14"/>
        <v>614101183343</v>
      </c>
    </row>
    <row r="58" spans="1:13">
      <c r="A58" s="2" t="s">
        <v>481</v>
      </c>
      <c r="B58" s="3" t="str">
        <f t="shared" si="10"/>
        <v>77</v>
      </c>
      <c r="C58" s="3" t="str">
        <f>IFERROR(INDEX('Коды ОКСМ и регионов'!$C$1:$C$85,MATCH(--B58,'Коды ОКСМ и регионов'!$D$1:$D$85,0)),"")</f>
        <v/>
      </c>
      <c r="D58" s="3" t="str">
        <f t="shared" si="11"/>
        <v>61</v>
      </c>
      <c r="E58" s="3" t="str">
        <f>IFERROR(INDEX('Коды ОКСМ и регионов'!$C$1:$C$86,MATCH(--D58,'Коды ОКСМ и регионов'!$D$1:$D$86,0)),"")</f>
        <v/>
      </c>
      <c r="F58" s="11" t="str">
        <f t="shared" si="12"/>
        <v/>
      </c>
      <c r="G58" s="3" t="str">
        <f>IFERROR(INDEX('Коды ОКСМ и регионов'!$A$1:$A$251,MATCH(--F58,'Коды ОКСМ и регионов'!$B$1:$B$251,0)),"")</f>
        <v/>
      </c>
      <c r="H58" s="3" t="str">
        <f>IF(F58="",MID('Номера анализ'!A58,7,4),"")</f>
        <v>7736</v>
      </c>
      <c r="I58" s="5" t="str">
        <f>IFERROR(INDEX(#REF!,MATCH(H58,#REF!,0)),"")</f>
        <v/>
      </c>
      <c r="J58" s="3" t="str">
        <f>IF(F58="",MID('Номера анализ'!A58,19,4),"")</f>
        <v>5417</v>
      </c>
      <c r="K58" s="5" t="str">
        <f>IFERROR(INDEX(#REF!,MATCH(J58,#REF!,0)),"")</f>
        <v/>
      </c>
      <c r="L58" s="3" t="str">
        <f t="shared" si="13"/>
        <v>007736225920</v>
      </c>
      <c r="M58" s="3" t="str">
        <f t="shared" si="14"/>
        <v>615417043182</v>
      </c>
    </row>
    <row r="59" spans="1:13">
      <c r="A59" s="2" t="s">
        <v>482</v>
      </c>
      <c r="B59" s="3" t="str">
        <f t="shared" si="10"/>
        <v>61</v>
      </c>
      <c r="C59" s="3" t="str">
        <f>IFERROR(INDEX('Коды ОКСМ и регионов'!$C$1:$C$85,MATCH(--B59,'Коды ОКСМ и регионов'!$D$1:$D$85,0)),"")</f>
        <v/>
      </c>
      <c r="D59" s="3" t="str">
        <f t="shared" si="11"/>
        <v>48</v>
      </c>
      <c r="E59" s="3" t="str">
        <f>IFERROR(INDEX('Коды ОКСМ и регионов'!$C$1:$C$86,MATCH(--D59,'Коды ОКСМ и регионов'!$D$1:$D$86,0)),"")</f>
        <v/>
      </c>
      <c r="F59" s="11" t="str">
        <f t="shared" si="12"/>
        <v/>
      </c>
      <c r="G59" s="3" t="str">
        <f>IFERROR(INDEX('Коды ОКСМ и регионов'!$A$1:$A$251,MATCH(--F59,'Коды ОКСМ и регионов'!$B$1:$B$251,0)),"")</f>
        <v/>
      </c>
      <c r="H59" s="3" t="str">
        <f>IF(F59="",MID('Номера анализ'!A59,7,4),"")</f>
        <v>4800</v>
      </c>
      <c r="I59" s="5" t="str">
        <f>IFERROR(INDEX(#REF!,MATCH(H59,#REF!,0)),"")</f>
        <v/>
      </c>
      <c r="J59" s="3" t="str">
        <f>IF(F59="",MID('Номера анализ'!A59,19,4),"")</f>
        <v>4816</v>
      </c>
      <c r="K59" s="5" t="str">
        <f>IFERROR(INDEX(#REF!,MATCH(J59,#REF!,0)),"")</f>
        <v/>
      </c>
      <c r="L59" s="3" t="str">
        <f t="shared" si="13"/>
        <v>614800257252</v>
      </c>
      <c r="M59" s="3" t="str">
        <f t="shared" si="14"/>
        <v>004816023730</v>
      </c>
    </row>
    <row r="60" spans="1:13">
      <c r="A60" s="2" t="s">
        <v>483</v>
      </c>
      <c r="B60" s="3" t="str">
        <f t="shared" si="10"/>
        <v>61</v>
      </c>
      <c r="C60" s="3" t="str">
        <f>IFERROR(INDEX('Коды ОКСМ и регионов'!$C$1:$C$85,MATCH(--B60,'Коды ОКСМ и регионов'!$D$1:$D$85,0)),"")</f>
        <v/>
      </c>
      <c r="D60" s="3" t="str">
        <f t="shared" si="11"/>
        <v>61</v>
      </c>
      <c r="E60" s="3" t="str">
        <f>IFERROR(INDEX('Коды ОКСМ и регионов'!$C$1:$C$86,MATCH(--D60,'Коды ОКСМ и регионов'!$D$1:$D$86,0)),"")</f>
        <v/>
      </c>
      <c r="F60" s="11" t="str">
        <f t="shared" si="12"/>
        <v/>
      </c>
      <c r="G60" s="3" t="str">
        <f>IFERROR(INDEX('Коды ОКСМ и регионов'!$A$1:$A$251,MATCH(--F60,'Коды ОКСМ и регионов'!$B$1:$B$251,0)),"")</f>
        <v/>
      </c>
      <c r="H60" s="3" t="str">
        <f>IF(F60="",MID('Номера анализ'!A60,7,4),"")</f>
        <v>6165</v>
      </c>
      <c r="I60" s="5" t="str">
        <f>IFERROR(INDEX(#REF!,MATCH(H60,#REF!,0)),"")</f>
        <v/>
      </c>
      <c r="J60" s="3" t="str">
        <f>IF(F60="",MID('Номера анализ'!A60,19,4),"")</f>
        <v>6163</v>
      </c>
      <c r="K60" s="5" t="str">
        <f>IFERROR(INDEX(#REF!,MATCH(J60,#REF!,0)),"")</f>
        <v/>
      </c>
      <c r="L60" s="3" t="str">
        <f t="shared" si="13"/>
        <v>006165560372</v>
      </c>
      <c r="M60" s="3" t="str">
        <f t="shared" si="14"/>
        <v>006163158281</v>
      </c>
    </row>
    <row r="61" spans="1:13">
      <c r="A61" s="2" t="s">
        <v>484</v>
      </c>
      <c r="B61" s="3" t="str">
        <f t="shared" si="10"/>
        <v>61</v>
      </c>
      <c r="C61" s="3" t="str">
        <f>IFERROR(INDEX('Коды ОКСМ и регионов'!$C$1:$C$85,MATCH(--B61,'Коды ОКСМ и регионов'!$D$1:$D$85,0)),"")</f>
        <v/>
      </c>
      <c r="D61" s="3" t="str">
        <f t="shared" si="11"/>
        <v>35</v>
      </c>
      <c r="E61" s="3" t="str">
        <f>IFERROR(INDEX('Коды ОКСМ и регионов'!$C$1:$C$86,MATCH(--D61,'Коды ОКСМ и регионов'!$D$1:$D$86,0)),"")</f>
        <v/>
      </c>
      <c r="F61" s="11" t="str">
        <f t="shared" si="12"/>
        <v/>
      </c>
      <c r="G61" s="3" t="str">
        <f>IFERROR(INDEX('Коды ОКСМ и регионов'!$A$1:$A$251,MATCH(--F61,'Коды ОКСМ и регионов'!$B$1:$B$251,0)),"")</f>
        <v/>
      </c>
      <c r="H61" s="3" t="str">
        <f>IF(F61="",MID('Номера анализ'!A61,7,4),"")</f>
        <v>6163</v>
      </c>
      <c r="I61" s="5" t="str">
        <f>IFERROR(INDEX(#REF!,MATCH(H61,#REF!,0)),"")</f>
        <v/>
      </c>
      <c r="J61" s="3" t="str">
        <f>IF(F61="",MID('Номера анализ'!A61,19,4),"")</f>
        <v>3512</v>
      </c>
      <c r="K61" s="5" t="str">
        <f>IFERROR(INDEX(#REF!,MATCH(J61,#REF!,0)),"")</f>
        <v/>
      </c>
      <c r="L61" s="3" t="str">
        <f t="shared" si="13"/>
        <v>006163207411</v>
      </c>
      <c r="M61" s="3" t="str">
        <f t="shared" si="14"/>
        <v>003512004268</v>
      </c>
    </row>
    <row r="62" spans="1:13">
      <c r="A62" s="2" t="s">
        <v>485</v>
      </c>
      <c r="B62" s="3" t="str">
        <f t="shared" si="10"/>
        <v>61</v>
      </c>
      <c r="C62" s="3" t="str">
        <f>IFERROR(INDEX('Коды ОКСМ и регионов'!$C$1:$C$85,MATCH(--B62,'Коды ОКСМ и регионов'!$D$1:$D$85,0)),"")</f>
        <v/>
      </c>
      <c r="D62" s="3" t="str">
        <f t="shared" si="11"/>
        <v>48</v>
      </c>
      <c r="E62" s="3" t="str">
        <f>IFERROR(INDEX('Коды ОКСМ и регионов'!$C$1:$C$86,MATCH(--D62,'Коды ОКСМ и регионов'!$D$1:$D$86,0)),"")</f>
        <v/>
      </c>
      <c r="F62" s="11" t="str">
        <f t="shared" si="12"/>
        <v/>
      </c>
      <c r="G62" s="3" t="str">
        <f>IFERROR(INDEX('Коды ОКСМ и регионов'!$A$1:$A$251,MATCH(--F62,'Коды ОКСМ и регионов'!$B$1:$B$251,0)),"")</f>
        <v/>
      </c>
      <c r="H62" s="3" t="str">
        <f>IF(F62="",MID('Номера анализ'!A62,7,4),"")</f>
        <v>4800</v>
      </c>
      <c r="I62" s="5" t="str">
        <f>IFERROR(INDEX(#REF!,MATCH(H62,#REF!,0)),"")</f>
        <v/>
      </c>
      <c r="J62" s="3" t="str">
        <f>IF(F62="",MID('Номера анализ'!A62,19,4),"")</f>
        <v>4816</v>
      </c>
      <c r="K62" s="5" t="str">
        <f>IFERROR(INDEX(#REF!,MATCH(J62,#REF!,0)),"")</f>
        <v/>
      </c>
      <c r="L62" s="3" t="str">
        <f t="shared" si="13"/>
        <v>614800257252</v>
      </c>
      <c r="M62" s="3" t="str">
        <f t="shared" si="14"/>
        <v>004816023730</v>
      </c>
    </row>
    <row r="63" spans="1:13">
      <c r="A63" s="2" t="s">
        <v>486</v>
      </c>
      <c r="B63" s="3" t="str">
        <f t="shared" si="10"/>
        <v>61</v>
      </c>
      <c r="C63" s="3" t="str">
        <f>IFERROR(INDEX('Коды ОКСМ и регионов'!$C$1:$C$85,MATCH(--B63,'Коды ОКСМ и регионов'!$D$1:$D$85,0)),"")</f>
        <v/>
      </c>
      <c r="D63" s="3" t="str">
        <f t="shared" si="11"/>
        <v>66</v>
      </c>
      <c r="E63" s="3" t="str">
        <f>IFERROR(INDEX('Коды ОКСМ и регионов'!$C$1:$C$86,MATCH(--D63,'Коды ОКСМ и регионов'!$D$1:$D$86,0)),"")</f>
        <v/>
      </c>
      <c r="F63" s="11" t="str">
        <f t="shared" si="12"/>
        <v/>
      </c>
      <c r="G63" s="3" t="str">
        <f>IFERROR(INDEX('Коды ОКСМ и регионов'!$A$1:$A$251,MATCH(--F63,'Коды ОКСМ и регионов'!$B$1:$B$251,0)),"")</f>
        <v/>
      </c>
      <c r="H63" s="3" t="str">
        <f>IF(F63="",MID('Номера анализ'!A63,7,4),"")</f>
        <v>6164</v>
      </c>
      <c r="I63" s="5" t="str">
        <f>IFERROR(INDEX(#REF!,MATCH(H63,#REF!,0)),"")</f>
        <v/>
      </c>
      <c r="J63" s="3" t="str">
        <f>IF(F63="",MID('Номера анализ'!A63,19,4),"")</f>
        <v>6652</v>
      </c>
      <c r="K63" s="5" t="str">
        <f>IFERROR(INDEX(#REF!,MATCH(J63,#REF!,0)),"")</f>
        <v/>
      </c>
      <c r="L63" s="3" t="str">
        <f t="shared" si="13"/>
        <v>006164117633</v>
      </c>
      <c r="M63" s="3" t="str">
        <f t="shared" si="14"/>
        <v>006652016170</v>
      </c>
    </row>
    <row r="64" spans="1:13">
      <c r="A64" s="2" t="s">
        <v>487</v>
      </c>
      <c r="B64" s="3" t="str">
        <f t="shared" si="10"/>
        <v>61</v>
      </c>
      <c r="C64" s="3" t="str">
        <f>IFERROR(INDEX('Коды ОКСМ и регионов'!$C$1:$C$85,MATCH(--B64,'Коды ОКСМ и регионов'!$D$1:$D$85,0)),"")</f>
        <v/>
      </c>
      <c r="D64" s="3" t="str">
        <f t="shared" si="11"/>
        <v>61</v>
      </c>
      <c r="E64" s="3" t="str">
        <f>IFERROR(INDEX('Коды ОКСМ и регионов'!$C$1:$C$86,MATCH(--D64,'Коды ОКСМ и регионов'!$D$1:$D$86,0)),"")</f>
        <v/>
      </c>
      <c r="F64" s="11" t="str">
        <f t="shared" si="12"/>
        <v/>
      </c>
      <c r="G64" s="3" t="str">
        <f>IFERROR(INDEX('Коды ОКСМ и регионов'!$A$1:$A$251,MATCH(--F64,'Коды ОКСМ и регионов'!$B$1:$B$251,0)),"")</f>
        <v/>
      </c>
      <c r="H64" s="3" t="str">
        <f>IF(F64="",MID('Номера анализ'!A64,7,4),"")</f>
        <v>6132</v>
      </c>
      <c r="I64" s="5" t="str">
        <f>IFERROR(INDEX(#REF!,MATCH(H64,#REF!,0)),"")</f>
        <v/>
      </c>
      <c r="J64" s="3" t="str">
        <f>IF(F64="",MID('Номера анализ'!A64,19,4),"")</f>
        <v>6823</v>
      </c>
      <c r="K64" s="5" t="str">
        <f>IFERROR(INDEX(#REF!,MATCH(J64,#REF!,0)),"")</f>
        <v/>
      </c>
      <c r="L64" s="3" t="str">
        <f t="shared" si="13"/>
        <v>006132009628</v>
      </c>
      <c r="M64" s="3" t="str">
        <f t="shared" si="14"/>
        <v>616823211635</v>
      </c>
    </row>
    <row r="65" spans="1:13">
      <c r="A65" s="2" t="s">
        <v>488</v>
      </c>
      <c r="B65" s="3" t="str">
        <f t="shared" si="10"/>
        <v>61</v>
      </c>
      <c r="C65" s="3" t="str">
        <f>IFERROR(INDEX('Коды ОКСМ и регионов'!$C$1:$C$85,MATCH(--B65,'Коды ОКСМ и регионов'!$D$1:$D$85,0)),"")</f>
        <v/>
      </c>
      <c r="D65" s="3" t="str">
        <f t="shared" si="11"/>
        <v>43</v>
      </c>
      <c r="E65" s="3" t="str">
        <f>IFERROR(INDEX('Коды ОКСМ и регионов'!$C$1:$C$86,MATCH(--D65,'Коды ОКСМ и регионов'!$D$1:$D$86,0)),"")</f>
        <v/>
      </c>
      <c r="F65" s="11" t="str">
        <f t="shared" si="12"/>
        <v/>
      </c>
      <c r="G65" s="3" t="str">
        <f>IFERROR(INDEX('Коды ОКСМ и регионов'!$A$1:$A$251,MATCH(--F65,'Коды ОКСМ и регионов'!$B$1:$B$251,0)),"")</f>
        <v/>
      </c>
      <c r="H65" s="3" t="str">
        <f>IF(F65="",MID('Номера анализ'!A65,7,4),"")</f>
        <v>4308</v>
      </c>
      <c r="I65" s="5" t="str">
        <f>IFERROR(INDEX(#REF!,MATCH(H65,#REF!,0)),"")</f>
        <v/>
      </c>
      <c r="J65" s="3" t="str">
        <f>IF(F65="",MID('Номера анализ'!A65,19,4),"")</f>
        <v>2600</v>
      </c>
      <c r="K65" s="5" t="str">
        <f>IFERROR(INDEX(#REF!,MATCH(J65,#REF!,0)),"")</f>
        <v/>
      </c>
      <c r="L65" s="3" t="str">
        <f t="shared" si="13"/>
        <v>614308107765</v>
      </c>
      <c r="M65" s="3" t="str">
        <f t="shared" si="14"/>
        <v>432600047131</v>
      </c>
    </row>
    <row r="66" spans="1:13">
      <c r="A66" s="2" t="s">
        <v>476</v>
      </c>
      <c r="B66" s="3" t="str">
        <f t="shared" si="10"/>
        <v>61</v>
      </c>
      <c r="C66" s="3" t="str">
        <f>IFERROR(INDEX('Коды ОКСМ и регионов'!$C$1:$C$85,MATCH(--B66,'Коды ОКСМ и регионов'!$D$1:$D$85,0)),"")</f>
        <v/>
      </c>
      <c r="D66" s="3" t="str">
        <f t="shared" si="11"/>
        <v>61</v>
      </c>
      <c r="E66" s="3" t="str">
        <f>IFERROR(INDEX('Коды ОКСМ и регионов'!$C$1:$C$86,MATCH(--D66,'Коды ОКСМ и регионов'!$D$1:$D$86,0)),"")</f>
        <v/>
      </c>
      <c r="F66" s="11" t="str">
        <f t="shared" si="12"/>
        <v/>
      </c>
      <c r="G66" s="3" t="str">
        <f>IFERROR(INDEX('Коды ОКСМ и регионов'!$A$1:$A$251,MATCH(--F66,'Коды ОКСМ и регионов'!$B$1:$B$251,0)),"")</f>
        <v/>
      </c>
      <c r="H66" s="3" t="str">
        <f>IF(F66="",MID('Номера анализ'!A66,7,4),"")</f>
        <v>6166</v>
      </c>
      <c r="I66" s="5" t="str">
        <f>IFERROR(INDEX(#REF!,MATCH(H66,#REF!,0)),"")</f>
        <v/>
      </c>
      <c r="J66" s="3" t="str">
        <f>IF(F66="",MID('Номера анализ'!A66,19,4),"")</f>
        <v>1900</v>
      </c>
      <c r="K66" s="5" t="str">
        <f>IFERROR(INDEX(#REF!,MATCH(J66,#REF!,0)),"")</f>
        <v/>
      </c>
      <c r="L66" s="3" t="str">
        <f t="shared" si="13"/>
        <v>006166094068</v>
      </c>
      <c r="M66" s="3" t="str">
        <f t="shared" si="14"/>
        <v>611900321749</v>
      </c>
    </row>
    <row r="67" spans="1:13">
      <c r="A67" s="2" t="s">
        <v>489</v>
      </c>
      <c r="B67" s="3" t="str">
        <f t="shared" si="10"/>
        <v>61</v>
      </c>
      <c r="C67" s="3" t="str">
        <f>IFERROR(INDEX('Коды ОКСМ и регионов'!$C$1:$C$85,MATCH(--B67,'Коды ОКСМ и регионов'!$D$1:$D$85,0)),"")</f>
        <v/>
      </c>
      <c r="D67" s="3" t="str">
        <f t="shared" si="11"/>
        <v>61</v>
      </c>
      <c r="E67" s="3" t="str">
        <f>IFERROR(INDEX('Коды ОКСМ и регионов'!$C$1:$C$86,MATCH(--D67,'Коды ОКСМ и регионов'!$D$1:$D$86,0)),"")</f>
        <v/>
      </c>
      <c r="F67" s="11" t="str">
        <f t="shared" si="12"/>
        <v/>
      </c>
      <c r="G67" s="3" t="str">
        <f>IFERROR(INDEX('Коды ОКСМ и регионов'!$A$1:$A$251,MATCH(--F67,'Коды ОКСМ и регионов'!$B$1:$B$251,0)),"")</f>
        <v/>
      </c>
      <c r="H67" s="3" t="str">
        <f>IF(F67="",MID('Номера анализ'!A67,7,4),"")</f>
        <v>6167</v>
      </c>
      <c r="I67" s="5" t="str">
        <f>IFERROR(INDEX(#REF!,MATCH(H67,#REF!,0)),"")</f>
        <v/>
      </c>
      <c r="J67" s="3" t="str">
        <f>IF(F67="",MID('Номера анализ'!A67,19,4),"")</f>
        <v>6164</v>
      </c>
      <c r="K67" s="5" t="str">
        <f>IFERROR(INDEX(#REF!,MATCH(J67,#REF!,0)),"")</f>
        <v/>
      </c>
      <c r="L67" s="3" t="str">
        <f t="shared" si="13"/>
        <v>006167013618</v>
      </c>
      <c r="M67" s="3" t="str">
        <f t="shared" si="14"/>
        <v>006164023463</v>
      </c>
    </row>
    <row r="68" spans="1:13">
      <c r="A68" s="2" t="s">
        <v>490</v>
      </c>
      <c r="B68" s="3" t="str">
        <f t="shared" si="10"/>
        <v>61</v>
      </c>
      <c r="C68" s="3" t="str">
        <f>IFERROR(INDEX('Коды ОКСМ и регионов'!$C$1:$C$85,MATCH(--B68,'Коды ОКСМ и регионов'!$D$1:$D$85,0)),"")</f>
        <v/>
      </c>
      <c r="D68" s="3" t="str">
        <f t="shared" si="11"/>
        <v>61</v>
      </c>
      <c r="E68" s="3" t="str">
        <f>IFERROR(INDEX('Коды ОКСМ и регионов'!$C$1:$C$86,MATCH(--D68,'Коды ОКСМ и регионов'!$D$1:$D$86,0)),"")</f>
        <v/>
      </c>
      <c r="F68" s="11" t="str">
        <f t="shared" si="12"/>
        <v/>
      </c>
      <c r="G68" s="3" t="str">
        <f>IFERROR(INDEX('Коды ОКСМ и регионов'!$A$1:$A$251,MATCH(--F68,'Коды ОКСМ и регионов'!$B$1:$B$251,0)),"")</f>
        <v/>
      </c>
      <c r="H68" s="3" t="str">
        <f>IF(F68="",MID('Номера анализ'!A68,7,4),"")</f>
        <v>6163</v>
      </c>
      <c r="I68" s="5" t="str">
        <f>IFERROR(INDEX(#REF!,MATCH(H68,#REF!,0)),"")</f>
        <v/>
      </c>
      <c r="J68" s="3" t="str">
        <f>IF(F68="",MID('Номера анализ'!A68,19,4),"")</f>
        <v>6163</v>
      </c>
      <c r="K68" s="5" t="str">
        <f>IFERROR(INDEX(#REF!,MATCH(J68,#REF!,0)),"")</f>
        <v/>
      </c>
      <c r="L68" s="3" t="str">
        <f t="shared" si="13"/>
        <v>006163158281</v>
      </c>
      <c r="M68" s="3" t="str">
        <f t="shared" si="14"/>
        <v>006163138599</v>
      </c>
    </row>
    <row r="69" spans="1:13">
      <c r="A69" s="2" t="s">
        <v>491</v>
      </c>
      <c r="B69" s="3" t="str">
        <f t="shared" si="10"/>
        <v>61</v>
      </c>
      <c r="C69" s="3" t="str">
        <f>IFERROR(INDEX('Коды ОКСМ и регионов'!$C$1:$C$85,MATCH(--B69,'Коды ОКСМ и регионов'!$D$1:$D$85,0)),"")</f>
        <v/>
      </c>
      <c r="D69" s="3" t="str">
        <f t="shared" si="11"/>
        <v>24</v>
      </c>
      <c r="E69" s="3" t="str">
        <f>IFERROR(INDEX('Коды ОКСМ и регионов'!$C$1:$C$86,MATCH(--D69,'Коды ОКСМ и регионов'!$D$1:$D$86,0)),"")</f>
        <v/>
      </c>
      <c r="F69" s="11" t="str">
        <f t="shared" si="12"/>
        <v/>
      </c>
      <c r="G69" s="3" t="str">
        <f>IFERROR(INDEX('Коды ОКСМ и регионов'!$A$1:$A$251,MATCH(--F69,'Коды ОКСМ и регионов'!$B$1:$B$251,0)),"")</f>
        <v/>
      </c>
      <c r="H69" s="3" t="str">
        <f>IF(F69="",MID('Номера анализ'!A69,7,4),"")</f>
        <v>6140</v>
      </c>
      <c r="I69" s="5" t="str">
        <f>IFERROR(INDEX(#REF!,MATCH(H69,#REF!,0)),"")</f>
        <v/>
      </c>
      <c r="J69" s="3" t="str">
        <f>IF(F69="",MID('Номера анализ'!A69,19,4),"")</f>
        <v>2455</v>
      </c>
      <c r="K69" s="5" t="str">
        <f>IFERROR(INDEX(#REF!,MATCH(J69,#REF!,0)),"")</f>
        <v/>
      </c>
      <c r="L69" s="3" t="str">
        <f t="shared" si="13"/>
        <v>006140018312</v>
      </c>
      <c r="M69" s="3" t="str">
        <f t="shared" si="14"/>
        <v>002455032225</v>
      </c>
    </row>
    <row r="70" spans="1:13">
      <c r="A70" s="2" t="s">
        <v>492</v>
      </c>
      <c r="B70" s="3" t="str">
        <f t="shared" si="10"/>
        <v>61</v>
      </c>
      <c r="C70" s="3" t="str">
        <f>IFERROR(INDEX('Коды ОКСМ и регионов'!$C$1:$C$85,MATCH(--B70,'Коды ОКСМ и регионов'!$D$1:$D$85,0)),"")</f>
        <v/>
      </c>
      <c r="D70" s="3" t="str">
        <f t="shared" si="11"/>
        <v>61</v>
      </c>
      <c r="E70" s="3" t="str">
        <f>IFERROR(INDEX('Коды ОКСМ и регионов'!$C$1:$C$86,MATCH(--D70,'Коды ОКСМ и регионов'!$D$1:$D$86,0)),"")</f>
        <v/>
      </c>
      <c r="F70" s="11" t="str">
        <f t="shared" si="12"/>
        <v/>
      </c>
      <c r="G70" s="3" t="str">
        <f>IFERROR(INDEX('Коды ОКСМ и регионов'!$A$1:$A$251,MATCH(--F70,'Коды ОКСМ и регионов'!$B$1:$B$251,0)),"")</f>
        <v/>
      </c>
      <c r="H70" s="3" t="str">
        <f>IF(F70="",MID('Номера анализ'!A70,7,4),"")</f>
        <v>6102</v>
      </c>
      <c r="I70" s="5" t="str">
        <f>IFERROR(INDEX(#REF!,MATCH(H70,#REF!,0)),"")</f>
        <v/>
      </c>
      <c r="J70" s="3" t="str">
        <f>IF(F70="",MID('Номера анализ'!A70,19,4),"")</f>
        <v>6165</v>
      </c>
      <c r="K70" s="5" t="str">
        <f>IFERROR(INDEX(#REF!,MATCH(J70,#REF!,0)),"")</f>
        <v/>
      </c>
      <c r="L70" s="3" t="str">
        <f t="shared" si="13"/>
        <v>006102020261</v>
      </c>
      <c r="M70" s="3" t="str">
        <f t="shared" si="14"/>
        <v>006165165943</v>
      </c>
    </row>
    <row r="71" spans="1:13">
      <c r="A71" s="2" t="s">
        <v>493</v>
      </c>
      <c r="B71" s="3" t="str">
        <f t="shared" si="10"/>
        <v>61</v>
      </c>
      <c r="C71" s="3" t="str">
        <f>IFERROR(INDEX('Коды ОКСМ и регионов'!$C$1:$C$85,MATCH(--B71,'Коды ОКСМ и регионов'!$D$1:$D$85,0)),"")</f>
        <v/>
      </c>
      <c r="D71" s="3" t="str">
        <f t="shared" si="11"/>
        <v>61</v>
      </c>
      <c r="E71" s="3" t="str">
        <f>IFERROR(INDEX('Коды ОКСМ и регионов'!$C$1:$C$86,MATCH(--D71,'Коды ОКСМ и регионов'!$D$1:$D$86,0)),"")</f>
        <v/>
      </c>
      <c r="F71" s="11" t="str">
        <f t="shared" si="12"/>
        <v/>
      </c>
      <c r="G71" s="3" t="str">
        <f>IFERROR(INDEX('Коды ОКСМ и регионов'!$A$1:$A$251,MATCH(--F71,'Коды ОКСМ и регионов'!$B$1:$B$251,0)),"")</f>
        <v/>
      </c>
      <c r="H71" s="3" t="str">
        <f>IF(F71="",MID('Номера анализ'!A71,7,4),"")</f>
        <v>6161</v>
      </c>
      <c r="I71" s="5" t="str">
        <f>IFERROR(INDEX(#REF!,MATCH(H71,#REF!,0)),"")</f>
        <v/>
      </c>
      <c r="J71" s="3" t="str">
        <f>IF(F71="",MID('Номера анализ'!A71,19,4),"")</f>
        <v>6161</v>
      </c>
      <c r="K71" s="5" t="str">
        <f>IFERROR(INDEX(#REF!,MATCH(J71,#REF!,0)),"")</f>
        <v/>
      </c>
      <c r="L71" s="3" t="str">
        <f t="shared" si="13"/>
        <v>006161069879</v>
      </c>
      <c r="M71" s="3" t="str">
        <f t="shared" si="14"/>
        <v>006161080664</v>
      </c>
    </row>
    <row r="72" spans="1:13">
      <c r="A72" s="2" t="s">
        <v>494</v>
      </c>
      <c r="B72" s="3" t="str">
        <f t="shared" si="10"/>
        <v>61</v>
      </c>
      <c r="C72" s="3" t="str">
        <f>IFERROR(INDEX('Коды ОКСМ и регионов'!$C$1:$C$85,MATCH(--B72,'Коды ОКСМ и регионов'!$D$1:$D$85,0)),"")</f>
        <v/>
      </c>
      <c r="D72" s="3" t="str">
        <f t="shared" si="11"/>
        <v>61</v>
      </c>
      <c r="E72" s="3" t="str">
        <f>IFERROR(INDEX('Коды ОКСМ и регионов'!$C$1:$C$86,MATCH(--D72,'Коды ОКСМ и регионов'!$D$1:$D$86,0)),"")</f>
        <v/>
      </c>
      <c r="F72" s="11" t="str">
        <f t="shared" si="12"/>
        <v/>
      </c>
      <c r="G72" s="3" t="str">
        <f>IFERROR(INDEX('Коды ОКСМ и регионов'!$A$1:$A$251,MATCH(--F72,'Коды ОКСМ и регионов'!$B$1:$B$251,0)),"")</f>
        <v/>
      </c>
      <c r="H72" s="3" t="str">
        <f>IF(F72="",MID('Номера анализ'!A72,7,4),"")</f>
        <v>6300</v>
      </c>
      <c r="I72" s="5" t="str">
        <f>IFERROR(INDEX(#REF!,MATCH(H72,#REF!,0)),"")</f>
        <v/>
      </c>
      <c r="J72" s="3" t="str">
        <f>IF(F72="",MID('Номера анализ'!A72,19,4),"")</f>
        <v>6511</v>
      </c>
      <c r="K72" s="5" t="str">
        <f>IFERROR(INDEX(#REF!,MATCH(J72,#REF!,0)),"")</f>
        <v/>
      </c>
      <c r="L72" s="3" t="str">
        <f t="shared" si="13"/>
        <v>616300440782</v>
      </c>
      <c r="M72" s="3" t="str">
        <f t="shared" si="14"/>
        <v>616511957058</v>
      </c>
    </row>
    <row r="73" spans="1:13">
      <c r="A73" s="2" t="s">
        <v>495</v>
      </c>
      <c r="B73" s="3" t="str">
        <f t="shared" si="10"/>
        <v>61</v>
      </c>
      <c r="C73" s="3" t="str">
        <f>IFERROR(INDEX('Коды ОКСМ и регионов'!$C$1:$C$85,MATCH(--B73,'Коды ОКСМ и регионов'!$D$1:$D$85,0)),"")</f>
        <v/>
      </c>
      <c r="D73" s="3" t="str">
        <f t="shared" si="11"/>
        <v>61</v>
      </c>
      <c r="E73" s="3" t="str">
        <f>IFERROR(INDEX('Коды ОКСМ и регионов'!$C$1:$C$86,MATCH(--D73,'Коды ОКСМ и регионов'!$D$1:$D$86,0)),"")</f>
        <v/>
      </c>
      <c r="F73" s="11" t="str">
        <f t="shared" si="12"/>
        <v/>
      </c>
      <c r="G73" s="3" t="str">
        <f>IFERROR(INDEX('Коды ОКСМ и регионов'!$A$1:$A$251,MATCH(--F73,'Коды ОКСМ и регионов'!$B$1:$B$251,0)),"")</f>
        <v/>
      </c>
      <c r="H73" s="3" t="str">
        <f>IF(F73="",MID('Номера анализ'!A73,7,4),"")</f>
        <v>6150</v>
      </c>
      <c r="I73" s="5" t="str">
        <f>IFERROR(INDEX(#REF!,MATCH(H73,#REF!,0)),"")</f>
        <v/>
      </c>
      <c r="J73" s="3" t="str">
        <f>IF(F73="",MID('Номера анализ'!A73,19,4),"")</f>
        <v>6389</v>
      </c>
      <c r="K73" s="5" t="str">
        <f>IFERROR(INDEX(#REF!,MATCH(J73,#REF!,0)),"")</f>
        <v/>
      </c>
      <c r="L73" s="3" t="str">
        <f t="shared" si="13"/>
        <v>006150031979</v>
      </c>
      <c r="M73" s="3" t="str">
        <f t="shared" si="14"/>
        <v>616389412493</v>
      </c>
    </row>
    <row r="74" spans="1:13">
      <c r="A74" s="2" t="s">
        <v>496</v>
      </c>
      <c r="B74" s="3" t="str">
        <f t="shared" si="10"/>
        <v>61</v>
      </c>
      <c r="C74" s="3" t="str">
        <f>IFERROR(INDEX('Коды ОКСМ и регионов'!$C$1:$C$85,MATCH(--B74,'Коды ОКСМ и регионов'!$D$1:$D$85,0)),"")</f>
        <v/>
      </c>
      <c r="D74" s="3" t="str">
        <f t="shared" si="11"/>
        <v>52</v>
      </c>
      <c r="E74" s="3" t="str">
        <f>IFERROR(INDEX('Коды ОКСМ и регионов'!$C$1:$C$86,MATCH(--D74,'Коды ОКСМ и регионов'!$D$1:$D$86,0)),"")</f>
        <v/>
      </c>
      <c r="F74" s="11" t="str">
        <f t="shared" si="12"/>
        <v/>
      </c>
      <c r="G74" s="3" t="str">
        <f>IFERROR(INDEX('Коды ОКСМ и регионов'!$A$1:$A$251,MATCH(--F74,'Коды ОКСМ и регионов'!$B$1:$B$251,0)),"")</f>
        <v/>
      </c>
      <c r="H74" s="3" t="str">
        <f>IF(F74="",MID('Номера анализ'!A74,7,4),"")</f>
        <v>5519</v>
      </c>
      <c r="I74" s="5" t="str">
        <f>IFERROR(INDEX(#REF!,MATCH(H74,#REF!,0)),"")</f>
        <v/>
      </c>
      <c r="J74" s="3" t="str">
        <f>IF(F74="",MID('Номера анализ'!A74,19,4),"")</f>
        <v>1802</v>
      </c>
      <c r="K74" s="5" t="str">
        <f>IFERROR(INDEX(#REF!,MATCH(J74,#REF!,0)),"")</f>
        <v/>
      </c>
      <c r="L74" s="3" t="str">
        <f t="shared" si="13"/>
        <v>615519431530</v>
      </c>
      <c r="M74" s="3" t="str">
        <f t="shared" si="14"/>
        <v>521802507717</v>
      </c>
    </row>
    <row r="75" spans="1:13">
      <c r="A75" s="2" t="s">
        <v>497</v>
      </c>
      <c r="B75" s="3" t="str">
        <f t="shared" si="10"/>
        <v>61</v>
      </c>
      <c r="C75" s="3" t="str">
        <f>IFERROR(INDEX('Коды ОКСМ и регионов'!$C$1:$C$85,MATCH(--B75,'Коды ОКСМ и регионов'!$D$1:$D$85,0)),"")</f>
        <v/>
      </c>
      <c r="D75" s="3" t="str">
        <f t="shared" si="11"/>
        <v>61</v>
      </c>
      <c r="E75" s="3" t="str">
        <f>IFERROR(INDEX('Коды ОКСМ и регионов'!$C$1:$C$86,MATCH(--D75,'Коды ОКСМ и регионов'!$D$1:$D$86,0)),"")</f>
        <v/>
      </c>
      <c r="F75" s="11" t="str">
        <f t="shared" si="12"/>
        <v/>
      </c>
      <c r="G75" s="3" t="str">
        <f>IFERROR(INDEX('Коды ОКСМ и регионов'!$A$1:$A$251,MATCH(--F75,'Коды ОКСМ и регионов'!$B$1:$B$251,0)),"")</f>
        <v/>
      </c>
      <c r="H75" s="3" t="str">
        <f>IF(F75="",MID('Номера анализ'!A75,7,4),"")</f>
        <v>6154</v>
      </c>
      <c r="I75" s="5" t="str">
        <f>IFERROR(INDEX(#REF!,MATCH(H75,#REF!,0)),"")</f>
        <v/>
      </c>
      <c r="J75" s="3" t="str">
        <f>IF(F75="",MID('Номера анализ'!A75,19,4),"")</f>
        <v>6164</v>
      </c>
      <c r="K75" s="5" t="str">
        <f>IFERROR(INDEX(#REF!,MATCH(J75,#REF!,0)),"")</f>
        <v/>
      </c>
      <c r="L75" s="3" t="str">
        <f t="shared" si="13"/>
        <v>006154011797</v>
      </c>
      <c r="M75" s="3" t="str">
        <f t="shared" si="14"/>
        <v>006164204660</v>
      </c>
    </row>
    <row r="76" spans="1:13">
      <c r="A76" s="2" t="s">
        <v>498</v>
      </c>
      <c r="B76" s="3" t="str">
        <f t="shared" si="10"/>
        <v>61</v>
      </c>
      <c r="C76" s="3" t="str">
        <f>IFERROR(INDEX('Коды ОКСМ и регионов'!$C$1:$C$85,MATCH(--B76,'Коды ОКСМ и регионов'!$D$1:$D$85,0)),"")</f>
        <v/>
      </c>
      <c r="D76" s="3" t="str">
        <f t="shared" si="11"/>
        <v>43</v>
      </c>
      <c r="E76" s="3" t="str">
        <f>IFERROR(INDEX('Коды ОКСМ и регионов'!$C$1:$C$86,MATCH(--D76,'Коды ОКСМ и регионов'!$D$1:$D$86,0)),"")</f>
        <v/>
      </c>
      <c r="F76" s="11" t="str">
        <f t="shared" si="12"/>
        <v/>
      </c>
      <c r="G76" s="3" t="str">
        <f>IFERROR(INDEX('Коды ОКСМ и регионов'!$A$1:$A$251,MATCH(--F76,'Коды ОКСМ и регионов'!$B$1:$B$251,0)),"")</f>
        <v/>
      </c>
      <c r="H76" s="3" t="str">
        <f>IF(F76="",MID('Номера анализ'!A76,7,4),"")</f>
        <v>4306</v>
      </c>
      <c r="I76" s="5" t="str">
        <f>IFERROR(INDEX(#REF!,MATCH(H76,#REF!,0)),"")</f>
        <v/>
      </c>
      <c r="J76" s="3" t="str">
        <f>IF(F76="",MID('Номера анализ'!A76,19,4),"")</f>
        <v>4326</v>
      </c>
      <c r="K76" s="5" t="str">
        <f>IFERROR(INDEX(#REF!,MATCH(J76,#REF!,0)),"")</f>
        <v/>
      </c>
      <c r="L76" s="3" t="str">
        <f t="shared" si="13"/>
        <v>614306210950</v>
      </c>
      <c r="M76" s="3" t="str">
        <f t="shared" si="14"/>
        <v>004326008500</v>
      </c>
    </row>
    <row r="77" spans="1:13">
      <c r="A77" s="2" t="s">
        <v>499</v>
      </c>
      <c r="B77" s="3" t="str">
        <f t="shared" si="10"/>
        <v>61</v>
      </c>
      <c r="C77" s="3" t="str">
        <f>IFERROR(INDEX('Коды ОКСМ и регионов'!$C$1:$C$85,MATCH(--B77,'Коды ОКСМ и регионов'!$D$1:$D$85,0)),"")</f>
        <v/>
      </c>
      <c r="D77" s="3" t="str">
        <f t="shared" si="11"/>
        <v>61</v>
      </c>
      <c r="E77" s="3" t="str">
        <f>IFERROR(INDEX('Коды ОКСМ и регионов'!$C$1:$C$86,MATCH(--D77,'Коды ОКСМ и регионов'!$D$1:$D$86,0)),"")</f>
        <v/>
      </c>
      <c r="F77" s="11" t="str">
        <f t="shared" si="12"/>
        <v/>
      </c>
      <c r="G77" s="3" t="str">
        <f>IFERROR(INDEX('Коды ОКСМ и регионов'!$A$1:$A$251,MATCH(--F77,'Коды ОКСМ и регионов'!$B$1:$B$251,0)),"")</f>
        <v/>
      </c>
      <c r="H77" s="3" t="str">
        <f>IF(F77="",MID('Номера анализ'!A77,7,4),"")</f>
        <v>6154</v>
      </c>
      <c r="I77" s="5" t="str">
        <f>IFERROR(INDEX(#REF!,MATCH(H77,#REF!,0)),"")</f>
        <v/>
      </c>
      <c r="J77" s="3" t="str">
        <f>IF(F77="",MID('Номера анализ'!A77,19,4),"")</f>
        <v>6161</v>
      </c>
      <c r="K77" s="5" t="str">
        <f>IFERROR(INDEX(#REF!,MATCH(J77,#REF!,0)),"")</f>
        <v/>
      </c>
      <c r="L77" s="3" t="str">
        <f t="shared" si="13"/>
        <v>006154141789</v>
      </c>
      <c r="M77" s="3" t="str">
        <f t="shared" si="14"/>
        <v>006161032935</v>
      </c>
    </row>
    <row r="78" spans="1:13">
      <c r="A78" s="2" t="s">
        <v>500</v>
      </c>
      <c r="B78" s="3" t="str">
        <f t="shared" si="10"/>
        <v>61</v>
      </c>
      <c r="C78" s="3" t="str">
        <f>IFERROR(INDEX('Коды ОКСМ и регионов'!$C$1:$C$85,MATCH(--B78,'Коды ОКСМ и регионов'!$D$1:$D$85,0)),"")</f>
        <v/>
      </c>
      <c r="D78" s="3" t="str">
        <f t="shared" si="11"/>
        <v>61</v>
      </c>
      <c r="E78" s="3" t="str">
        <f>IFERROR(INDEX('Коды ОКСМ и регионов'!$C$1:$C$86,MATCH(--D78,'Коды ОКСМ и регионов'!$D$1:$D$86,0)),"")</f>
        <v/>
      </c>
      <c r="F78" s="11" t="str">
        <f t="shared" si="12"/>
        <v/>
      </c>
      <c r="G78" s="3" t="str">
        <f>IFERROR(INDEX('Коды ОКСМ и регионов'!$A$1:$A$251,MATCH(--F78,'Коды ОКСМ и регионов'!$B$1:$B$251,0)),"")</f>
        <v/>
      </c>
      <c r="H78" s="3" t="str">
        <f>IF(F78="",MID('Номера анализ'!A78,7,4),"")</f>
        <v>6164</v>
      </c>
      <c r="I78" s="5" t="str">
        <f>IFERROR(INDEX(#REF!,MATCH(H78,#REF!,0)),"")</f>
        <v/>
      </c>
      <c r="J78" s="3" t="str">
        <f>IF(F78="",MID('Номера анализ'!A78,19,4),"")</f>
        <v>6102</v>
      </c>
      <c r="K78" s="5" t="str">
        <f>IFERROR(INDEX(#REF!,MATCH(J78,#REF!,0)),"")</f>
        <v/>
      </c>
      <c r="L78" s="3" t="str">
        <f t="shared" si="13"/>
        <v>006164249767</v>
      </c>
      <c r="M78" s="3" t="str">
        <f t="shared" si="14"/>
        <v>006102068432</v>
      </c>
    </row>
    <row r="79" spans="1:13">
      <c r="A79" s="2" t="s">
        <v>501</v>
      </c>
      <c r="B79" s="3" t="str">
        <f t="shared" si="10"/>
        <v>91</v>
      </c>
      <c r="C79" s="3" t="str">
        <f>IFERROR(INDEX('Коды ОКСМ и регионов'!$C$1:$C$85,MATCH(--B79,'Коды ОКСМ и регионов'!$D$1:$D$85,0)),"")</f>
        <v>Республика Крым</v>
      </c>
      <c r="D79" s="3" t="str">
        <f t="shared" si="11"/>
        <v>61</v>
      </c>
      <c r="E79" s="3" t="str">
        <f>IFERROR(INDEX('Коды ОКСМ и регионов'!$C$1:$C$86,MATCH(--D79,'Коды ОКСМ и регионов'!$D$1:$D$86,0)),"")</f>
        <v/>
      </c>
      <c r="F79" s="11" t="str">
        <f t="shared" si="12"/>
        <v/>
      </c>
      <c r="G79" s="3" t="str">
        <f>IFERROR(INDEX('Коды ОКСМ и регионов'!$A$1:$A$251,MATCH(--F79,'Коды ОКСМ и регионов'!$B$1:$B$251,0)),"")</f>
        <v/>
      </c>
      <c r="H79" s="3" t="str">
        <f>IF(F79="",MID('Номера анализ'!A79,7,4),"")</f>
        <v>9102</v>
      </c>
      <c r="I79" s="5" t="str">
        <f>IFERROR(INDEX(#REF!,MATCH(H79,#REF!,0)),"")</f>
        <v/>
      </c>
      <c r="J79" s="3" t="str">
        <f>IF(F79="",MID('Номера анализ'!A79,19,4),"")</f>
        <v>6164</v>
      </c>
      <c r="K79" s="5" t="str">
        <f>IFERROR(INDEX(#REF!,MATCH(J79,#REF!,0)),"")</f>
        <v/>
      </c>
      <c r="L79" s="3" t="str">
        <f t="shared" si="13"/>
        <v>009102213318</v>
      </c>
      <c r="M79" s="3" t="str">
        <f t="shared" si="14"/>
        <v>006164117351</v>
      </c>
    </row>
    <row r="80" spans="1:13">
      <c r="A80" s="2" t="s">
        <v>502</v>
      </c>
      <c r="B80" s="3" t="str">
        <f t="shared" si="10"/>
        <v>61</v>
      </c>
      <c r="C80" s="3" t="str">
        <f>IFERROR(INDEX('Коды ОКСМ и регионов'!$C$1:$C$85,MATCH(--B80,'Коды ОКСМ и регионов'!$D$1:$D$85,0)),"")</f>
        <v/>
      </c>
      <c r="D80" s="3" t="str">
        <f t="shared" si="11"/>
        <v>77</v>
      </c>
      <c r="E80" s="3" t="str">
        <f>IFERROR(INDEX('Коды ОКСМ и регионов'!$C$1:$C$86,MATCH(--D80,'Коды ОКСМ и регионов'!$D$1:$D$86,0)),"")</f>
        <v/>
      </c>
      <c r="F80" s="11" t="str">
        <f t="shared" si="12"/>
        <v/>
      </c>
      <c r="G80" s="3" t="str">
        <f>IFERROR(INDEX('Коды ОКСМ и регионов'!$A$1:$A$251,MATCH(--F80,'Коды ОКСМ и регионов'!$B$1:$B$251,0)),"")</f>
        <v/>
      </c>
      <c r="H80" s="3" t="str">
        <f>IF(F80="",MID('Номера анализ'!A80,7,4),"")</f>
        <v>6166</v>
      </c>
      <c r="I80" s="5" t="str">
        <f>IFERROR(INDEX(#REF!,MATCH(H80,#REF!,0)),"")</f>
        <v/>
      </c>
      <c r="J80" s="3" t="str">
        <f>IF(F80="",MID('Номера анализ'!A80,19,4),"")</f>
        <v>7714</v>
      </c>
      <c r="K80" s="5" t="str">
        <f>IFERROR(INDEX(#REF!,MATCH(J80,#REF!,0)),"")</f>
        <v/>
      </c>
      <c r="L80" s="3" t="str">
        <f t="shared" si="13"/>
        <v>006166095671</v>
      </c>
      <c r="M80" s="3" t="str">
        <f t="shared" si="14"/>
        <v>007714659391</v>
      </c>
    </row>
    <row r="81" spans="1:13">
      <c r="A81" s="2" t="s">
        <v>503</v>
      </c>
      <c r="B81" s="3" t="str">
        <f t="shared" si="10"/>
        <v>61</v>
      </c>
      <c r="C81" s="3" t="str">
        <f>IFERROR(INDEX('Коды ОКСМ и регионов'!$C$1:$C$85,MATCH(--B81,'Коды ОКСМ и регионов'!$D$1:$D$85,0)),"")</f>
        <v/>
      </c>
      <c r="D81" s="3" t="str">
        <f t="shared" si="11"/>
        <v>61</v>
      </c>
      <c r="E81" s="3" t="str">
        <f>IFERROR(INDEX('Коды ОКСМ и регионов'!$C$1:$C$86,MATCH(--D81,'Коды ОКСМ и регионов'!$D$1:$D$86,0)),"")</f>
        <v/>
      </c>
      <c r="F81" s="11" t="str">
        <f t="shared" si="12"/>
        <v/>
      </c>
      <c r="G81" s="3" t="str">
        <f>IFERROR(INDEX('Коды ОКСМ и регионов'!$A$1:$A$251,MATCH(--F81,'Коды ОКСМ и регионов'!$B$1:$B$251,0)),"")</f>
        <v/>
      </c>
      <c r="H81" s="3" t="str">
        <f>IF(F81="",MID('Номера анализ'!A81,7,4),"")</f>
        <v>6126</v>
      </c>
      <c r="I81" s="5" t="str">
        <f>IFERROR(INDEX(#REF!,MATCH(H81,#REF!,0)),"")</f>
        <v/>
      </c>
      <c r="J81" s="3" t="str">
        <f>IF(F81="",MID('Номера анализ'!A81,19,4),"")</f>
        <v>2601</v>
      </c>
      <c r="K81" s="5" t="str">
        <f>IFERROR(INDEX(#REF!,MATCH(J81,#REF!,0)),"")</f>
        <v/>
      </c>
      <c r="L81" s="3" t="str">
        <f t="shared" si="13"/>
        <v>006126009683</v>
      </c>
      <c r="M81" s="3" t="str">
        <f t="shared" si="14"/>
        <v>612601523192</v>
      </c>
    </row>
    <row r="82" spans="1:13">
      <c r="A82" s="2" t="s">
        <v>504</v>
      </c>
      <c r="B82" s="3" t="str">
        <f t="shared" si="10"/>
        <v>61</v>
      </c>
      <c r="C82" s="3" t="str">
        <f>IFERROR(INDEX('Коды ОКСМ и регионов'!$C$1:$C$85,MATCH(--B82,'Коды ОКСМ и регионов'!$D$1:$D$85,0)),"")</f>
        <v/>
      </c>
      <c r="D82" s="3" t="str">
        <f t="shared" si="11"/>
        <v>61</v>
      </c>
      <c r="E82" s="3" t="str">
        <f>IFERROR(INDEX('Коды ОКСМ и регионов'!$C$1:$C$86,MATCH(--D82,'Коды ОКСМ и регионов'!$D$1:$D$86,0)),"")</f>
        <v/>
      </c>
      <c r="F82" s="11" t="str">
        <f t="shared" si="12"/>
        <v/>
      </c>
      <c r="G82" s="3" t="str">
        <f>IFERROR(INDEX('Коды ОКСМ и регионов'!$A$1:$A$251,MATCH(--F82,'Коды ОКСМ и регионов'!$B$1:$B$251,0)),"")</f>
        <v/>
      </c>
      <c r="H82" s="3" t="str">
        <f>IF(F82="",MID('Номера анализ'!A82,7,4),"")</f>
        <v>6168</v>
      </c>
      <c r="I82" s="5" t="str">
        <f>IFERROR(INDEX(#REF!,MATCH(H82,#REF!,0)),"")</f>
        <v/>
      </c>
      <c r="J82" s="3" t="str">
        <f>IF(F82="",MID('Номера анализ'!A82,19,4),"")</f>
        <v>6165</v>
      </c>
      <c r="K82" s="5" t="str">
        <f>IFERROR(INDEX(#REF!,MATCH(J82,#REF!,0)),"")</f>
        <v/>
      </c>
      <c r="L82" s="3" t="str">
        <f t="shared" si="13"/>
        <v>006168092563</v>
      </c>
      <c r="M82" s="3" t="str">
        <f t="shared" si="14"/>
        <v>006165165943</v>
      </c>
    </row>
    <row r="83" spans="1:13">
      <c r="A83" s="2" t="s">
        <v>505</v>
      </c>
      <c r="B83" s="3" t="str">
        <f t="shared" si="10"/>
        <v>23</v>
      </c>
      <c r="C83" s="3" t="str">
        <f>IFERROR(INDEX('Коды ОКСМ и регионов'!$C$1:$C$85,MATCH(--B83,'Коды ОКСМ и регионов'!$D$1:$D$85,0)),"")</f>
        <v/>
      </c>
      <c r="D83" s="3" t="str">
        <f t="shared" si="11"/>
        <v>61</v>
      </c>
      <c r="E83" s="3" t="str">
        <f>IFERROR(INDEX('Коды ОКСМ и регионов'!$C$1:$C$86,MATCH(--D83,'Коды ОКСМ и регионов'!$D$1:$D$86,0)),"")</f>
        <v/>
      </c>
      <c r="F83" s="11" t="str">
        <f t="shared" si="12"/>
        <v/>
      </c>
      <c r="G83" s="3" t="str">
        <f>IFERROR(INDEX('Коды ОКСМ и регионов'!$A$1:$A$251,MATCH(--F83,'Коды ОКСМ и регионов'!$B$1:$B$251,0)),"")</f>
        <v/>
      </c>
      <c r="H83" s="3" t="str">
        <f>IF(F83="",MID('Номера анализ'!A83,7,4),"")</f>
        <v>2010</v>
      </c>
      <c r="I83" s="5" t="str">
        <f>IFERROR(INDEX(#REF!,MATCH(H83,#REF!,0)),"")</f>
        <v/>
      </c>
      <c r="J83" s="3" t="str">
        <f>IF(F83="",MID('Номера анализ'!A83,19,4),"")</f>
        <v>6512</v>
      </c>
      <c r="K83" s="5" t="str">
        <f>IFERROR(INDEX(#REF!,MATCH(J83,#REF!,0)),"")</f>
        <v/>
      </c>
      <c r="L83" s="3" t="str">
        <f t="shared" si="13"/>
        <v>232010413196</v>
      </c>
      <c r="M83" s="3" t="str">
        <f t="shared" si="14"/>
        <v>616512360916</v>
      </c>
    </row>
    <row r="84" spans="1:13">
      <c r="A84" s="2" t="s">
        <v>506</v>
      </c>
      <c r="B84" s="3" t="str">
        <f t="shared" si="10"/>
        <v>61</v>
      </c>
      <c r="C84" s="3" t="str">
        <f>IFERROR(INDEX('Коды ОКСМ и регионов'!$C$1:$C$85,MATCH(--B84,'Коды ОКСМ и регионов'!$D$1:$D$85,0)),"")</f>
        <v/>
      </c>
      <c r="D84" s="3" t="str">
        <f t="shared" si="11"/>
        <v>61</v>
      </c>
      <c r="E84" s="3" t="str">
        <f>IFERROR(INDEX('Коды ОКСМ и регионов'!$C$1:$C$86,MATCH(--D84,'Коды ОКСМ и регионов'!$D$1:$D$86,0)),"")</f>
        <v/>
      </c>
      <c r="F84" s="11" t="str">
        <f t="shared" si="12"/>
        <v/>
      </c>
      <c r="G84" s="3" t="str">
        <f>IFERROR(INDEX('Коды ОКСМ и регионов'!$A$1:$A$251,MATCH(--F84,'Коды ОКСМ и регионов'!$B$1:$B$251,0)),"")</f>
        <v/>
      </c>
      <c r="H84" s="3" t="str">
        <f>IF(F84="",MID('Номера анализ'!A84,7,4),"")</f>
        <v>6167</v>
      </c>
      <c r="I84" s="5" t="str">
        <f>IFERROR(INDEX(#REF!,MATCH(H84,#REF!,0)),"")</f>
        <v/>
      </c>
      <c r="J84" s="3" t="str">
        <f>IF(F84="",MID('Номера анализ'!A84,19,4),"")</f>
        <v>6166</v>
      </c>
      <c r="K84" s="5" t="str">
        <f>IFERROR(INDEX(#REF!,MATCH(J84,#REF!,0)),"")</f>
        <v/>
      </c>
      <c r="L84" s="3" t="str">
        <f t="shared" si="13"/>
        <v>006167008343</v>
      </c>
      <c r="M84" s="3" t="str">
        <f t="shared" si="14"/>
        <v>006166089565</v>
      </c>
    </row>
    <row r="85" spans="1:13">
      <c r="A85" s="2" t="s">
        <v>507</v>
      </c>
      <c r="B85" s="3" t="str">
        <f t="shared" si="10"/>
        <v>61</v>
      </c>
      <c r="C85" s="3" t="str">
        <f>IFERROR(INDEX('Коды ОКСМ и регионов'!$C$1:$C$85,MATCH(--B85,'Коды ОКСМ и регионов'!$D$1:$D$85,0)),"")</f>
        <v/>
      </c>
      <c r="D85" s="3" t="str">
        <f t="shared" si="11"/>
        <v>61</v>
      </c>
      <c r="E85" s="3" t="str">
        <f>IFERROR(INDEX('Коды ОКСМ и регионов'!$C$1:$C$86,MATCH(--D85,'Коды ОКСМ и регионов'!$D$1:$D$86,0)),"")</f>
        <v/>
      </c>
      <c r="F85" s="11" t="str">
        <f t="shared" si="12"/>
        <v/>
      </c>
      <c r="G85" s="3" t="str">
        <f>IFERROR(INDEX('Коды ОКСМ и регионов'!$A$1:$A$251,MATCH(--F85,'Коды ОКСМ и регионов'!$B$1:$B$251,0)),"")</f>
        <v/>
      </c>
      <c r="H85" s="3" t="str">
        <f>IF(F85="",MID('Номера анализ'!A85,7,4),"")</f>
        <v>6161</v>
      </c>
      <c r="I85" s="5" t="str">
        <f>IFERROR(INDEX(#REF!,MATCH(H85,#REF!,0)),"")</f>
        <v/>
      </c>
      <c r="J85" s="3" t="str">
        <f>IF(F85="",MID('Номера анализ'!A85,19,4),"")</f>
        <v>6165</v>
      </c>
      <c r="K85" s="5" t="str">
        <f>IFERROR(INDEX(#REF!,MATCH(J85,#REF!,0)),"")</f>
        <v/>
      </c>
      <c r="L85" s="3" t="str">
        <f t="shared" si="13"/>
        <v>006161060192</v>
      </c>
      <c r="M85" s="3" t="str">
        <f t="shared" si="14"/>
        <v>006165165943</v>
      </c>
    </row>
    <row r="86" spans="1:13">
      <c r="A86" s="2" t="s">
        <v>508</v>
      </c>
      <c r="B86" s="3" t="str">
        <f t="shared" si="10"/>
        <v>61</v>
      </c>
      <c r="C86" s="3" t="str">
        <f>IFERROR(INDEX('Коды ОКСМ и регионов'!$C$1:$C$85,MATCH(--B86,'Коды ОКСМ и регионов'!$D$1:$D$85,0)),"")</f>
        <v/>
      </c>
      <c r="D86" s="3" t="str">
        <f t="shared" si="11"/>
        <v>12</v>
      </c>
      <c r="E86" s="3" t="str">
        <f>IFERROR(INDEX('Коды ОКСМ и регионов'!$C$1:$C$86,MATCH(--D86,'Коды ОКСМ и регионов'!$D$1:$D$86,0)),"")</f>
        <v/>
      </c>
      <c r="F86" s="11" t="str">
        <f t="shared" si="12"/>
        <v/>
      </c>
      <c r="G86" s="3" t="str">
        <f>IFERROR(INDEX('Коды ОКСМ и регионов'!$A$1:$A$251,MATCH(--F86,'Коды ОКСМ и регионов'!$B$1:$B$251,0)),"")</f>
        <v/>
      </c>
      <c r="H86" s="3" t="str">
        <f>IF(F86="",MID('Номера анализ'!A86,7,4),"")</f>
        <v>6166</v>
      </c>
      <c r="I86" s="5" t="str">
        <f>IFERROR(INDEX(#REF!,MATCH(H86,#REF!,0)),"")</f>
        <v/>
      </c>
      <c r="J86" s="3" t="str">
        <f>IF(F86="",MID('Номера анализ'!A86,19,4),"")</f>
        <v>1512</v>
      </c>
      <c r="K86" s="5" t="str">
        <f>IFERROR(INDEX(#REF!,MATCH(J86,#REF!,0)),"")</f>
        <v/>
      </c>
      <c r="L86" s="3" t="str">
        <f t="shared" si="13"/>
        <v>006166095022</v>
      </c>
      <c r="M86" s="3" t="str">
        <f t="shared" si="14"/>
        <v>121512881729</v>
      </c>
    </row>
    <row r="87" spans="1:13">
      <c r="A87" s="2" t="s">
        <v>509</v>
      </c>
      <c r="B87" s="3" t="str">
        <f t="shared" si="10"/>
        <v>61</v>
      </c>
      <c r="C87" s="3" t="str">
        <f>IFERROR(INDEX('Коды ОКСМ и регионов'!$C$1:$C$85,MATCH(--B87,'Коды ОКСМ и регионов'!$D$1:$D$85,0)),"")</f>
        <v/>
      </c>
      <c r="D87" s="3" t="str">
        <f t="shared" si="11"/>
        <v>61</v>
      </c>
      <c r="E87" s="3" t="str">
        <f>IFERROR(INDEX('Коды ОКСМ и регионов'!$C$1:$C$86,MATCH(--D87,'Коды ОКСМ и регионов'!$D$1:$D$86,0)),"")</f>
        <v/>
      </c>
      <c r="F87" s="11" t="str">
        <f t="shared" si="12"/>
        <v/>
      </c>
      <c r="G87" s="3" t="str">
        <f>IFERROR(INDEX('Коды ОКСМ и регионов'!$A$1:$A$251,MATCH(--F87,'Коды ОКСМ и регионов'!$B$1:$B$251,0)),"")</f>
        <v/>
      </c>
      <c r="H87" s="3" t="str">
        <f>IF(F87="",MID('Номера анализ'!A87,7,4),"")</f>
        <v>6168</v>
      </c>
      <c r="I87" s="5" t="str">
        <f>IFERROR(INDEX(#REF!,MATCH(H87,#REF!,0)),"")</f>
        <v/>
      </c>
      <c r="J87" s="3" t="str">
        <f>IF(F87="",MID('Номера анализ'!A87,19,4),"")</f>
        <v>6165</v>
      </c>
      <c r="K87" s="5" t="str">
        <f>IFERROR(INDEX(#REF!,MATCH(J87,#REF!,0)),"")</f>
        <v/>
      </c>
      <c r="L87" s="3" t="str">
        <f t="shared" si="13"/>
        <v>006168053042</v>
      </c>
      <c r="M87" s="3" t="str">
        <f t="shared" si="14"/>
        <v>006165165943</v>
      </c>
    </row>
    <row r="88" spans="1:13">
      <c r="A88" s="2" t="s">
        <v>510</v>
      </c>
      <c r="B88" s="3" t="str">
        <f t="shared" si="10"/>
        <v>61</v>
      </c>
      <c r="C88" s="3" t="str">
        <f>IFERROR(INDEX('Коды ОКСМ и регионов'!$C$1:$C$85,MATCH(--B88,'Коды ОКСМ и регионов'!$D$1:$D$85,0)),"")</f>
        <v/>
      </c>
      <c r="D88" s="3" t="str">
        <f t="shared" si="11"/>
        <v>43</v>
      </c>
      <c r="E88" s="3" t="str">
        <f>IFERROR(INDEX('Коды ОКСМ и регионов'!$C$1:$C$86,MATCH(--D88,'Коды ОКСМ и регионов'!$D$1:$D$86,0)),"")</f>
        <v/>
      </c>
      <c r="F88" s="11" t="str">
        <f t="shared" si="12"/>
        <v/>
      </c>
      <c r="G88" s="3" t="str">
        <f>IFERROR(INDEX('Коды ОКСМ и регионов'!$A$1:$A$251,MATCH(--F88,'Коды ОКСМ и регионов'!$B$1:$B$251,0)),"")</f>
        <v/>
      </c>
      <c r="H88" s="3" t="str">
        <f>IF(F88="",MID('Номера анализ'!A88,7,4),"")</f>
        <v>6163</v>
      </c>
      <c r="I88" s="5" t="str">
        <f>IFERROR(INDEX(#REF!,MATCH(H88,#REF!,0)),"")</f>
        <v/>
      </c>
      <c r="J88" s="3" t="str">
        <f>IF(F88="",MID('Номера анализ'!A88,19,4),"")</f>
        <v>4326</v>
      </c>
      <c r="K88" s="5" t="str">
        <f>IFERROR(INDEX(#REF!,MATCH(J88,#REF!,0)),"")</f>
        <v/>
      </c>
      <c r="L88" s="3" t="str">
        <f t="shared" si="13"/>
        <v>006163152787</v>
      </c>
      <c r="M88" s="3" t="str">
        <f t="shared" si="14"/>
        <v>004326001744</v>
      </c>
    </row>
    <row r="89" spans="1:13">
      <c r="A89" s="2" t="s">
        <v>511</v>
      </c>
      <c r="B89" s="3" t="str">
        <f t="shared" si="10"/>
        <v>61</v>
      </c>
      <c r="C89" s="3" t="str">
        <f>IFERROR(INDEX('Коды ОКСМ и регионов'!$C$1:$C$85,MATCH(--B89,'Коды ОКСМ и регионов'!$D$1:$D$85,0)),"")</f>
        <v/>
      </c>
      <c r="D89" s="3" t="str">
        <f t="shared" si="11"/>
        <v>44</v>
      </c>
      <c r="E89" s="3" t="str">
        <f>IFERROR(INDEX('Коды ОКСМ и регионов'!$C$1:$C$86,MATCH(--D89,'Коды ОКСМ и регионов'!$D$1:$D$86,0)),"")</f>
        <v/>
      </c>
      <c r="F89" s="11" t="str">
        <f t="shared" si="12"/>
        <v/>
      </c>
      <c r="G89" s="3" t="str">
        <f>IFERROR(INDEX('Коды ОКСМ и регионов'!$A$1:$A$251,MATCH(--F89,'Коды ОКСМ и регионов'!$B$1:$B$251,0)),"")</f>
        <v/>
      </c>
      <c r="H89" s="3" t="str">
        <f>IF(F89="",MID('Номера анализ'!A89,7,4),"")</f>
        <v>2203</v>
      </c>
      <c r="I89" s="5" t="str">
        <f>IFERROR(INDEX(#REF!,MATCH(H89,#REF!,0)),"")</f>
        <v/>
      </c>
      <c r="J89" s="3" t="str">
        <f>IF(F89="",MID('Номера анализ'!A89,19,4),"")</f>
        <v>4411</v>
      </c>
      <c r="K89" s="5" t="str">
        <f>IFERROR(INDEX(#REF!,MATCH(J89,#REF!,0)),"")</f>
        <v/>
      </c>
      <c r="L89" s="3" t="str">
        <f t="shared" si="13"/>
        <v>612203498878</v>
      </c>
      <c r="M89" s="3" t="str">
        <f t="shared" si="14"/>
        <v>004411000131</v>
      </c>
    </row>
    <row r="90" spans="1:13">
      <c r="A90" s="2" t="s">
        <v>512</v>
      </c>
      <c r="B90" s="3" t="str">
        <f t="shared" si="10"/>
        <v>61</v>
      </c>
      <c r="C90" s="3" t="str">
        <f>IFERROR(INDEX('Коды ОКСМ и регионов'!$C$1:$C$85,MATCH(--B90,'Коды ОКСМ и регионов'!$D$1:$D$85,0)),"")</f>
        <v/>
      </c>
      <c r="D90" s="3" t="str">
        <f t="shared" si="11"/>
        <v>36</v>
      </c>
      <c r="E90" s="3" t="str">
        <f>IFERROR(INDEX('Коды ОКСМ и регионов'!$C$1:$C$86,MATCH(--D90,'Коды ОКСМ и регионов'!$D$1:$D$86,0)),"")</f>
        <v/>
      </c>
      <c r="F90" s="11" t="str">
        <f t="shared" si="12"/>
        <v/>
      </c>
      <c r="G90" s="3" t="str">
        <f>IFERROR(INDEX('Коды ОКСМ и регионов'!$A$1:$A$251,MATCH(--F90,'Коды ОКСМ и регионов'!$B$1:$B$251,0)),"")</f>
        <v/>
      </c>
      <c r="H90" s="3" t="str">
        <f>IF(F90="",MID('Номера анализ'!A90,7,4),"")</f>
        <v>6163</v>
      </c>
      <c r="I90" s="5" t="str">
        <f>IFERROR(INDEX(#REF!,MATCH(H90,#REF!,0)),"")</f>
        <v/>
      </c>
      <c r="J90" s="3" t="str">
        <f>IF(F90="",MID('Номера анализ'!A90,19,4),"")</f>
        <v>2903</v>
      </c>
      <c r="K90" s="5" t="str">
        <f>IFERROR(INDEX(#REF!,MATCH(J90,#REF!,0)),"")</f>
        <v/>
      </c>
      <c r="L90" s="3" t="str">
        <f t="shared" si="13"/>
        <v>006163137098</v>
      </c>
      <c r="M90" s="3" t="str">
        <f t="shared" si="14"/>
        <v>362903170148</v>
      </c>
    </row>
    <row r="91" spans="1:13">
      <c r="A91" s="2" t="s">
        <v>513</v>
      </c>
      <c r="B91" s="3" t="str">
        <f t="shared" si="10"/>
        <v>61</v>
      </c>
      <c r="C91" s="3" t="str">
        <f>IFERROR(INDEX('Коды ОКСМ и регионов'!$C$1:$C$85,MATCH(--B91,'Коды ОКСМ и регионов'!$D$1:$D$85,0)),"")</f>
        <v/>
      </c>
      <c r="D91" s="3" t="str">
        <f t="shared" si="11"/>
        <v>61</v>
      </c>
      <c r="E91" s="3" t="str">
        <f>IFERROR(INDEX('Коды ОКСМ и регионов'!$C$1:$C$86,MATCH(--D91,'Коды ОКСМ и регионов'!$D$1:$D$86,0)),"")</f>
        <v/>
      </c>
      <c r="F91" s="11" t="str">
        <f t="shared" si="12"/>
        <v/>
      </c>
      <c r="G91" s="3" t="str">
        <f>IFERROR(INDEX('Коды ОКСМ и регионов'!$A$1:$A$251,MATCH(--F91,'Коды ОКСМ и регионов'!$B$1:$B$251,0)),"")</f>
        <v/>
      </c>
      <c r="H91" s="3" t="str">
        <f>IF(F91="",MID('Номера анализ'!A91,7,4),"")</f>
        <v>6164</v>
      </c>
      <c r="I91" s="5" t="str">
        <f>IFERROR(INDEX(#REF!,MATCH(H91,#REF!,0)),"")</f>
        <v/>
      </c>
      <c r="J91" s="3" t="str">
        <f>IF(F91="",MID('Номера анализ'!A91,19,4),"")</f>
        <v>6165</v>
      </c>
      <c r="K91" s="5" t="str">
        <f>IFERROR(INDEX(#REF!,MATCH(J91,#REF!,0)),"")</f>
        <v/>
      </c>
      <c r="L91" s="3" t="str">
        <f t="shared" si="13"/>
        <v>006164067510</v>
      </c>
      <c r="M91" s="3" t="str">
        <f t="shared" si="14"/>
        <v>006165165943</v>
      </c>
    </row>
    <row r="92" spans="1:13">
      <c r="A92" s="2" t="s">
        <v>514</v>
      </c>
      <c r="B92" s="3" t="str">
        <f t="shared" si="10"/>
        <v>61</v>
      </c>
      <c r="C92" s="3" t="str">
        <f>IFERROR(INDEX('Коды ОКСМ и регионов'!$C$1:$C$85,MATCH(--B92,'Коды ОКСМ и регионов'!$D$1:$D$85,0)),"")</f>
        <v/>
      </c>
      <c r="D92" s="3" t="str">
        <f t="shared" si="11"/>
        <v>61</v>
      </c>
      <c r="E92" s="3" t="str">
        <f>IFERROR(INDEX('Коды ОКСМ и регионов'!$C$1:$C$86,MATCH(--D92,'Коды ОКСМ и регионов'!$D$1:$D$86,0)),"")</f>
        <v/>
      </c>
      <c r="F92" s="11" t="str">
        <f t="shared" si="12"/>
        <v/>
      </c>
      <c r="G92" s="3" t="str">
        <f>IFERROR(INDEX('Коды ОКСМ и регионов'!$A$1:$A$251,MATCH(--F92,'Коды ОКСМ и регионов'!$B$1:$B$251,0)),"")</f>
        <v/>
      </c>
      <c r="H92" s="3" t="str">
        <f>IF(F92="",MID('Номера анализ'!A92,7,4),"")</f>
        <v>3701</v>
      </c>
      <c r="I92" s="5" t="str">
        <f>IFERROR(INDEX(#REF!,MATCH(H92,#REF!,0)),"")</f>
        <v/>
      </c>
      <c r="J92" s="3" t="str">
        <f>IF(F92="",MID('Номера анализ'!A92,19,4),"")</f>
        <v>6107</v>
      </c>
      <c r="K92" s="5" t="str">
        <f>IFERROR(INDEX(#REF!,MATCH(J92,#REF!,0)),"")</f>
        <v/>
      </c>
      <c r="L92" s="3" t="str">
        <f t="shared" si="13"/>
        <v>613701036035</v>
      </c>
      <c r="M92" s="3" t="str">
        <f t="shared" si="14"/>
        <v>006107001431</v>
      </c>
    </row>
    <row r="93" spans="1:13">
      <c r="A93" s="2" t="s">
        <v>515</v>
      </c>
      <c r="B93" s="3" t="str">
        <f t="shared" si="10"/>
        <v>61</v>
      </c>
      <c r="C93" s="3" t="str">
        <f>IFERROR(INDEX('Коды ОКСМ и регионов'!$C$1:$C$85,MATCH(--B93,'Коды ОКСМ и регионов'!$D$1:$D$85,0)),"")</f>
        <v/>
      </c>
      <c r="D93" s="3" t="str">
        <f t="shared" si="11"/>
        <v>23</v>
      </c>
      <c r="E93" s="3" t="str">
        <f>IFERROR(INDEX('Коды ОКСМ и регионов'!$C$1:$C$86,MATCH(--D93,'Коды ОКСМ и регионов'!$D$1:$D$86,0)),"")</f>
        <v/>
      </c>
      <c r="F93" s="11" t="str">
        <f t="shared" si="12"/>
        <v/>
      </c>
      <c r="G93" s="3" t="str">
        <f>IFERROR(INDEX('Коды ОКСМ и регионов'!$A$1:$A$251,MATCH(--F93,'Коды ОКСМ и регионов'!$B$1:$B$251,0)),"")</f>
        <v/>
      </c>
      <c r="H93" s="3" t="str">
        <f>IF(F93="",MID('Номера анализ'!A93,7,4),"")</f>
        <v>6168</v>
      </c>
      <c r="I93" s="5" t="str">
        <f>IFERROR(INDEX(#REF!,MATCH(H93,#REF!,0)),"")</f>
        <v/>
      </c>
      <c r="J93" s="3" t="str">
        <f>IF(F93="",MID('Номера анализ'!A93,19,4),"")</f>
        <v>2325</v>
      </c>
      <c r="K93" s="5" t="str">
        <f>IFERROR(INDEX(#REF!,MATCH(J93,#REF!,0)),"")</f>
        <v/>
      </c>
      <c r="L93" s="3" t="str">
        <f t="shared" si="13"/>
        <v>006168049790</v>
      </c>
      <c r="M93" s="3" t="str">
        <f t="shared" si="14"/>
        <v>002325000825</v>
      </c>
    </row>
    <row r="94" spans="1:13">
      <c r="A94" s="2" t="s">
        <v>499</v>
      </c>
      <c r="B94" s="3" t="str">
        <f t="shared" si="10"/>
        <v>61</v>
      </c>
      <c r="C94" s="3" t="str">
        <f>IFERROR(INDEX('Коды ОКСМ и регионов'!$C$1:$C$85,MATCH(--B94,'Коды ОКСМ и регионов'!$D$1:$D$85,0)),"")</f>
        <v/>
      </c>
      <c r="D94" s="3" t="str">
        <f t="shared" si="11"/>
        <v>61</v>
      </c>
      <c r="E94" s="3" t="str">
        <f>IFERROR(INDEX('Коды ОКСМ и регионов'!$C$1:$C$86,MATCH(--D94,'Коды ОКСМ и регионов'!$D$1:$D$86,0)),"")</f>
        <v/>
      </c>
      <c r="F94" s="11" t="str">
        <f t="shared" si="12"/>
        <v/>
      </c>
      <c r="G94" s="3" t="str">
        <f>IFERROR(INDEX('Коды ОКСМ и регионов'!$A$1:$A$251,MATCH(--F94,'Коды ОКСМ и регионов'!$B$1:$B$251,0)),"")</f>
        <v/>
      </c>
      <c r="H94" s="3" t="str">
        <f>IF(F94="",MID('Номера анализ'!A94,7,4),"")</f>
        <v>6154</v>
      </c>
      <c r="I94" s="5" t="str">
        <f>IFERROR(INDEX(#REF!,MATCH(H94,#REF!,0)),"")</f>
        <v/>
      </c>
      <c r="J94" s="3" t="str">
        <f>IF(F94="",MID('Номера анализ'!A94,19,4),"")</f>
        <v>6161</v>
      </c>
      <c r="K94" s="5" t="str">
        <f>IFERROR(INDEX(#REF!,MATCH(J94,#REF!,0)),"")</f>
        <v/>
      </c>
      <c r="L94" s="3" t="str">
        <f t="shared" si="13"/>
        <v>006154141789</v>
      </c>
      <c r="M94" s="3" t="str">
        <f t="shared" si="14"/>
        <v>006161032935</v>
      </c>
    </row>
    <row r="95" spans="1:13">
      <c r="A95" s="2" t="s">
        <v>516</v>
      </c>
      <c r="B95" s="3" t="str">
        <f t="shared" si="10"/>
        <v>61</v>
      </c>
      <c r="C95" s="3" t="str">
        <f>IFERROR(INDEX('Коды ОКСМ и регионов'!$C$1:$C$85,MATCH(--B95,'Коды ОКСМ и регионов'!$D$1:$D$85,0)),"")</f>
        <v/>
      </c>
      <c r="D95" s="3" t="str">
        <f t="shared" si="11"/>
        <v>23</v>
      </c>
      <c r="E95" s="3" t="str">
        <f>IFERROR(INDEX('Коды ОКСМ и регионов'!$C$1:$C$86,MATCH(--D95,'Коды ОКСМ и регионов'!$D$1:$D$86,0)),"")</f>
        <v/>
      </c>
      <c r="F95" s="11" t="str">
        <f t="shared" si="12"/>
        <v/>
      </c>
      <c r="G95" s="3" t="str">
        <f>IFERROR(INDEX('Коды ОКСМ и регионов'!$A$1:$A$251,MATCH(--F95,'Коды ОКСМ и регионов'!$B$1:$B$251,0)),"")</f>
        <v/>
      </c>
      <c r="H95" s="3" t="str">
        <f>IF(F95="",MID('Номера анализ'!A95,7,4),"")</f>
        <v>6167</v>
      </c>
      <c r="I95" s="5" t="str">
        <f>IFERROR(INDEX(#REF!,MATCH(H95,#REF!,0)),"")</f>
        <v/>
      </c>
      <c r="J95" s="3" t="str">
        <f>IF(F95="",MID('Номера анализ'!A95,19,4),"")</f>
        <v>2312</v>
      </c>
      <c r="K95" s="5" t="str">
        <f>IFERROR(INDEX(#REF!,MATCH(J95,#REF!,0)),"")</f>
        <v/>
      </c>
      <c r="L95" s="3" t="str">
        <f t="shared" si="13"/>
        <v>006167008343</v>
      </c>
      <c r="M95" s="3" t="str">
        <f t="shared" si="14"/>
        <v>002312229640</v>
      </c>
    </row>
    <row r="96" spans="1:13">
      <c r="A96" s="2" t="s">
        <v>517</v>
      </c>
      <c r="B96" s="3" t="str">
        <f t="shared" si="10"/>
        <v>61</v>
      </c>
      <c r="C96" s="3" t="str">
        <f>IFERROR(INDEX('Коды ОКСМ и регионов'!$C$1:$C$85,MATCH(--B96,'Коды ОКСМ и регионов'!$D$1:$D$85,0)),"")</f>
        <v/>
      </c>
      <c r="D96" s="3" t="str">
        <f t="shared" si="11"/>
        <v>61</v>
      </c>
      <c r="E96" s="3" t="str">
        <f>IFERROR(INDEX('Коды ОКСМ и регионов'!$C$1:$C$86,MATCH(--D96,'Коды ОКСМ и регионов'!$D$1:$D$86,0)),"")</f>
        <v/>
      </c>
      <c r="F96" s="11" t="str">
        <f t="shared" si="12"/>
        <v/>
      </c>
      <c r="G96" s="3" t="str">
        <f>IFERROR(INDEX('Коды ОКСМ и регионов'!$A$1:$A$251,MATCH(--F96,'Коды ОКСМ и регионов'!$B$1:$B$251,0)),"")</f>
        <v/>
      </c>
      <c r="H96" s="3" t="str">
        <f>IF(F96="",MID('Номера анализ'!A96,7,4),"")</f>
        <v>6154</v>
      </c>
      <c r="I96" s="5" t="str">
        <f>IFERROR(INDEX(#REF!,MATCH(H96,#REF!,0)),"")</f>
        <v/>
      </c>
      <c r="J96" s="3" t="str">
        <f>IF(F96="",MID('Номера анализ'!A96,19,4),"")</f>
        <v>6155</v>
      </c>
      <c r="K96" s="5" t="str">
        <f>IFERROR(INDEX(#REF!,MATCH(J96,#REF!,0)),"")</f>
        <v/>
      </c>
      <c r="L96" s="3" t="str">
        <f t="shared" si="13"/>
        <v>006154147220</v>
      </c>
      <c r="M96" s="3" t="str">
        <f t="shared" si="14"/>
        <v>006155072880</v>
      </c>
    </row>
    <row r="97" spans="1:13">
      <c r="A97" s="2" t="s">
        <v>518</v>
      </c>
      <c r="B97" s="3" t="str">
        <f t="shared" si="10"/>
        <v>61</v>
      </c>
      <c r="C97" s="3" t="str">
        <f>IFERROR(INDEX('Коды ОКСМ и регионов'!$C$1:$C$85,MATCH(--B97,'Коды ОКСМ и регионов'!$D$1:$D$85,0)),"")</f>
        <v/>
      </c>
      <c r="D97" s="3" t="str">
        <f t="shared" si="11"/>
        <v>61</v>
      </c>
      <c r="E97" s="3" t="str">
        <f>IFERROR(INDEX('Коды ОКСМ и регионов'!$C$1:$C$86,MATCH(--D97,'Коды ОКСМ и регионов'!$D$1:$D$86,0)),"")</f>
        <v/>
      </c>
      <c r="F97" s="11" t="str">
        <f t="shared" si="12"/>
        <v/>
      </c>
      <c r="G97" s="3" t="str">
        <f>IFERROR(INDEX('Коды ОКСМ и регионов'!$A$1:$A$251,MATCH(--F97,'Коды ОКСМ и регионов'!$B$1:$B$251,0)),"")</f>
        <v/>
      </c>
      <c r="H97" s="3" t="str">
        <f>IF(F97="",MID('Номера анализ'!A97,7,4),"")</f>
        <v>6161</v>
      </c>
      <c r="I97" s="5" t="str">
        <f>IFERROR(INDEX(#REF!,MATCH(H97,#REF!,0)),"")</f>
        <v/>
      </c>
      <c r="J97" s="3" t="str">
        <f>IF(F97="",MID('Номера анализ'!A97,19,4),"")</f>
        <v>4101</v>
      </c>
      <c r="K97" s="5" t="str">
        <f>IFERROR(INDEX(#REF!,MATCH(J97,#REF!,0)),"")</f>
        <v/>
      </c>
      <c r="L97" s="3" t="str">
        <f t="shared" si="13"/>
        <v>006161063965</v>
      </c>
      <c r="M97" s="3" t="str">
        <f t="shared" si="14"/>
        <v>614101183343</v>
      </c>
    </row>
    <row r="98" spans="1:13">
      <c r="A98" s="2" t="s">
        <v>519</v>
      </c>
      <c r="B98" s="3" t="str">
        <f t="shared" si="10"/>
        <v>61</v>
      </c>
      <c r="C98" s="3" t="str">
        <f>IFERROR(INDEX('Коды ОКСМ и регионов'!$C$1:$C$85,MATCH(--B98,'Коды ОКСМ и регионов'!$D$1:$D$85,0)),"")</f>
        <v/>
      </c>
      <c r="D98" s="3" t="str">
        <f t="shared" si="11"/>
        <v>61</v>
      </c>
      <c r="E98" s="3" t="str">
        <f>IFERROR(INDEX('Коды ОКСМ и регионов'!$C$1:$C$86,MATCH(--D98,'Коды ОКСМ и регионов'!$D$1:$D$86,0)),"")</f>
        <v/>
      </c>
      <c r="F98" s="11" t="str">
        <f t="shared" si="12"/>
        <v/>
      </c>
      <c r="G98" s="3" t="str">
        <f>IFERROR(INDEX('Коды ОКСМ и регионов'!$A$1:$A$251,MATCH(--F98,'Коды ОКСМ и регионов'!$B$1:$B$251,0)),"")</f>
        <v/>
      </c>
      <c r="H98" s="3" t="str">
        <f>IF(F98="",MID('Номера анализ'!A98,7,4),"")</f>
        <v>6165</v>
      </c>
      <c r="I98" s="5" t="str">
        <f>IFERROR(INDEX(#REF!,MATCH(H98,#REF!,0)),"")</f>
        <v/>
      </c>
      <c r="J98" s="3" t="str">
        <f>IF(F98="",MID('Номера анализ'!A98,19,4),"")</f>
        <v>6165</v>
      </c>
      <c r="K98" s="5" t="str">
        <f>IFERROR(INDEX(#REF!,MATCH(J98,#REF!,0)),"")</f>
        <v/>
      </c>
      <c r="L98" s="3" t="str">
        <f t="shared" si="13"/>
        <v>006165175268</v>
      </c>
      <c r="M98" s="3" t="str">
        <f t="shared" si="14"/>
        <v>006165113649</v>
      </c>
    </row>
    <row r="99" spans="1:13">
      <c r="A99" s="2" t="s">
        <v>520</v>
      </c>
      <c r="B99" s="3" t="str">
        <f t="shared" si="10"/>
        <v>61</v>
      </c>
      <c r="C99" s="3" t="str">
        <f>IFERROR(INDEX('Коды ОКСМ и регионов'!$C$1:$C$85,MATCH(--B99,'Коды ОКСМ и регионов'!$D$1:$D$85,0)),"")</f>
        <v/>
      </c>
      <c r="D99" s="3" t="str">
        <f t="shared" si="11"/>
        <v>43</v>
      </c>
      <c r="E99" s="3" t="str">
        <f>IFERROR(INDEX('Коды ОКСМ и регионов'!$C$1:$C$86,MATCH(--D99,'Коды ОКСМ и регионов'!$D$1:$D$86,0)),"")</f>
        <v/>
      </c>
      <c r="F99" s="11" t="str">
        <f t="shared" si="12"/>
        <v/>
      </c>
      <c r="G99" s="3" t="str">
        <f>IFERROR(INDEX('Коды ОКСМ и регионов'!$A$1:$A$251,MATCH(--F99,'Коды ОКСМ и регионов'!$B$1:$B$251,0)),"")</f>
        <v/>
      </c>
      <c r="H99" s="3" t="str">
        <f>IF(F99="",MID('Номера анализ'!A99,7,4),"")</f>
        <v>3601</v>
      </c>
      <c r="I99" s="5" t="str">
        <f>IFERROR(INDEX(#REF!,MATCH(H99,#REF!,0)),"")</f>
        <v/>
      </c>
      <c r="J99" s="3" t="str">
        <f>IF(F99="",MID('Номера анализ'!A99,19,4),"")</f>
        <v>4326</v>
      </c>
      <c r="K99" s="5" t="str">
        <f>IFERROR(INDEX(#REF!,MATCH(J99,#REF!,0)),"")</f>
        <v/>
      </c>
      <c r="L99" s="3" t="str">
        <f t="shared" si="13"/>
        <v>613601658650</v>
      </c>
      <c r="M99" s="3" t="str">
        <f t="shared" si="14"/>
        <v>004326010001</v>
      </c>
    </row>
    <row r="100" spans="1:13">
      <c r="A100" s="2" t="s">
        <v>521</v>
      </c>
      <c r="B100" s="3" t="str">
        <f t="shared" ref="B100:B116" si="15">MID(A100,5+2*(--MID(A100,5,2)=0),2)</f>
        <v>61</v>
      </c>
      <c r="C100" s="3" t="str">
        <f>IFERROR(INDEX('Коды ОКСМ и регионов'!$C$1:$C$85,MATCH(--B100,'Коды ОКСМ и регионов'!$D$1:$D$85,0)),"")</f>
        <v/>
      </c>
      <c r="D100" s="3" t="str">
        <f t="shared" ref="D100:D116" si="16">MID(A100,17+2*(--MID(A100,17,2)=0),2)</f>
        <v>24</v>
      </c>
      <c r="E100" s="3" t="str">
        <f>IFERROR(INDEX('Коды ОКСМ и регионов'!$C$1:$C$86,MATCH(--D100,'Коды ОКСМ и регионов'!$D$1:$D$86,0)),"")</f>
        <v/>
      </c>
      <c r="F100" s="11" t="str">
        <f t="shared" ref="F100:F116" si="17">IF(MID(A100,9,3)+MID(A100,5,1),"",IF(--B100,MID(A100,6,3),""))</f>
        <v/>
      </c>
      <c r="G100" s="3" t="str">
        <f>IFERROR(INDEX('Коды ОКСМ и регионов'!$A$1:$A$251,MATCH(--F100,'Коды ОКСМ и регионов'!$B$1:$B$251,0)),"")</f>
        <v/>
      </c>
      <c r="H100" s="3" t="str">
        <f>IF(F100="",MID('Номера анализ'!A100,7,4),"")</f>
        <v>6823</v>
      </c>
      <c r="I100" s="5" t="str">
        <f>IFERROR(INDEX(#REF!,MATCH(H100,#REF!,0)),"")</f>
        <v/>
      </c>
      <c r="J100" s="3" t="str">
        <f>IF(F100="",MID('Номера анализ'!A100,19,4),"")</f>
        <v>2466</v>
      </c>
      <c r="K100" s="5" t="str">
        <f>IFERROR(INDEX(#REF!,MATCH(J100,#REF!,0)),"")</f>
        <v/>
      </c>
      <c r="L100" s="3" t="str">
        <f t="shared" ref="L100:L116" si="18">MID(A100,5+12*(--MID(A100,5,12)=0),12)</f>
        <v>616823211635</v>
      </c>
      <c r="M100" s="3" t="str">
        <f t="shared" ref="M100:M116" si="19">MID(A100,17+12*(--MID(A100,17,12)=0),12)</f>
        <v>002466175296</v>
      </c>
    </row>
    <row r="101" spans="1:13">
      <c r="A101" s="2" t="s">
        <v>522</v>
      </c>
      <c r="B101" s="3" t="str">
        <f t="shared" si="15"/>
        <v>61</v>
      </c>
      <c r="C101" s="3" t="str">
        <f>IFERROR(INDEX('Коды ОКСМ и регионов'!$C$1:$C$85,MATCH(--B101,'Коды ОКСМ и регионов'!$D$1:$D$85,0)),"")</f>
        <v/>
      </c>
      <c r="D101" s="3" t="str">
        <f t="shared" si="16"/>
        <v>61</v>
      </c>
      <c r="E101" s="3" t="str">
        <f>IFERROR(INDEX('Коды ОКСМ и регионов'!$C$1:$C$86,MATCH(--D101,'Коды ОКСМ и регионов'!$D$1:$D$86,0)),"")</f>
        <v/>
      </c>
      <c r="F101" s="11" t="str">
        <f t="shared" si="17"/>
        <v/>
      </c>
      <c r="G101" s="3" t="str">
        <f>IFERROR(INDEX('Коды ОКСМ и регионов'!$A$1:$A$251,MATCH(--F101,'Коды ОКСМ и регионов'!$B$1:$B$251,0)),"")</f>
        <v/>
      </c>
      <c r="H101" s="3" t="str">
        <f>IF(F101="",MID('Номера анализ'!A101,7,4),"")</f>
        <v>5524</v>
      </c>
      <c r="I101" s="5" t="str">
        <f>IFERROR(INDEX(#REF!,MATCH(H101,#REF!,0)),"")</f>
        <v/>
      </c>
      <c r="J101" s="3" t="str">
        <f>IF(F101="",MID('Номера анализ'!A101,19,4),"")</f>
        <v>6165</v>
      </c>
      <c r="K101" s="5" t="str">
        <f>IFERROR(INDEX(#REF!,MATCH(J101,#REF!,0)),"")</f>
        <v/>
      </c>
      <c r="L101" s="3" t="str">
        <f t="shared" si="18"/>
        <v>615524036581</v>
      </c>
      <c r="M101" s="3" t="str">
        <f t="shared" si="19"/>
        <v>006165165943</v>
      </c>
    </row>
    <row r="102" spans="1:13">
      <c r="A102" s="2" t="s">
        <v>523</v>
      </c>
      <c r="B102" s="3" t="str">
        <f t="shared" si="15"/>
        <v>61</v>
      </c>
      <c r="C102" s="3" t="str">
        <f>IFERROR(INDEX('Коды ОКСМ и регионов'!$C$1:$C$85,MATCH(--B102,'Коды ОКСМ и регионов'!$D$1:$D$85,0)),"")</f>
        <v/>
      </c>
      <c r="D102" s="3" t="str">
        <f t="shared" si="16"/>
        <v>76</v>
      </c>
      <c r="E102" s="3" t="str">
        <f>IFERROR(INDEX('Коды ОКСМ и регионов'!$C$1:$C$86,MATCH(--D102,'Коды ОКСМ и регионов'!$D$1:$D$86,0)),"")</f>
        <v/>
      </c>
      <c r="F102" s="11" t="str">
        <f t="shared" si="17"/>
        <v/>
      </c>
      <c r="G102" s="3" t="str">
        <f>IFERROR(INDEX('Коды ОКСМ и регионов'!$A$1:$A$251,MATCH(--F102,'Коды ОКСМ и регионов'!$B$1:$B$251,0)),"")</f>
        <v/>
      </c>
      <c r="H102" s="3" t="str">
        <f>IF(F102="",MID('Номера анализ'!A102,7,4),"")</f>
        <v>6143</v>
      </c>
      <c r="I102" s="5" t="str">
        <f>IFERROR(INDEX(#REF!,MATCH(H102,#REF!,0)),"")</f>
        <v/>
      </c>
      <c r="J102" s="3" t="str">
        <f>IF(F102="",MID('Номера анализ'!A102,19,4),"")</f>
        <v>7604</v>
      </c>
      <c r="K102" s="5" t="str">
        <f>IFERROR(INDEX(#REF!,MATCH(J102,#REF!,0)),"")</f>
        <v/>
      </c>
      <c r="L102" s="3" t="str">
        <f t="shared" si="18"/>
        <v>006143080950</v>
      </c>
      <c r="M102" s="3" t="str">
        <f t="shared" si="19"/>
        <v>007604105369</v>
      </c>
    </row>
    <row r="103" spans="1:13">
      <c r="A103" s="2" t="s">
        <v>524</v>
      </c>
      <c r="B103" s="3" t="str">
        <f t="shared" si="15"/>
        <v>61</v>
      </c>
      <c r="C103" s="3" t="str">
        <f>IFERROR(INDEX('Коды ОКСМ и регионов'!$C$1:$C$85,MATCH(--B103,'Коды ОКСМ и регионов'!$D$1:$D$85,0)),"")</f>
        <v/>
      </c>
      <c r="D103" s="3" t="str">
        <f t="shared" si="16"/>
        <v>68</v>
      </c>
      <c r="E103" s="3" t="str">
        <f>IFERROR(INDEX('Коды ОКСМ и регионов'!$C$1:$C$86,MATCH(--D103,'Коды ОКСМ и регионов'!$D$1:$D$86,0)),"")</f>
        <v/>
      </c>
      <c r="F103" s="11" t="str">
        <f t="shared" si="17"/>
        <v/>
      </c>
      <c r="G103" s="3" t="str">
        <f>IFERROR(INDEX('Коды ОКСМ и регионов'!$A$1:$A$251,MATCH(--F103,'Коды ОКСМ и регионов'!$B$1:$B$251,0)),"")</f>
        <v/>
      </c>
      <c r="H103" s="3" t="str">
        <f>IF(F103="",MID('Номера анализ'!A103,7,4),"")</f>
        <v>2104</v>
      </c>
      <c r="I103" s="5" t="str">
        <f>IFERROR(INDEX(#REF!,MATCH(H103,#REF!,0)),"")</f>
        <v/>
      </c>
      <c r="J103" s="3" t="str">
        <f>IF(F103="",MID('Номера анализ'!A103,19,4),"")</f>
        <v>0904</v>
      </c>
      <c r="K103" s="5" t="str">
        <f>IFERROR(INDEX(#REF!,MATCH(J103,#REF!,0)),"")</f>
        <v/>
      </c>
      <c r="L103" s="3" t="str">
        <f t="shared" si="18"/>
        <v>612104107971</v>
      </c>
      <c r="M103" s="3" t="str">
        <f t="shared" si="19"/>
        <v>680904158743</v>
      </c>
    </row>
    <row r="104" spans="1:13">
      <c r="A104" s="2" t="s">
        <v>525</v>
      </c>
      <c r="B104" s="3" t="str">
        <f t="shared" si="15"/>
        <v>61</v>
      </c>
      <c r="C104" s="3" t="str">
        <f>IFERROR(INDEX('Коды ОКСМ и регионов'!$C$1:$C$85,MATCH(--B104,'Коды ОКСМ и регионов'!$D$1:$D$85,0)),"")</f>
        <v/>
      </c>
      <c r="D104" s="3" t="str">
        <f t="shared" si="16"/>
        <v>61</v>
      </c>
      <c r="E104" s="3" t="str">
        <f>IFERROR(INDEX('Коды ОКСМ и регионов'!$C$1:$C$86,MATCH(--D104,'Коды ОКСМ и регионов'!$D$1:$D$86,0)),"")</f>
        <v/>
      </c>
      <c r="F104" s="11" t="str">
        <f t="shared" si="17"/>
        <v/>
      </c>
      <c r="G104" s="3" t="str">
        <f>IFERROR(INDEX('Коды ОКСМ и регионов'!$A$1:$A$251,MATCH(--F104,'Коды ОКСМ и регионов'!$B$1:$B$251,0)),"")</f>
        <v/>
      </c>
      <c r="H104" s="3" t="str">
        <f>IF(F104="",MID('Номера анализ'!A104,7,4),"")</f>
        <v>6147</v>
      </c>
      <c r="I104" s="5" t="str">
        <f>IFERROR(INDEX(#REF!,MATCH(H104,#REF!,0)),"")</f>
        <v/>
      </c>
      <c r="J104" s="3" t="str">
        <f>IF(F104="",MID('Номера анализ'!A104,19,4),"")</f>
        <v>4703</v>
      </c>
      <c r="K104" s="5" t="str">
        <f>IFERROR(INDEX(#REF!,MATCH(J104,#REF!,0)),"")</f>
        <v/>
      </c>
      <c r="L104" s="3" t="str">
        <f t="shared" si="18"/>
        <v>006147018880</v>
      </c>
      <c r="M104" s="3" t="str">
        <f t="shared" si="19"/>
        <v>614703308007</v>
      </c>
    </row>
    <row r="105" spans="1:13">
      <c r="A105" s="2" t="s">
        <v>526</v>
      </c>
      <c r="B105" s="3" t="str">
        <f t="shared" si="15"/>
        <v>61</v>
      </c>
      <c r="C105" s="3" t="str">
        <f>IFERROR(INDEX('Коды ОКСМ и регионов'!$C$1:$C$85,MATCH(--B105,'Коды ОКСМ и регионов'!$D$1:$D$85,0)),"")</f>
        <v/>
      </c>
      <c r="D105" s="3" t="str">
        <f t="shared" si="16"/>
        <v>61</v>
      </c>
      <c r="E105" s="3" t="str">
        <f>IFERROR(INDEX('Коды ОКСМ и регионов'!$C$1:$C$86,MATCH(--D105,'Коды ОКСМ и регионов'!$D$1:$D$86,0)),"")</f>
        <v/>
      </c>
      <c r="F105" s="11" t="str">
        <f t="shared" si="17"/>
        <v/>
      </c>
      <c r="G105" s="3" t="str">
        <f>IFERROR(INDEX('Коды ОКСМ и регионов'!$A$1:$A$251,MATCH(--F105,'Коды ОКСМ и регионов'!$B$1:$B$251,0)),"")</f>
        <v/>
      </c>
      <c r="H105" s="3" t="str">
        <f>IF(F105="",MID('Номера анализ'!A105,7,4),"")</f>
        <v>6164</v>
      </c>
      <c r="I105" s="5" t="str">
        <f>IFERROR(INDEX(#REF!,MATCH(H105,#REF!,0)),"")</f>
        <v/>
      </c>
      <c r="J105" s="3" t="str">
        <f>IF(F105="",MID('Номера анализ'!A105,19,4),"")</f>
        <v>6168</v>
      </c>
      <c r="K105" s="5" t="str">
        <f>IFERROR(INDEX(#REF!,MATCH(J105,#REF!,0)),"")</f>
        <v/>
      </c>
      <c r="L105" s="3" t="str">
        <f t="shared" si="18"/>
        <v>006164117633</v>
      </c>
      <c r="M105" s="3" t="str">
        <f t="shared" si="19"/>
        <v>006168093221</v>
      </c>
    </row>
    <row r="106" spans="1:13">
      <c r="A106" s="2" t="s">
        <v>527</v>
      </c>
      <c r="B106" s="3" t="str">
        <f t="shared" si="15"/>
        <v>61</v>
      </c>
      <c r="C106" s="3" t="str">
        <f>IFERROR(INDEX('Коды ОКСМ и регионов'!$C$1:$C$85,MATCH(--B106,'Коды ОКСМ и регионов'!$D$1:$D$85,0)),"")</f>
        <v/>
      </c>
      <c r="D106" s="3" t="str">
        <f t="shared" si="16"/>
        <v>86</v>
      </c>
      <c r="E106" s="3" t="str">
        <f>IFERROR(INDEX('Коды ОКСМ и регионов'!$C$1:$C$86,MATCH(--D106,'Коды ОКСМ и регионов'!$D$1:$D$86,0)),"")</f>
        <v>Ханты-Мансийский автономный округ - Югра</v>
      </c>
      <c r="F106" s="11" t="str">
        <f t="shared" si="17"/>
        <v/>
      </c>
      <c r="G106" s="3" t="str">
        <f>IFERROR(INDEX('Коды ОКСМ и регионов'!$A$1:$A$251,MATCH(--F106,'Коды ОКСМ и регионов'!$B$1:$B$251,0)),"")</f>
        <v/>
      </c>
      <c r="H106" s="3" t="str">
        <f>IF(F106="",MID('Номера анализ'!A106,7,4),"")</f>
        <v>1600</v>
      </c>
      <c r="I106" s="5" t="str">
        <f>IFERROR(INDEX(#REF!,MATCH(H106,#REF!,0)),"")</f>
        <v/>
      </c>
      <c r="J106" s="3" t="str">
        <f>IF(F106="",MID('Номера анализ'!A106,19,4),"")</f>
        <v>1000</v>
      </c>
      <c r="K106" s="5" t="str">
        <f>IFERROR(INDEX(#REF!,MATCH(J106,#REF!,0)),"")</f>
        <v/>
      </c>
      <c r="L106" s="3" t="str">
        <f t="shared" si="18"/>
        <v>611600103997</v>
      </c>
      <c r="M106" s="3" t="str">
        <f t="shared" si="19"/>
        <v>861000218954</v>
      </c>
    </row>
    <row r="107" spans="1:13">
      <c r="A107" s="2" t="s">
        <v>528</v>
      </c>
      <c r="B107" s="3" t="str">
        <f t="shared" si="15"/>
        <v>61</v>
      </c>
      <c r="C107" s="3" t="str">
        <f>IFERROR(INDEX('Коды ОКСМ и регионов'!$C$1:$C$85,MATCH(--B107,'Коды ОКСМ и регионов'!$D$1:$D$85,0)),"")</f>
        <v/>
      </c>
      <c r="D107" s="3" t="str">
        <f t="shared" si="16"/>
        <v>35</v>
      </c>
      <c r="E107" s="3" t="str">
        <f>IFERROR(INDEX('Коды ОКСМ и регионов'!$C$1:$C$86,MATCH(--D107,'Коды ОКСМ и регионов'!$D$1:$D$86,0)),"")</f>
        <v/>
      </c>
      <c r="F107" s="11" t="str">
        <f t="shared" si="17"/>
        <v/>
      </c>
      <c r="G107" s="3" t="str">
        <f>IFERROR(INDEX('Коды ОКСМ и регионов'!$A$1:$A$251,MATCH(--F107,'Коды ОКСМ и регионов'!$B$1:$B$251,0)),"")</f>
        <v/>
      </c>
      <c r="H107" s="3" t="str">
        <f>IF(F107="",MID('Номера анализ'!A107,7,4),"")</f>
        <v>6512</v>
      </c>
      <c r="I107" s="5" t="str">
        <f>IFERROR(INDEX(#REF!,MATCH(H107,#REF!,0)),"")</f>
        <v/>
      </c>
      <c r="J107" s="3" t="str">
        <f>IF(F107="",MID('Номера анализ'!A107,19,4),"")</f>
        <v>3526</v>
      </c>
      <c r="K107" s="5" t="str">
        <f>IFERROR(INDEX(#REF!,MATCH(J107,#REF!,0)),"")</f>
        <v/>
      </c>
      <c r="L107" s="3" t="str">
        <f t="shared" si="18"/>
        <v>616512360916</v>
      </c>
      <c r="M107" s="3" t="str">
        <f t="shared" si="19"/>
        <v>003526035001</v>
      </c>
    </row>
    <row r="108" spans="1:13">
      <c r="A108" s="2" t="s">
        <v>529</v>
      </c>
      <c r="B108" s="3" t="str">
        <f t="shared" si="15"/>
        <v>61</v>
      </c>
      <c r="C108" s="3" t="str">
        <f>IFERROR(INDEX('Коды ОКСМ и регионов'!$C$1:$C$85,MATCH(--B108,'Коды ОКСМ и регионов'!$D$1:$D$85,0)),"")</f>
        <v/>
      </c>
      <c r="D108" s="3" t="str">
        <f t="shared" si="16"/>
        <v>35</v>
      </c>
      <c r="E108" s="3" t="str">
        <f>IFERROR(INDEX('Коды ОКСМ и регионов'!$C$1:$C$86,MATCH(--D108,'Коды ОКСМ и регионов'!$D$1:$D$86,0)),"")</f>
        <v/>
      </c>
      <c r="F108" s="11" t="str">
        <f t="shared" si="17"/>
        <v/>
      </c>
      <c r="G108" s="3" t="str">
        <f>IFERROR(INDEX('Коды ОКСМ и регионов'!$A$1:$A$251,MATCH(--F108,'Коды ОКСМ и регионов'!$B$1:$B$251,0)),"")</f>
        <v/>
      </c>
      <c r="H108" s="3" t="str">
        <f>IF(F108="",MID('Номера анализ'!A108,7,4),"")</f>
        <v>6161</v>
      </c>
      <c r="I108" s="5" t="str">
        <f>IFERROR(INDEX(#REF!,MATCH(H108,#REF!,0)),"")</f>
        <v/>
      </c>
      <c r="J108" s="3" t="str">
        <f>IF(F108="",MID('Номера анализ'!A108,19,4),"")</f>
        <v>3525</v>
      </c>
      <c r="K108" s="5" t="str">
        <f>IFERROR(INDEX(#REF!,MATCH(J108,#REF!,0)),"")</f>
        <v/>
      </c>
      <c r="L108" s="3" t="str">
        <f t="shared" si="18"/>
        <v>006161013192</v>
      </c>
      <c r="M108" s="3" t="str">
        <f t="shared" si="19"/>
        <v>003525330406</v>
      </c>
    </row>
    <row r="109" spans="1:13">
      <c r="A109" s="2" t="s">
        <v>530</v>
      </c>
      <c r="B109" s="3" t="str">
        <f t="shared" si="15"/>
        <v>61</v>
      </c>
      <c r="C109" s="3" t="str">
        <f>IFERROR(INDEX('Коды ОКСМ и регионов'!$C$1:$C$85,MATCH(--B109,'Коды ОКСМ и регионов'!$D$1:$D$85,0)),"")</f>
        <v/>
      </c>
      <c r="D109" s="3" t="str">
        <f t="shared" si="16"/>
        <v>61</v>
      </c>
      <c r="E109" s="3" t="str">
        <f>IFERROR(INDEX('Коды ОКСМ и регионов'!$C$1:$C$86,MATCH(--D109,'Коды ОКСМ и регионов'!$D$1:$D$86,0)),"")</f>
        <v/>
      </c>
      <c r="F109" s="11" t="str">
        <f t="shared" si="17"/>
        <v/>
      </c>
      <c r="G109" s="3" t="str">
        <f>IFERROR(INDEX('Коды ОКСМ и регионов'!$A$1:$A$251,MATCH(--F109,'Коды ОКСМ и регионов'!$B$1:$B$251,0)),"")</f>
        <v/>
      </c>
      <c r="H109" s="3" t="str">
        <f>IF(F109="",MID('Номера анализ'!A109,7,4),"")</f>
        <v>6167</v>
      </c>
      <c r="I109" s="5" t="str">
        <f>IFERROR(INDEX(#REF!,MATCH(H109,#REF!,0)),"")</f>
        <v/>
      </c>
      <c r="J109" s="3" t="str">
        <f>IF(F109="",MID('Номера анализ'!A109,19,4),"")</f>
        <v>6168</v>
      </c>
      <c r="K109" s="5" t="str">
        <f>IFERROR(INDEX(#REF!,MATCH(J109,#REF!,0)),"")</f>
        <v/>
      </c>
      <c r="L109" s="3" t="str">
        <f t="shared" si="18"/>
        <v>006167081833</v>
      </c>
      <c r="M109" s="3" t="str">
        <f t="shared" si="19"/>
        <v>006168083664</v>
      </c>
    </row>
    <row r="110" spans="1:13">
      <c r="A110" s="2" t="s">
        <v>531</v>
      </c>
      <c r="B110" s="3" t="str">
        <f t="shared" si="15"/>
        <v>61</v>
      </c>
      <c r="C110" s="3" t="str">
        <f>IFERROR(INDEX('Коды ОКСМ и регионов'!$C$1:$C$85,MATCH(--B110,'Коды ОКСМ и регионов'!$D$1:$D$85,0)),"")</f>
        <v/>
      </c>
      <c r="D110" s="3" t="str">
        <f t="shared" si="16"/>
        <v>61</v>
      </c>
      <c r="E110" s="3" t="str">
        <f>IFERROR(INDEX('Коды ОКСМ и регионов'!$C$1:$C$86,MATCH(--D110,'Коды ОКСМ и регионов'!$D$1:$D$86,0)),"")</f>
        <v/>
      </c>
      <c r="F110" s="11" t="str">
        <f t="shared" si="17"/>
        <v/>
      </c>
      <c r="G110" s="3" t="str">
        <f>IFERROR(INDEX('Коды ОКСМ и регионов'!$A$1:$A$251,MATCH(--F110,'Коды ОКСМ и регионов'!$B$1:$B$251,0)),"")</f>
        <v/>
      </c>
      <c r="H110" s="3" t="str">
        <f>IF(F110="",MID('Номера анализ'!A110,7,4),"")</f>
        <v>6149</v>
      </c>
      <c r="I110" s="5" t="str">
        <f>IFERROR(INDEX(#REF!,MATCH(H110,#REF!,0)),"")</f>
        <v/>
      </c>
      <c r="J110" s="3" t="str">
        <f>IF(F110="",MID('Номера анализ'!A110,19,4),"")</f>
        <v>6166</v>
      </c>
      <c r="K110" s="5" t="str">
        <f>IFERROR(INDEX(#REF!,MATCH(J110,#REF!,0)),"")</f>
        <v/>
      </c>
      <c r="L110" s="3" t="str">
        <f t="shared" si="18"/>
        <v>006149012883</v>
      </c>
      <c r="M110" s="3" t="str">
        <f t="shared" si="19"/>
        <v>006166089565</v>
      </c>
    </row>
    <row r="111" spans="1:13">
      <c r="A111" s="2" t="s">
        <v>532</v>
      </c>
      <c r="B111" s="3" t="str">
        <f t="shared" si="15"/>
        <v>61</v>
      </c>
      <c r="C111" s="3" t="str">
        <f>IFERROR(INDEX('Коды ОКСМ и регионов'!$C$1:$C$85,MATCH(--B111,'Коды ОКСМ и регионов'!$D$1:$D$85,0)),"")</f>
        <v/>
      </c>
      <c r="D111" s="3" t="str">
        <f t="shared" si="16"/>
        <v>36</v>
      </c>
      <c r="E111" s="3" t="str">
        <f>IFERROR(INDEX('Коды ОКСМ и регионов'!$C$1:$C$86,MATCH(--D111,'Коды ОКСМ и регионов'!$D$1:$D$86,0)),"")</f>
        <v/>
      </c>
      <c r="F111" s="11" t="str">
        <f t="shared" si="17"/>
        <v/>
      </c>
      <c r="G111" s="3" t="str">
        <f>IFERROR(INDEX('Коды ОКСМ и регионов'!$A$1:$A$251,MATCH(--F111,'Коды ОКСМ и регионов'!$B$1:$B$251,0)),"")</f>
        <v/>
      </c>
      <c r="H111" s="3" t="str">
        <f>IF(F111="",MID('Номера анализ'!A111,7,4),"")</f>
        <v>6163</v>
      </c>
      <c r="I111" s="5" t="str">
        <f>IFERROR(INDEX(#REF!,MATCH(H111,#REF!,0)),"")</f>
        <v/>
      </c>
      <c r="J111" s="3" t="str">
        <f>IF(F111="",MID('Номера анализ'!A111,19,4),"")</f>
        <v>0308</v>
      </c>
      <c r="K111" s="5" t="str">
        <f>IFERROR(INDEX(#REF!,MATCH(J111,#REF!,0)),"")</f>
        <v/>
      </c>
      <c r="L111" s="3" t="str">
        <f t="shared" si="18"/>
        <v>006163137098</v>
      </c>
      <c r="M111" s="3" t="str">
        <f t="shared" si="19"/>
        <v>360308130993</v>
      </c>
    </row>
    <row r="112" spans="1:13">
      <c r="A112" s="2" t="s">
        <v>533</v>
      </c>
      <c r="B112" s="3" t="str">
        <f t="shared" si="15"/>
        <v>61</v>
      </c>
      <c r="C112" s="3" t="str">
        <f>IFERROR(INDEX('Коды ОКСМ и регионов'!$C$1:$C$85,MATCH(--B112,'Коды ОКСМ и регионов'!$D$1:$D$85,0)),"")</f>
        <v/>
      </c>
      <c r="D112" s="3" t="str">
        <f t="shared" si="16"/>
        <v>61</v>
      </c>
      <c r="E112" s="3" t="str">
        <f>IFERROR(INDEX('Коды ОКСМ и регионов'!$C$1:$C$86,MATCH(--D112,'Коды ОКСМ и регионов'!$D$1:$D$86,0)),"")</f>
        <v/>
      </c>
      <c r="F112" s="11" t="str">
        <f t="shared" si="17"/>
        <v/>
      </c>
      <c r="G112" s="3" t="str">
        <f>IFERROR(INDEX('Коды ОКСМ и регионов'!$A$1:$A$251,MATCH(--F112,'Коды ОКСМ и регионов'!$B$1:$B$251,0)),"")</f>
        <v/>
      </c>
      <c r="H112" s="3" t="str">
        <f>IF(F112="",MID('Номера анализ'!A112,7,4),"")</f>
        <v>6150</v>
      </c>
      <c r="I112" s="5" t="str">
        <f>IFERROR(INDEX(#REF!,MATCH(H112,#REF!,0)),"")</f>
        <v/>
      </c>
      <c r="J112" s="3" t="str">
        <f>IF(F112="",MID('Номера анализ'!A112,19,4),"")</f>
        <v>6150</v>
      </c>
      <c r="K112" s="5" t="str">
        <f>IFERROR(INDEX(#REF!,MATCH(J112,#REF!,0)),"")</f>
        <v/>
      </c>
      <c r="L112" s="3" t="str">
        <f t="shared" si="18"/>
        <v>006150020222</v>
      </c>
      <c r="M112" s="3" t="str">
        <f t="shared" si="19"/>
        <v>006150027605</v>
      </c>
    </row>
    <row r="113" spans="1:13">
      <c r="A113" s="2" t="s">
        <v>534</v>
      </c>
      <c r="B113" s="3" t="str">
        <f t="shared" si="15"/>
        <v>61</v>
      </c>
      <c r="C113" s="3" t="str">
        <f>IFERROR(INDEX('Коды ОКСМ и регионов'!$C$1:$C$85,MATCH(--B113,'Коды ОКСМ и регионов'!$D$1:$D$85,0)),"")</f>
        <v/>
      </c>
      <c r="D113" s="3" t="str">
        <f t="shared" si="16"/>
        <v>19</v>
      </c>
      <c r="E113" s="3" t="str">
        <f>IFERROR(INDEX('Коды ОКСМ и регионов'!$C$1:$C$86,MATCH(--D113,'Коды ОКСМ и регионов'!$D$1:$D$86,0)),"")</f>
        <v/>
      </c>
      <c r="F113" s="11" t="str">
        <f t="shared" si="17"/>
        <v/>
      </c>
      <c r="G113" s="3" t="str">
        <f>IFERROR(INDEX('Коды ОКСМ и регионов'!$A$1:$A$251,MATCH(--F113,'Коды ОКСМ и регионов'!$B$1:$B$251,0)),"")</f>
        <v/>
      </c>
      <c r="H113" s="3" t="str">
        <f>IF(F113="",MID('Номера анализ'!A113,7,4),"")</f>
        <v>6147</v>
      </c>
      <c r="I113" s="5" t="str">
        <f>IFERROR(INDEX(#REF!,MATCH(H113,#REF!,0)),"")</f>
        <v/>
      </c>
      <c r="J113" s="3" t="str">
        <f>IF(F113="",MID('Номера анализ'!A113,19,4),"")</f>
        <v>1901</v>
      </c>
      <c r="K113" s="5" t="str">
        <f>IFERROR(INDEX(#REF!,MATCH(J113,#REF!,0)),"")</f>
        <v/>
      </c>
      <c r="L113" s="3" t="str">
        <f t="shared" si="18"/>
        <v>006147038100</v>
      </c>
      <c r="M113" s="3" t="str">
        <f t="shared" si="19"/>
        <v>001901101905</v>
      </c>
    </row>
    <row r="114" spans="1:13">
      <c r="A114" s="2" t="s">
        <v>535</v>
      </c>
      <c r="B114" s="3" t="str">
        <f t="shared" si="15"/>
        <v>61</v>
      </c>
      <c r="C114" s="3" t="str">
        <f>IFERROR(INDEX('Коды ОКСМ и регионов'!$C$1:$C$85,MATCH(--B114,'Коды ОКСМ и регионов'!$D$1:$D$85,0)),"")</f>
        <v/>
      </c>
      <c r="D114" s="3" t="str">
        <f t="shared" si="16"/>
        <v>23</v>
      </c>
      <c r="E114" s="3" t="str">
        <f>IFERROR(INDEX('Коды ОКСМ и регионов'!$C$1:$C$86,MATCH(--D114,'Коды ОКСМ и регионов'!$D$1:$D$86,0)),"")</f>
        <v/>
      </c>
      <c r="F114" s="11" t="str">
        <f t="shared" si="17"/>
        <v/>
      </c>
      <c r="G114" s="3" t="str">
        <f>IFERROR(INDEX('Коды ОКСМ и регионов'!$A$1:$A$251,MATCH(--F114,'Коды ОКСМ и регионов'!$B$1:$B$251,0)),"")</f>
        <v/>
      </c>
      <c r="H114" s="3" t="str">
        <f>IF(F114="",MID('Номера анализ'!A114,7,4),"")</f>
        <v>6165</v>
      </c>
      <c r="I114" s="5" t="str">
        <f>IFERROR(INDEX(#REF!,MATCH(H114,#REF!,0)),"")</f>
        <v/>
      </c>
      <c r="J114" s="3" t="str">
        <f>IF(F114="",MID('Номера анализ'!A114,19,4),"")</f>
        <v>2312</v>
      </c>
      <c r="K114" s="5" t="str">
        <f>IFERROR(INDEX(#REF!,MATCH(J114,#REF!,0)),"")</f>
        <v/>
      </c>
      <c r="L114" s="3" t="str">
        <f t="shared" si="18"/>
        <v>006165206251</v>
      </c>
      <c r="M114" s="3" t="str">
        <f t="shared" si="19"/>
        <v>002312229640</v>
      </c>
    </row>
    <row r="115" spans="1:13">
      <c r="A115" s="2" t="s">
        <v>536</v>
      </c>
      <c r="B115" s="3" t="str">
        <f t="shared" si="15"/>
        <v>61</v>
      </c>
      <c r="C115" s="3" t="str">
        <f>IFERROR(INDEX('Коды ОКСМ и регионов'!$C$1:$C$85,MATCH(--B115,'Коды ОКСМ и регионов'!$D$1:$D$85,0)),"")</f>
        <v/>
      </c>
      <c r="D115" s="3" t="str">
        <f t="shared" si="16"/>
        <v>61</v>
      </c>
      <c r="E115" s="3" t="str">
        <f>IFERROR(INDEX('Коды ОКСМ и регионов'!$C$1:$C$86,MATCH(--D115,'Коды ОКСМ и регионов'!$D$1:$D$86,0)),"")</f>
        <v/>
      </c>
      <c r="F115" s="11" t="str">
        <f t="shared" si="17"/>
        <v/>
      </c>
      <c r="G115" s="3" t="str">
        <f>IFERROR(INDEX('Коды ОКСМ и регионов'!$A$1:$A$251,MATCH(--F115,'Коды ОКСМ и регионов'!$B$1:$B$251,0)),"")</f>
        <v/>
      </c>
      <c r="H115" s="3" t="str">
        <f>IF(F115="",MID('Номера анализ'!A115,7,4),"")</f>
        <v>6165</v>
      </c>
      <c r="I115" s="5" t="str">
        <f>IFERROR(INDEX(#REF!,MATCH(H115,#REF!,0)),"")</f>
        <v/>
      </c>
      <c r="J115" s="3" t="str">
        <f>IF(F115="",MID('Номера анализ'!A115,19,4),"")</f>
        <v>6165</v>
      </c>
      <c r="K115" s="5" t="str">
        <f>IFERROR(INDEX(#REF!,MATCH(J115,#REF!,0)),"")</f>
        <v/>
      </c>
      <c r="L115" s="3" t="str">
        <f t="shared" si="18"/>
        <v>006165164900</v>
      </c>
      <c r="M115" s="3" t="str">
        <f t="shared" si="19"/>
        <v>006165165943</v>
      </c>
    </row>
    <row r="116" spans="1:13">
      <c r="A116" s="2" t="s">
        <v>537</v>
      </c>
      <c r="B116" s="3" t="str">
        <f t="shared" si="15"/>
        <v>61</v>
      </c>
      <c r="C116" s="3" t="str">
        <f>IFERROR(INDEX('Коды ОКСМ и регионов'!$C$1:$C$85,MATCH(--B116,'Коды ОКСМ и регионов'!$D$1:$D$85,0)),"")</f>
        <v/>
      </c>
      <c r="D116" s="3" t="str">
        <f t="shared" si="16"/>
        <v>61</v>
      </c>
      <c r="E116" s="3" t="str">
        <f>IFERROR(INDEX('Коды ОКСМ и регионов'!$C$1:$C$86,MATCH(--D116,'Коды ОКСМ и регионов'!$D$1:$D$86,0)),"")</f>
        <v/>
      </c>
      <c r="F116" s="11" t="str">
        <f t="shared" si="17"/>
        <v/>
      </c>
      <c r="G116" s="3" t="str">
        <f>IFERROR(INDEX('Коды ОКСМ и регионов'!$A$1:$A$251,MATCH(--F116,'Коды ОКСМ и регионов'!$B$1:$B$251,0)),"")</f>
        <v/>
      </c>
      <c r="H116" s="3" t="str">
        <f>IF(F116="",MID('Номера анализ'!A116,7,4),"")</f>
        <v>6154</v>
      </c>
      <c r="I116" s="5" t="str">
        <f>IFERROR(INDEX(#REF!,MATCH(H116,#REF!,0)),"")</f>
        <v/>
      </c>
      <c r="J116" s="3" t="str">
        <f>IF(F116="",MID('Номера анализ'!A116,19,4),"")</f>
        <v>6161</v>
      </c>
      <c r="K116" s="5" t="str">
        <f>IFERROR(INDEX(#REF!,MATCH(J116,#REF!,0)),"")</f>
        <v/>
      </c>
      <c r="L116" s="3" t="str">
        <f t="shared" si="18"/>
        <v>006154141789</v>
      </c>
      <c r="M116" s="3" t="str">
        <f t="shared" si="19"/>
        <v>006161032935</v>
      </c>
    </row>
  </sheetData>
  <autoFilter ref="A1:M35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251"/>
  <sheetViews>
    <sheetView topLeftCell="A60" workbookViewId="0">
      <selection activeCell="D251" sqref="D251"/>
    </sheetView>
  </sheetViews>
  <sheetFormatPr defaultRowHeight="15"/>
  <cols>
    <col min="1" max="1" width="43" customWidth="1"/>
    <col min="2" max="2" width="32.140625" customWidth="1"/>
    <col min="3" max="3" width="49.28515625" customWidth="1"/>
    <col min="4" max="4" width="44.140625" customWidth="1"/>
  </cols>
  <sheetData>
    <row r="1" spans="1:4" ht="18.75">
      <c r="A1" s="4" t="s">
        <v>27</v>
      </c>
      <c r="B1" s="6">
        <v>68</v>
      </c>
      <c r="C1" s="10" t="s">
        <v>315</v>
      </c>
      <c r="D1" s="9" t="s">
        <v>268</v>
      </c>
    </row>
    <row r="2" spans="1:4" ht="18.75">
      <c r="A2" s="4" t="s">
        <v>92</v>
      </c>
      <c r="B2" s="6">
        <v>156</v>
      </c>
      <c r="C2" s="10" t="s">
        <v>382</v>
      </c>
      <c r="D2" s="9" t="s">
        <v>288</v>
      </c>
    </row>
    <row r="3" spans="1:4" ht="18.75">
      <c r="A3" s="4" t="s">
        <v>156</v>
      </c>
      <c r="B3" s="6">
        <v>162</v>
      </c>
      <c r="C3" s="10" t="s">
        <v>300</v>
      </c>
      <c r="D3" s="9" t="s">
        <v>299</v>
      </c>
    </row>
    <row r="4" spans="1:4" ht="18.75">
      <c r="A4" s="4" t="s">
        <v>93</v>
      </c>
      <c r="B4" s="6">
        <v>166</v>
      </c>
      <c r="C4" s="10" t="s">
        <v>301</v>
      </c>
      <c r="D4" s="9" t="s">
        <v>298</v>
      </c>
    </row>
    <row r="5" spans="1:4" ht="18.75">
      <c r="A5" s="4" t="s">
        <v>204</v>
      </c>
      <c r="B5" s="6">
        <v>158</v>
      </c>
      <c r="C5" s="10" t="s">
        <v>302</v>
      </c>
      <c r="D5" s="9" t="s">
        <v>377</v>
      </c>
    </row>
    <row r="6" spans="1:4" ht="18.75">
      <c r="A6" s="4" t="s">
        <v>94</v>
      </c>
      <c r="B6" s="6">
        <v>170</v>
      </c>
      <c r="C6" s="10" t="s">
        <v>303</v>
      </c>
      <c r="D6" s="9" t="s">
        <v>378</v>
      </c>
    </row>
    <row r="7" spans="1:4" ht="18.75">
      <c r="A7" s="4" t="s">
        <v>95</v>
      </c>
      <c r="B7" s="6">
        <v>174</v>
      </c>
      <c r="C7" s="10" t="s">
        <v>304</v>
      </c>
      <c r="D7" s="9" t="s">
        <v>379</v>
      </c>
    </row>
    <row r="8" spans="1:4" ht="18.75">
      <c r="A8" s="4" t="s">
        <v>18</v>
      </c>
      <c r="B8" s="6">
        <v>50</v>
      </c>
      <c r="C8" s="10" t="s">
        <v>305</v>
      </c>
      <c r="D8" s="9" t="s">
        <v>380</v>
      </c>
    </row>
    <row r="9" spans="1:4" ht="18.75">
      <c r="A9" s="4" t="s">
        <v>117</v>
      </c>
      <c r="B9" s="6">
        <v>175</v>
      </c>
      <c r="C9" s="10" t="s">
        <v>306</v>
      </c>
      <c r="D9" s="9" t="s">
        <v>381</v>
      </c>
    </row>
    <row r="10" spans="1:4" ht="18.75">
      <c r="A10" s="4" t="s">
        <v>25</v>
      </c>
      <c r="B10" s="6">
        <v>60</v>
      </c>
      <c r="C10" s="10" t="s">
        <v>383</v>
      </c>
      <c r="D10" s="9" t="s">
        <v>287</v>
      </c>
    </row>
    <row r="11" spans="1:4" ht="18.75">
      <c r="A11" s="4" t="s">
        <v>96</v>
      </c>
      <c r="B11" s="6">
        <v>178</v>
      </c>
      <c r="C11" s="10" t="s">
        <v>307</v>
      </c>
      <c r="D11" s="9" t="s">
        <v>256</v>
      </c>
    </row>
    <row r="12" spans="1:4" ht="18.75">
      <c r="A12" s="4" t="s">
        <v>97</v>
      </c>
      <c r="B12" s="6">
        <v>180</v>
      </c>
      <c r="C12" s="10" t="s">
        <v>308</v>
      </c>
      <c r="D12" s="9" t="s">
        <v>257</v>
      </c>
    </row>
    <row r="13" spans="1:4" ht="18.75">
      <c r="A13" s="4" t="s">
        <v>100</v>
      </c>
      <c r="B13" s="6">
        <v>188</v>
      </c>
      <c r="C13" s="10" t="s">
        <v>309</v>
      </c>
      <c r="D13" s="9" t="s">
        <v>258</v>
      </c>
    </row>
    <row r="14" spans="1:4" ht="18.75">
      <c r="A14" s="4" t="s">
        <v>229</v>
      </c>
      <c r="B14" s="6">
        <v>191</v>
      </c>
      <c r="C14" s="10" t="s">
        <v>310</v>
      </c>
      <c r="D14" s="9" t="s">
        <v>259</v>
      </c>
    </row>
    <row r="15" spans="1:4" ht="18.75">
      <c r="A15" s="4" t="s">
        <v>102</v>
      </c>
      <c r="B15" s="6">
        <v>192</v>
      </c>
      <c r="C15" s="10" t="s">
        <v>311</v>
      </c>
      <c r="D15" s="9" t="s">
        <v>260</v>
      </c>
    </row>
    <row r="16" spans="1:4" ht="18.75">
      <c r="A16" s="4" t="s">
        <v>89</v>
      </c>
      <c r="B16" s="6">
        <v>196</v>
      </c>
      <c r="C16" s="10" t="s">
        <v>384</v>
      </c>
      <c r="D16" s="9" t="s">
        <v>261</v>
      </c>
    </row>
    <row r="17" spans="1:4" ht="18.75">
      <c r="A17" s="4" t="s">
        <v>233</v>
      </c>
      <c r="B17" s="6">
        <v>203</v>
      </c>
      <c r="C17" s="10" t="s">
        <v>385</v>
      </c>
      <c r="D17" s="9" t="s">
        <v>262</v>
      </c>
    </row>
    <row r="18" spans="1:4" ht="18.75">
      <c r="A18" s="4" t="s">
        <v>24</v>
      </c>
      <c r="B18" s="6">
        <v>204</v>
      </c>
      <c r="C18" s="10" t="s">
        <v>312</v>
      </c>
      <c r="D18" s="9" t="s">
        <v>263</v>
      </c>
    </row>
    <row r="19" spans="1:4" ht="18.75">
      <c r="A19" s="4" t="s">
        <v>226</v>
      </c>
      <c r="B19" s="6">
        <v>254</v>
      </c>
      <c r="C19" s="10" t="s">
        <v>313</v>
      </c>
      <c r="D19" s="9" t="s">
        <v>264</v>
      </c>
    </row>
    <row r="20" spans="1:4" ht="18.75">
      <c r="A20" s="4" t="s">
        <v>62</v>
      </c>
      <c r="B20" s="6">
        <v>208</v>
      </c>
      <c r="C20" s="10" t="s">
        <v>314</v>
      </c>
      <c r="D20" s="9" t="s">
        <v>265</v>
      </c>
    </row>
    <row r="21" spans="1:4" ht="18.75">
      <c r="A21" s="4" t="s">
        <v>60</v>
      </c>
      <c r="B21" s="6">
        <v>268</v>
      </c>
      <c r="C21" s="10" t="s">
        <v>386</v>
      </c>
      <c r="D21" s="9" t="s">
        <v>266</v>
      </c>
    </row>
    <row r="22" spans="1:4" ht="18.75">
      <c r="A22" s="4" t="s">
        <v>46</v>
      </c>
      <c r="B22" s="6">
        <v>270</v>
      </c>
      <c r="C22" s="10" t="s">
        <v>387</v>
      </c>
      <c r="D22" s="9" t="s">
        <v>267</v>
      </c>
    </row>
    <row r="23" spans="1:4" ht="18.75">
      <c r="A23" s="4" t="s">
        <v>153</v>
      </c>
      <c r="B23" s="6">
        <v>74</v>
      </c>
      <c r="C23" s="10" t="s">
        <v>316</v>
      </c>
      <c r="D23" s="9" t="s">
        <v>269</v>
      </c>
    </row>
    <row r="24" spans="1:4" ht="18.75">
      <c r="A24" s="4" t="s">
        <v>31</v>
      </c>
      <c r="B24" s="6">
        <v>76</v>
      </c>
      <c r="C24" s="10" t="s">
        <v>317</v>
      </c>
      <c r="D24" s="9" t="s">
        <v>270</v>
      </c>
    </row>
    <row r="25" spans="1:4" ht="18.75">
      <c r="A25" s="4" t="s">
        <v>231</v>
      </c>
      <c r="B25" s="6">
        <v>148</v>
      </c>
      <c r="C25" s="10" t="s">
        <v>318</v>
      </c>
      <c r="D25" s="9" t="s">
        <v>292</v>
      </c>
    </row>
    <row r="26" spans="1:4" ht="18.75">
      <c r="A26" s="4" t="s">
        <v>224</v>
      </c>
      <c r="B26" s="6">
        <v>238</v>
      </c>
      <c r="C26" s="10" t="s">
        <v>319</v>
      </c>
      <c r="D26" s="9" t="s">
        <v>390</v>
      </c>
    </row>
    <row r="27" spans="1:4" ht="18.75">
      <c r="A27" s="4" t="s">
        <v>228</v>
      </c>
      <c r="B27" s="6">
        <v>260</v>
      </c>
      <c r="C27" s="10" t="s">
        <v>320</v>
      </c>
      <c r="D27" s="9" t="s">
        <v>391</v>
      </c>
    </row>
    <row r="28" spans="1:4" ht="18.75">
      <c r="A28" s="4" t="s">
        <v>16</v>
      </c>
      <c r="B28" s="6">
        <v>4</v>
      </c>
      <c r="C28" s="10" t="s">
        <v>321</v>
      </c>
      <c r="D28" s="9" t="s">
        <v>392</v>
      </c>
    </row>
    <row r="29" spans="1:4" ht="18.75">
      <c r="A29" s="4" t="s">
        <v>5</v>
      </c>
      <c r="B29" s="6">
        <v>8</v>
      </c>
      <c r="C29" s="10" t="s">
        <v>322</v>
      </c>
      <c r="D29" s="9" t="s">
        <v>297</v>
      </c>
    </row>
    <row r="30" spans="1:4" ht="18.75">
      <c r="A30" s="4" t="s">
        <v>11</v>
      </c>
      <c r="B30" s="6">
        <v>10</v>
      </c>
      <c r="C30" s="10" t="s">
        <v>323</v>
      </c>
      <c r="D30" s="9" t="s">
        <v>275</v>
      </c>
    </row>
    <row r="31" spans="1:4" ht="18.75">
      <c r="A31" s="4" t="s">
        <v>6</v>
      </c>
      <c r="B31" s="6">
        <v>12</v>
      </c>
      <c r="C31" s="10" t="s">
        <v>324</v>
      </c>
      <c r="D31" s="9" t="s">
        <v>271</v>
      </c>
    </row>
    <row r="32" spans="1:4" ht="18.75">
      <c r="A32" s="4" t="s">
        <v>7</v>
      </c>
      <c r="B32" s="6">
        <v>16</v>
      </c>
      <c r="C32" s="10" t="s">
        <v>325</v>
      </c>
      <c r="D32" s="9" t="s">
        <v>393</v>
      </c>
    </row>
    <row r="33" spans="1:4" ht="18.75">
      <c r="A33" s="4" t="s">
        <v>10</v>
      </c>
      <c r="B33" s="6">
        <v>20</v>
      </c>
      <c r="C33" s="10" t="s">
        <v>326</v>
      </c>
      <c r="D33" s="9" t="s">
        <v>394</v>
      </c>
    </row>
    <row r="34" spans="1:4" ht="18.75">
      <c r="A34" s="4" t="s">
        <v>9</v>
      </c>
      <c r="B34" s="6">
        <v>24</v>
      </c>
      <c r="C34" s="10" t="s">
        <v>327</v>
      </c>
      <c r="D34" s="9" t="s">
        <v>395</v>
      </c>
    </row>
    <row r="35" spans="1:4" ht="18.75">
      <c r="A35" s="4" t="s">
        <v>12</v>
      </c>
      <c r="B35" s="6">
        <v>28</v>
      </c>
      <c r="C35" s="10" t="s">
        <v>328</v>
      </c>
      <c r="D35" s="9" t="s">
        <v>274</v>
      </c>
    </row>
    <row r="36" spans="1:4" ht="18.75">
      <c r="A36" s="4" t="s">
        <v>4</v>
      </c>
      <c r="B36" s="6">
        <v>31</v>
      </c>
      <c r="C36" s="10" t="s">
        <v>329</v>
      </c>
      <c r="D36" s="9" t="s">
        <v>289</v>
      </c>
    </row>
    <row r="37" spans="1:4" ht="18.75">
      <c r="A37" s="4" t="s">
        <v>17</v>
      </c>
      <c r="B37" s="6">
        <v>44</v>
      </c>
      <c r="C37" s="10" t="s">
        <v>330</v>
      </c>
      <c r="D37" s="9" t="s">
        <v>277</v>
      </c>
    </row>
    <row r="38" spans="1:4" ht="18.75">
      <c r="A38" s="4" t="s">
        <v>20</v>
      </c>
      <c r="B38" s="6">
        <v>48</v>
      </c>
      <c r="C38" s="10" t="s">
        <v>331</v>
      </c>
      <c r="D38" s="9" t="s">
        <v>293</v>
      </c>
    </row>
    <row r="39" spans="1:4" ht="18.75">
      <c r="A39" s="4" t="s">
        <v>14</v>
      </c>
      <c r="B39" s="6">
        <v>51</v>
      </c>
      <c r="C39" s="10" t="s">
        <v>332</v>
      </c>
      <c r="D39" s="9" t="s">
        <v>294</v>
      </c>
    </row>
    <row r="40" spans="1:4" ht="18.75">
      <c r="A40" s="4" t="s">
        <v>19</v>
      </c>
      <c r="B40" s="6">
        <v>52</v>
      </c>
      <c r="C40" s="10" t="s">
        <v>333</v>
      </c>
      <c r="D40" s="9" t="s">
        <v>295</v>
      </c>
    </row>
    <row r="41" spans="1:4" ht="18.75">
      <c r="A41" s="4" t="s">
        <v>23</v>
      </c>
      <c r="B41" s="6">
        <v>56</v>
      </c>
      <c r="C41" s="10" t="s">
        <v>334</v>
      </c>
      <c r="D41" s="9" t="s">
        <v>273</v>
      </c>
    </row>
    <row r="42" spans="1:4" ht="18.75">
      <c r="A42" s="4" t="s">
        <v>36</v>
      </c>
      <c r="B42" s="6">
        <v>64</v>
      </c>
      <c r="C42" s="10" t="s">
        <v>335</v>
      </c>
      <c r="D42" s="9" t="s">
        <v>280</v>
      </c>
    </row>
    <row r="43" spans="1:4" ht="18.75">
      <c r="A43" s="4" t="s">
        <v>29</v>
      </c>
      <c r="B43" s="6">
        <v>70</v>
      </c>
      <c r="C43" s="10" t="s">
        <v>336</v>
      </c>
      <c r="D43" s="9" t="s">
        <v>283</v>
      </c>
    </row>
    <row r="44" spans="1:4" ht="18.75">
      <c r="A44" s="4" t="s">
        <v>30</v>
      </c>
      <c r="B44" s="6">
        <v>72</v>
      </c>
      <c r="C44" s="10" t="s">
        <v>337</v>
      </c>
      <c r="D44" s="9" t="s">
        <v>396</v>
      </c>
    </row>
    <row r="45" spans="1:4" ht="18.75">
      <c r="A45" s="4" t="s">
        <v>22</v>
      </c>
      <c r="B45" s="6">
        <v>84</v>
      </c>
      <c r="C45" s="10" t="s">
        <v>338</v>
      </c>
      <c r="D45" s="9" t="s">
        <v>397</v>
      </c>
    </row>
    <row r="46" spans="1:4" ht="18.75">
      <c r="A46" s="4" t="s">
        <v>32</v>
      </c>
      <c r="B46" s="6">
        <v>86</v>
      </c>
      <c r="C46" s="10" t="s">
        <v>339</v>
      </c>
      <c r="D46" s="9" t="s">
        <v>296</v>
      </c>
    </row>
    <row r="47" spans="1:4" ht="18.75">
      <c r="A47" s="4" t="s">
        <v>197</v>
      </c>
      <c r="B47" s="6">
        <v>90</v>
      </c>
      <c r="C47" s="10" t="s">
        <v>340</v>
      </c>
      <c r="D47" s="9" t="s">
        <v>284</v>
      </c>
    </row>
    <row r="48" spans="1:4" ht="18.75">
      <c r="A48" s="4" t="s">
        <v>40</v>
      </c>
      <c r="B48" s="6">
        <v>92</v>
      </c>
      <c r="C48" s="10" t="s">
        <v>341</v>
      </c>
      <c r="D48" s="9" t="s">
        <v>398</v>
      </c>
    </row>
    <row r="49" spans="1:4" ht="18.75">
      <c r="A49" s="4" t="s">
        <v>33</v>
      </c>
      <c r="B49" s="6">
        <v>96</v>
      </c>
      <c r="C49" s="10" t="s">
        <v>342</v>
      </c>
      <c r="D49" s="9" t="s">
        <v>399</v>
      </c>
    </row>
    <row r="50" spans="1:4" ht="18.75">
      <c r="A50" s="4" t="s">
        <v>26</v>
      </c>
      <c r="B50" s="6">
        <v>100</v>
      </c>
      <c r="C50" s="10" t="s">
        <v>343</v>
      </c>
      <c r="D50" s="9" t="s">
        <v>276</v>
      </c>
    </row>
    <row r="51" spans="1:4" ht="18.75">
      <c r="A51" s="4" t="s">
        <v>136</v>
      </c>
      <c r="B51" s="6">
        <v>104</v>
      </c>
      <c r="C51" s="10" t="s">
        <v>344</v>
      </c>
      <c r="D51" s="9" t="s">
        <v>282</v>
      </c>
    </row>
    <row r="52" spans="1:4" ht="18.75">
      <c r="A52" s="4" t="s">
        <v>21</v>
      </c>
      <c r="B52" s="6">
        <v>112</v>
      </c>
      <c r="C52" s="10" t="s">
        <v>345</v>
      </c>
      <c r="D52" s="9" t="s">
        <v>281</v>
      </c>
    </row>
    <row r="53" spans="1:4" ht="18.75">
      <c r="A53" s="4" t="s">
        <v>84</v>
      </c>
      <c r="B53" s="6">
        <v>116</v>
      </c>
      <c r="C53" s="10" t="s">
        <v>346</v>
      </c>
      <c r="D53" s="9" t="s">
        <v>400</v>
      </c>
    </row>
    <row r="54" spans="1:4" ht="18.75">
      <c r="A54" s="4" t="s">
        <v>85</v>
      </c>
      <c r="B54" s="6">
        <v>120</v>
      </c>
      <c r="C54" s="10" t="s">
        <v>347</v>
      </c>
      <c r="D54" s="9" t="s">
        <v>290</v>
      </c>
    </row>
    <row r="55" spans="1:4" ht="18.75">
      <c r="A55" s="4" t="s">
        <v>86</v>
      </c>
      <c r="B55" s="6">
        <v>124</v>
      </c>
      <c r="C55" s="10" t="s">
        <v>348</v>
      </c>
      <c r="D55" s="9" t="s">
        <v>291</v>
      </c>
    </row>
    <row r="56" spans="1:4" ht="18.75">
      <c r="A56" s="4" t="s">
        <v>82</v>
      </c>
      <c r="B56" s="6">
        <v>132</v>
      </c>
      <c r="C56" s="10" t="s">
        <v>349</v>
      </c>
      <c r="D56" s="9" t="s">
        <v>279</v>
      </c>
    </row>
    <row r="57" spans="1:4" ht="18.75">
      <c r="A57" s="4" t="s">
        <v>150</v>
      </c>
      <c r="B57" s="6">
        <v>136</v>
      </c>
      <c r="C57" s="10" t="s">
        <v>350</v>
      </c>
      <c r="D57" s="9" t="s">
        <v>286</v>
      </c>
    </row>
    <row r="58" spans="1:4" ht="18.75">
      <c r="A58" s="4" t="s">
        <v>230</v>
      </c>
      <c r="B58" s="6">
        <v>140</v>
      </c>
      <c r="C58" s="10" t="s">
        <v>351</v>
      </c>
      <c r="D58" s="9" t="s">
        <v>401</v>
      </c>
    </row>
    <row r="59" spans="1:4" ht="18.75">
      <c r="A59" s="4" t="s">
        <v>238</v>
      </c>
      <c r="B59" s="6">
        <v>144</v>
      </c>
      <c r="C59" s="10" t="s">
        <v>352</v>
      </c>
      <c r="D59" s="9" t="s">
        <v>402</v>
      </c>
    </row>
    <row r="60" spans="1:4" ht="18.75">
      <c r="A60" s="4" t="s">
        <v>234</v>
      </c>
      <c r="B60" s="6">
        <v>152</v>
      </c>
      <c r="C60" s="10" t="s">
        <v>353</v>
      </c>
      <c r="D60" s="9" t="s">
        <v>278</v>
      </c>
    </row>
    <row r="61" spans="1:4" ht="18.75">
      <c r="A61" s="4" t="s">
        <v>65</v>
      </c>
      <c r="B61" s="6">
        <v>212</v>
      </c>
      <c r="C61" s="10" t="s">
        <v>354</v>
      </c>
      <c r="D61" s="9" t="s">
        <v>272</v>
      </c>
    </row>
    <row r="62" spans="1:4" ht="18.75">
      <c r="A62" s="4" t="s">
        <v>66</v>
      </c>
      <c r="B62" s="6">
        <v>214</v>
      </c>
      <c r="C62" s="10" t="s">
        <v>355</v>
      </c>
      <c r="D62" s="9" t="s">
        <v>403</v>
      </c>
    </row>
    <row r="63" spans="1:4" ht="18.75">
      <c r="A63" s="4" t="s">
        <v>239</v>
      </c>
      <c r="B63" s="6">
        <v>218</v>
      </c>
      <c r="C63" s="10" t="s">
        <v>356</v>
      </c>
      <c r="D63" s="9" t="s">
        <v>404</v>
      </c>
    </row>
    <row r="64" spans="1:4" ht="18.75">
      <c r="A64" s="4" t="s">
        <v>240</v>
      </c>
      <c r="B64" s="6">
        <v>226</v>
      </c>
      <c r="C64" s="10" t="s">
        <v>357</v>
      </c>
      <c r="D64" s="9" t="s">
        <v>405</v>
      </c>
    </row>
    <row r="65" spans="1:4" ht="18.75">
      <c r="A65" s="4" t="s">
        <v>245</v>
      </c>
      <c r="B65" s="6">
        <v>231</v>
      </c>
      <c r="C65" s="10" t="s">
        <v>358</v>
      </c>
      <c r="D65" s="9" t="s">
        <v>406</v>
      </c>
    </row>
    <row r="66" spans="1:4" ht="18.75">
      <c r="A66" s="4" t="s">
        <v>243</v>
      </c>
      <c r="B66" s="6">
        <v>232</v>
      </c>
      <c r="C66" s="10" t="s">
        <v>359</v>
      </c>
      <c r="D66" s="9" t="s">
        <v>407</v>
      </c>
    </row>
    <row r="67" spans="1:4" ht="18.75">
      <c r="A67" s="4" t="s">
        <v>220</v>
      </c>
      <c r="B67" s="6">
        <v>234</v>
      </c>
      <c r="C67" s="10" t="s">
        <v>360</v>
      </c>
      <c r="D67" s="9" t="s">
        <v>408</v>
      </c>
    </row>
    <row r="68" spans="1:4" ht="18.75">
      <c r="A68" s="4" t="s">
        <v>247</v>
      </c>
      <c r="B68" s="6">
        <v>239</v>
      </c>
      <c r="C68" s="10" t="s">
        <v>361</v>
      </c>
      <c r="D68" s="9" t="s">
        <v>409</v>
      </c>
    </row>
    <row r="69" spans="1:4" ht="18.75">
      <c r="A69" s="4" t="s">
        <v>221</v>
      </c>
      <c r="B69" s="6">
        <v>242</v>
      </c>
      <c r="C69" s="10" t="s">
        <v>362</v>
      </c>
      <c r="D69" s="9" t="s">
        <v>410</v>
      </c>
    </row>
    <row r="70" spans="1:4" ht="18.75">
      <c r="A70" s="4" t="s">
        <v>223</v>
      </c>
      <c r="B70" s="6">
        <v>246</v>
      </c>
      <c r="C70" s="10" t="s">
        <v>363</v>
      </c>
      <c r="D70" s="9" t="s">
        <v>411</v>
      </c>
    </row>
    <row r="71" spans="1:4" ht="18.75">
      <c r="A71" s="4" t="s">
        <v>241</v>
      </c>
      <c r="B71" s="6">
        <v>248</v>
      </c>
      <c r="C71" s="10" t="s">
        <v>364</v>
      </c>
      <c r="D71" s="9" t="s">
        <v>412</v>
      </c>
    </row>
    <row r="72" spans="1:4" ht="18.75">
      <c r="A72" s="4" t="s">
        <v>225</v>
      </c>
      <c r="B72" s="6">
        <v>250</v>
      </c>
      <c r="C72" s="10" t="s">
        <v>365</v>
      </c>
      <c r="D72" s="9" t="s">
        <v>413</v>
      </c>
    </row>
    <row r="73" spans="1:4" ht="18.75">
      <c r="A73" s="4" t="s">
        <v>227</v>
      </c>
      <c r="B73" s="6">
        <v>258</v>
      </c>
      <c r="C73" s="10" t="s">
        <v>366</v>
      </c>
      <c r="D73" s="9" t="s">
        <v>414</v>
      </c>
    </row>
    <row r="74" spans="1:4" ht="18.75">
      <c r="A74" s="4" t="s">
        <v>43</v>
      </c>
      <c r="B74" s="6">
        <v>266</v>
      </c>
      <c r="C74" s="10" t="s">
        <v>367</v>
      </c>
      <c r="D74" s="9" t="s">
        <v>415</v>
      </c>
    </row>
    <row r="75" spans="1:4" ht="18.75">
      <c r="A75" s="4" t="s">
        <v>3</v>
      </c>
      <c r="B75" s="6">
        <v>40</v>
      </c>
      <c r="C75" s="10" t="s">
        <v>368</v>
      </c>
      <c r="D75" s="9" t="s">
        <v>285</v>
      </c>
    </row>
    <row r="76" spans="1:4" ht="18.75">
      <c r="A76" s="4" t="s">
        <v>47</v>
      </c>
      <c r="B76" s="6">
        <v>288</v>
      </c>
      <c r="C76" s="10" t="s">
        <v>369</v>
      </c>
      <c r="D76" s="9" t="s">
        <v>416</v>
      </c>
    </row>
    <row r="77" spans="1:4" ht="18.75">
      <c r="A77" s="4" t="s">
        <v>13</v>
      </c>
      <c r="B77" s="6">
        <v>32</v>
      </c>
      <c r="C77" s="10" t="s">
        <v>388</v>
      </c>
      <c r="D77" s="9" t="s">
        <v>417</v>
      </c>
    </row>
    <row r="78" spans="1:4" ht="18.75">
      <c r="A78" s="4" t="s">
        <v>242</v>
      </c>
      <c r="B78" s="6">
        <v>222</v>
      </c>
      <c r="C78" s="10" t="s">
        <v>370</v>
      </c>
      <c r="D78" s="9" t="s">
        <v>418</v>
      </c>
    </row>
    <row r="79" spans="1:4" ht="18.75">
      <c r="A79" s="4"/>
      <c r="B79" s="6">
        <v>36</v>
      </c>
      <c r="C79" s="10" t="s">
        <v>371</v>
      </c>
      <c r="D79" s="9" t="s">
        <v>419</v>
      </c>
    </row>
    <row r="80" spans="1:4" ht="18.75">
      <c r="A80" s="4" t="s">
        <v>35</v>
      </c>
      <c r="B80" s="6">
        <v>108</v>
      </c>
      <c r="C80" s="10" t="s">
        <v>373</v>
      </c>
      <c r="D80" s="9">
        <v>83</v>
      </c>
    </row>
    <row r="81" spans="1:4" ht="37.5">
      <c r="A81" s="4" t="s">
        <v>64</v>
      </c>
      <c r="B81" s="6">
        <v>262</v>
      </c>
      <c r="C81" s="10" t="s">
        <v>389</v>
      </c>
      <c r="D81" s="9">
        <v>86</v>
      </c>
    </row>
    <row r="82" spans="1:4" ht="18.75">
      <c r="A82" s="4" t="s">
        <v>160</v>
      </c>
      <c r="B82" s="6">
        <v>275</v>
      </c>
      <c r="C82" s="10" t="s">
        <v>374</v>
      </c>
      <c r="D82" s="9">
        <v>87</v>
      </c>
    </row>
    <row r="83" spans="1:4" ht="18.75">
      <c r="A83" s="4" t="s">
        <v>52</v>
      </c>
      <c r="B83" s="6">
        <v>276</v>
      </c>
      <c r="C83" s="10" t="s">
        <v>375</v>
      </c>
      <c r="D83" s="9">
        <v>89</v>
      </c>
    </row>
    <row r="84" spans="1:4" ht="18.75">
      <c r="A84" s="4" t="s">
        <v>151</v>
      </c>
      <c r="B84" s="6">
        <v>184</v>
      </c>
      <c r="C84" s="10" t="s">
        <v>372</v>
      </c>
      <c r="D84" s="9">
        <v>91</v>
      </c>
    </row>
    <row r="85" spans="1:4" ht="18.75">
      <c r="A85" s="4" t="s">
        <v>244</v>
      </c>
      <c r="B85" s="6">
        <v>233</v>
      </c>
      <c r="C85" s="10" t="s">
        <v>376</v>
      </c>
      <c r="D85" s="9">
        <v>92</v>
      </c>
    </row>
    <row r="86" spans="1:4">
      <c r="A86" s="4" t="s">
        <v>54</v>
      </c>
      <c r="B86" s="6">
        <v>292</v>
      </c>
    </row>
    <row r="87" spans="1:4">
      <c r="A87" s="4" t="s">
        <v>91</v>
      </c>
      <c r="B87" s="6">
        <v>296</v>
      </c>
    </row>
    <row r="88" spans="1:4">
      <c r="A88" s="4" t="s">
        <v>59</v>
      </c>
      <c r="B88" s="6">
        <v>300</v>
      </c>
    </row>
    <row r="89" spans="1:4">
      <c r="A89" s="4" t="s">
        <v>58</v>
      </c>
      <c r="B89" s="6">
        <v>304</v>
      </c>
    </row>
    <row r="90" spans="1:4">
      <c r="A90" s="4" t="s">
        <v>57</v>
      </c>
      <c r="B90" s="6">
        <v>308</v>
      </c>
    </row>
    <row r="91" spans="1:4">
      <c r="A91" s="4" t="s">
        <v>48</v>
      </c>
      <c r="B91" s="6">
        <v>312</v>
      </c>
    </row>
    <row r="92" spans="1:4">
      <c r="A92" s="4" t="s">
        <v>61</v>
      </c>
      <c r="B92" s="6">
        <v>316</v>
      </c>
    </row>
    <row r="93" spans="1:4">
      <c r="A93" s="4" t="s">
        <v>49</v>
      </c>
      <c r="B93" s="6">
        <v>320</v>
      </c>
    </row>
    <row r="94" spans="1:4">
      <c r="A94" s="4" t="s">
        <v>50</v>
      </c>
      <c r="B94" s="6">
        <v>324</v>
      </c>
    </row>
    <row r="95" spans="1:4">
      <c r="A95" s="4" t="s">
        <v>45</v>
      </c>
      <c r="B95" s="6">
        <v>328</v>
      </c>
    </row>
    <row r="96" spans="1:4">
      <c r="A96" s="4" t="s">
        <v>44</v>
      </c>
      <c r="B96" s="6">
        <v>332</v>
      </c>
    </row>
    <row r="97" spans="1:2">
      <c r="A97" s="4" t="s">
        <v>157</v>
      </c>
      <c r="B97" s="6">
        <v>334</v>
      </c>
    </row>
    <row r="98" spans="1:2">
      <c r="A98" s="4" t="s">
        <v>162</v>
      </c>
      <c r="B98" s="6">
        <v>336</v>
      </c>
    </row>
    <row r="99" spans="1:2">
      <c r="A99" s="4" t="s">
        <v>55</v>
      </c>
      <c r="B99" s="6">
        <v>340</v>
      </c>
    </row>
    <row r="100" spans="1:2">
      <c r="A100" s="4" t="s">
        <v>56</v>
      </c>
      <c r="B100" s="6">
        <v>344</v>
      </c>
    </row>
    <row r="101" spans="1:2">
      <c r="A101" s="4" t="s">
        <v>38</v>
      </c>
      <c r="B101" s="6">
        <v>348</v>
      </c>
    </row>
    <row r="102" spans="1:2">
      <c r="A102" s="4" t="s">
        <v>78</v>
      </c>
      <c r="B102" s="6">
        <v>352</v>
      </c>
    </row>
    <row r="103" spans="1:2">
      <c r="A103" s="4" t="s">
        <v>72</v>
      </c>
      <c r="B103" s="6">
        <v>356</v>
      </c>
    </row>
    <row r="104" spans="1:2">
      <c r="A104" s="4" t="s">
        <v>73</v>
      </c>
      <c r="B104" s="6">
        <v>360</v>
      </c>
    </row>
    <row r="105" spans="1:2">
      <c r="A105" s="4" t="s">
        <v>76</v>
      </c>
      <c r="B105" s="6">
        <v>364</v>
      </c>
    </row>
    <row r="106" spans="1:2">
      <c r="A106" s="4" t="s">
        <v>75</v>
      </c>
      <c r="B106" s="6">
        <v>368</v>
      </c>
    </row>
    <row r="107" spans="1:2">
      <c r="A107" s="4" t="s">
        <v>77</v>
      </c>
      <c r="B107" s="6">
        <v>372</v>
      </c>
    </row>
    <row r="108" spans="1:2">
      <c r="A108" s="4" t="s">
        <v>71</v>
      </c>
      <c r="B108" s="6">
        <v>376</v>
      </c>
    </row>
    <row r="109" spans="1:2">
      <c r="A109" s="4" t="s">
        <v>80</v>
      </c>
      <c r="B109" s="6">
        <v>380</v>
      </c>
    </row>
    <row r="110" spans="1:2">
      <c r="A110" s="4" t="s">
        <v>101</v>
      </c>
      <c r="B110" s="6">
        <v>384</v>
      </c>
    </row>
    <row r="111" spans="1:2">
      <c r="A111" s="4" t="s">
        <v>250</v>
      </c>
      <c r="B111" s="6">
        <v>388</v>
      </c>
    </row>
    <row r="112" spans="1:2">
      <c r="A112" s="4" t="s">
        <v>251</v>
      </c>
      <c r="B112" s="6">
        <v>392</v>
      </c>
    </row>
    <row r="113" spans="1:2">
      <c r="A113" s="4" t="s">
        <v>83</v>
      </c>
      <c r="B113" s="6">
        <v>398</v>
      </c>
    </row>
    <row r="114" spans="1:2">
      <c r="A114" s="4" t="s">
        <v>74</v>
      </c>
      <c r="B114" s="6">
        <v>400</v>
      </c>
    </row>
    <row r="115" spans="1:2">
      <c r="A115" s="4" t="s">
        <v>88</v>
      </c>
      <c r="B115" s="6">
        <v>404</v>
      </c>
    </row>
    <row r="116" spans="1:2">
      <c r="A116" s="4" t="s">
        <v>98</v>
      </c>
      <c r="B116" s="6">
        <v>408</v>
      </c>
    </row>
    <row r="117" spans="1:2">
      <c r="A117" s="4" t="s">
        <v>99</v>
      </c>
      <c r="B117" s="6">
        <v>410</v>
      </c>
    </row>
    <row r="118" spans="1:2">
      <c r="A118" s="4" t="s">
        <v>103</v>
      </c>
      <c r="B118" s="6">
        <v>414</v>
      </c>
    </row>
    <row r="119" spans="1:2">
      <c r="A119" s="4" t="s">
        <v>90</v>
      </c>
      <c r="B119" s="6">
        <v>417</v>
      </c>
    </row>
    <row r="120" spans="1:2">
      <c r="A120" s="4" t="s">
        <v>105</v>
      </c>
      <c r="B120" s="6">
        <v>418</v>
      </c>
    </row>
    <row r="121" spans="1:2">
      <c r="A121" s="4" t="s">
        <v>109</v>
      </c>
      <c r="B121" s="6">
        <v>422</v>
      </c>
    </row>
    <row r="122" spans="1:2">
      <c r="A122" s="4" t="s">
        <v>107</v>
      </c>
      <c r="B122" s="6">
        <v>426</v>
      </c>
    </row>
    <row r="123" spans="1:2">
      <c r="A123" s="4" t="s">
        <v>106</v>
      </c>
      <c r="B123" s="6">
        <v>428</v>
      </c>
    </row>
    <row r="124" spans="1:2">
      <c r="A124" s="4" t="s">
        <v>108</v>
      </c>
      <c r="B124" s="6">
        <v>430</v>
      </c>
    </row>
    <row r="125" spans="1:2">
      <c r="A125" s="4" t="s">
        <v>110</v>
      </c>
      <c r="B125" s="6">
        <v>434</v>
      </c>
    </row>
    <row r="126" spans="1:2">
      <c r="A126" s="4" t="s">
        <v>112</v>
      </c>
      <c r="B126" s="6">
        <v>438</v>
      </c>
    </row>
    <row r="127" spans="1:2">
      <c r="A127" s="4" t="s">
        <v>111</v>
      </c>
      <c r="B127" s="6">
        <v>440</v>
      </c>
    </row>
    <row r="128" spans="1:2">
      <c r="A128" s="4" t="s">
        <v>113</v>
      </c>
      <c r="B128" s="6">
        <v>442</v>
      </c>
    </row>
    <row r="129" spans="1:2">
      <c r="A129" s="4" t="s">
        <v>118</v>
      </c>
      <c r="B129" s="6">
        <v>446</v>
      </c>
    </row>
    <row r="130" spans="1:2">
      <c r="A130" s="4" t="s">
        <v>116</v>
      </c>
      <c r="B130" s="6">
        <v>450</v>
      </c>
    </row>
    <row r="131" spans="1:2">
      <c r="A131" s="4" t="s">
        <v>120</v>
      </c>
      <c r="B131" s="6">
        <v>454</v>
      </c>
    </row>
    <row r="132" spans="1:2">
      <c r="A132" s="4" t="s">
        <v>121</v>
      </c>
      <c r="B132" s="6">
        <v>458</v>
      </c>
    </row>
    <row r="133" spans="1:2">
      <c r="A133" s="4" t="s">
        <v>124</v>
      </c>
      <c r="B133" s="6">
        <v>462</v>
      </c>
    </row>
    <row r="134" spans="1:2">
      <c r="A134" s="4" t="s">
        <v>122</v>
      </c>
      <c r="B134" s="6">
        <v>466</v>
      </c>
    </row>
    <row r="135" spans="1:2">
      <c r="A135" s="4" t="s">
        <v>125</v>
      </c>
      <c r="B135" s="6">
        <v>470</v>
      </c>
    </row>
    <row r="136" spans="1:2">
      <c r="A136" s="4" t="s">
        <v>127</v>
      </c>
      <c r="B136" s="6">
        <v>474</v>
      </c>
    </row>
    <row r="137" spans="1:2">
      <c r="A137" s="7" t="s">
        <v>115</v>
      </c>
      <c r="B137" s="6">
        <v>478</v>
      </c>
    </row>
    <row r="138" spans="1:2">
      <c r="A138" s="4" t="s">
        <v>114</v>
      </c>
      <c r="B138" s="6">
        <v>480</v>
      </c>
    </row>
    <row r="139" spans="1:2">
      <c r="A139" s="4" t="s">
        <v>129</v>
      </c>
      <c r="B139" s="6">
        <v>484</v>
      </c>
    </row>
    <row r="140" spans="1:2">
      <c r="A140" s="4" t="s">
        <v>133</v>
      </c>
      <c r="B140" s="6">
        <v>492</v>
      </c>
    </row>
    <row r="141" spans="1:2">
      <c r="A141" s="4" t="s">
        <v>134</v>
      </c>
      <c r="B141" s="6">
        <v>496</v>
      </c>
    </row>
    <row r="142" spans="1:2">
      <c r="A142" s="4" t="s">
        <v>132</v>
      </c>
      <c r="B142" s="6">
        <v>498</v>
      </c>
    </row>
    <row r="143" spans="1:2">
      <c r="A143" s="4" t="s">
        <v>232</v>
      </c>
      <c r="B143" s="6">
        <v>499</v>
      </c>
    </row>
    <row r="144" spans="1:2">
      <c r="A144" s="4" t="s">
        <v>135</v>
      </c>
      <c r="B144" s="6">
        <v>500</v>
      </c>
    </row>
    <row r="145" spans="1:2">
      <c r="A145" s="4" t="s">
        <v>126</v>
      </c>
      <c r="B145" s="6">
        <v>504</v>
      </c>
    </row>
    <row r="146" spans="1:2">
      <c r="A146" s="4" t="s">
        <v>131</v>
      </c>
      <c r="B146" s="6">
        <v>508</v>
      </c>
    </row>
    <row r="147" spans="1:2">
      <c r="A147" s="4" t="s">
        <v>149</v>
      </c>
      <c r="B147" s="6">
        <v>512</v>
      </c>
    </row>
    <row r="148" spans="1:2">
      <c r="A148" s="4" t="s">
        <v>137</v>
      </c>
      <c r="B148" s="6">
        <v>516</v>
      </c>
    </row>
    <row r="149" spans="1:2">
      <c r="A149" s="4" t="s">
        <v>138</v>
      </c>
      <c r="B149" s="6">
        <v>520</v>
      </c>
    </row>
    <row r="150" spans="1:2">
      <c r="A150" s="4" t="s">
        <v>139</v>
      </c>
      <c r="B150" s="6">
        <v>524</v>
      </c>
    </row>
    <row r="151" spans="1:2">
      <c r="A151" s="4" t="s">
        <v>142</v>
      </c>
      <c r="B151" s="6">
        <v>528</v>
      </c>
    </row>
    <row r="152" spans="1:2">
      <c r="A152" s="4" t="s">
        <v>104</v>
      </c>
      <c r="B152" s="6">
        <v>531</v>
      </c>
    </row>
    <row r="153" spans="1:2">
      <c r="A153" s="4" t="s">
        <v>15</v>
      </c>
      <c r="B153" s="6">
        <v>533</v>
      </c>
    </row>
    <row r="154" spans="1:2">
      <c r="A154" s="4" t="s">
        <v>184</v>
      </c>
      <c r="B154" s="6">
        <v>534</v>
      </c>
    </row>
    <row r="155" spans="1:2">
      <c r="A155" s="4" t="s">
        <v>28</v>
      </c>
      <c r="B155" s="6">
        <v>535</v>
      </c>
    </row>
    <row r="156" spans="1:2">
      <c r="A156" s="4" t="s">
        <v>146</v>
      </c>
      <c r="B156" s="6">
        <v>540</v>
      </c>
    </row>
    <row r="157" spans="1:2">
      <c r="A157" s="4" t="s">
        <v>37</v>
      </c>
      <c r="B157" s="6">
        <v>548</v>
      </c>
    </row>
    <row r="158" spans="1:2">
      <c r="A158" s="4" t="s">
        <v>145</v>
      </c>
      <c r="B158" s="6">
        <v>554</v>
      </c>
    </row>
    <row r="159" spans="1:2">
      <c r="A159" s="4" t="s">
        <v>143</v>
      </c>
      <c r="B159" s="6">
        <v>558</v>
      </c>
    </row>
    <row r="160" spans="1:2">
      <c r="A160" s="4" t="s">
        <v>140</v>
      </c>
      <c r="B160" s="6">
        <v>562</v>
      </c>
    </row>
    <row r="161" spans="1:2">
      <c r="A161" s="4" t="s">
        <v>141</v>
      </c>
      <c r="B161" s="6">
        <v>566</v>
      </c>
    </row>
    <row r="162" spans="1:2">
      <c r="A162" s="4" t="s">
        <v>144</v>
      </c>
      <c r="B162" s="6">
        <v>570</v>
      </c>
    </row>
    <row r="163" spans="1:2">
      <c r="A163" s="4" t="s">
        <v>155</v>
      </c>
      <c r="B163" s="6">
        <v>574</v>
      </c>
    </row>
    <row r="164" spans="1:2">
      <c r="A164" s="4" t="s">
        <v>147</v>
      </c>
      <c r="B164" s="6">
        <v>578</v>
      </c>
    </row>
    <row r="165" spans="1:2">
      <c r="A165" s="4" t="s">
        <v>180</v>
      </c>
      <c r="B165" s="6">
        <v>580</v>
      </c>
    </row>
    <row r="166" spans="1:2">
      <c r="A166" s="4" t="s">
        <v>123</v>
      </c>
      <c r="B166" s="6">
        <v>581</v>
      </c>
    </row>
    <row r="167" spans="1:2">
      <c r="A167" s="4" t="s">
        <v>130</v>
      </c>
      <c r="B167" s="6">
        <v>583</v>
      </c>
    </row>
    <row r="168" spans="1:2">
      <c r="A168" s="4" t="s">
        <v>128</v>
      </c>
      <c r="B168" s="6">
        <v>584</v>
      </c>
    </row>
    <row r="169" spans="1:2">
      <c r="A169" s="4" t="s">
        <v>159</v>
      </c>
      <c r="B169" s="6">
        <v>585</v>
      </c>
    </row>
    <row r="170" spans="1:2">
      <c r="A170" s="4" t="s">
        <v>158</v>
      </c>
      <c r="B170" s="6">
        <v>586</v>
      </c>
    </row>
    <row r="171" spans="1:2">
      <c r="A171" s="4" t="s">
        <v>161</v>
      </c>
      <c r="B171" s="6">
        <v>591</v>
      </c>
    </row>
    <row r="172" spans="1:2">
      <c r="A172" s="4" t="s">
        <v>163</v>
      </c>
      <c r="B172" s="6">
        <v>598</v>
      </c>
    </row>
    <row r="173" spans="1:2">
      <c r="A173" s="4" t="s">
        <v>164</v>
      </c>
      <c r="B173" s="6">
        <v>600</v>
      </c>
    </row>
    <row r="174" spans="1:2">
      <c r="A174" s="4" t="s">
        <v>165</v>
      </c>
      <c r="B174" s="6">
        <v>604</v>
      </c>
    </row>
    <row r="175" spans="1:2">
      <c r="A175" s="4" t="s">
        <v>222</v>
      </c>
      <c r="B175" s="6">
        <v>608</v>
      </c>
    </row>
    <row r="176" spans="1:2">
      <c r="A176" s="4" t="s">
        <v>166</v>
      </c>
      <c r="B176" s="6">
        <v>612</v>
      </c>
    </row>
    <row r="177" spans="1:2">
      <c r="A177" s="4" t="s">
        <v>167</v>
      </c>
      <c r="B177" s="6">
        <v>616</v>
      </c>
    </row>
    <row r="178" spans="1:2">
      <c r="A178" s="4" t="s">
        <v>168</v>
      </c>
      <c r="B178" s="6">
        <v>620</v>
      </c>
    </row>
    <row r="179" spans="1:2">
      <c r="A179" s="4" t="s">
        <v>51</v>
      </c>
      <c r="B179" s="6">
        <v>624</v>
      </c>
    </row>
    <row r="180" spans="1:2">
      <c r="A180" s="4" t="s">
        <v>206</v>
      </c>
      <c r="B180" s="6">
        <v>626</v>
      </c>
    </row>
    <row r="181" spans="1:2">
      <c r="A181" s="4" t="s">
        <v>169</v>
      </c>
      <c r="B181" s="6">
        <v>630</v>
      </c>
    </row>
    <row r="182" spans="1:2">
      <c r="A182" s="4" t="s">
        <v>87</v>
      </c>
      <c r="B182" s="6">
        <v>634</v>
      </c>
    </row>
    <row r="183" spans="1:2">
      <c r="A183" s="4" t="s">
        <v>170</v>
      </c>
      <c r="B183" s="6">
        <v>638</v>
      </c>
    </row>
    <row r="184" spans="1:2">
      <c r="A184" s="4" t="s">
        <v>173</v>
      </c>
      <c r="B184" s="6">
        <v>642</v>
      </c>
    </row>
    <row r="185" spans="1:2">
      <c r="A185" s="4" t="s">
        <v>171</v>
      </c>
      <c r="B185" s="6">
        <v>643</v>
      </c>
    </row>
    <row r="186" spans="1:2">
      <c r="A186" s="4" t="s">
        <v>172</v>
      </c>
      <c r="B186" s="6">
        <v>646</v>
      </c>
    </row>
    <row r="187" spans="1:2">
      <c r="A187" s="4" t="s">
        <v>182</v>
      </c>
      <c r="B187" s="6">
        <v>652</v>
      </c>
    </row>
    <row r="188" spans="1:2">
      <c r="A188" s="8" t="s">
        <v>179</v>
      </c>
      <c r="B188" s="6">
        <v>654</v>
      </c>
    </row>
    <row r="189" spans="1:2" ht="22.5" customHeight="1">
      <c r="A189" s="4" t="s">
        <v>187</v>
      </c>
      <c r="B189" s="6">
        <v>659</v>
      </c>
    </row>
    <row r="190" spans="1:2">
      <c r="A190" s="4" t="s">
        <v>8</v>
      </c>
      <c r="B190" s="6">
        <v>660</v>
      </c>
    </row>
    <row r="191" spans="1:2">
      <c r="A191" s="4" t="s">
        <v>188</v>
      </c>
      <c r="B191" s="6">
        <v>662</v>
      </c>
    </row>
    <row r="192" spans="1:2">
      <c r="A192" s="4" t="s">
        <v>183</v>
      </c>
      <c r="B192" s="6">
        <v>663</v>
      </c>
    </row>
    <row r="193" spans="1:2">
      <c r="A193" s="4" t="s">
        <v>189</v>
      </c>
      <c r="B193" s="6">
        <v>666</v>
      </c>
    </row>
    <row r="194" spans="1:2">
      <c r="A194" s="4" t="s">
        <v>186</v>
      </c>
      <c r="B194" s="6">
        <v>670</v>
      </c>
    </row>
    <row r="195" spans="1:2">
      <c r="A195" s="4" t="s">
        <v>175</v>
      </c>
      <c r="B195" s="6">
        <v>674</v>
      </c>
    </row>
    <row r="196" spans="1:2">
      <c r="A196" s="4" t="s">
        <v>176</v>
      </c>
      <c r="B196" s="6">
        <v>678</v>
      </c>
    </row>
    <row r="197" spans="1:2">
      <c r="A197" s="4" t="s">
        <v>177</v>
      </c>
      <c r="B197" s="6">
        <v>682</v>
      </c>
    </row>
    <row r="198" spans="1:2">
      <c r="A198" s="4" t="s">
        <v>185</v>
      </c>
      <c r="B198" s="6">
        <v>686</v>
      </c>
    </row>
    <row r="199" spans="1:2">
      <c r="A199" s="4" t="s">
        <v>190</v>
      </c>
      <c r="B199" s="6">
        <v>688</v>
      </c>
    </row>
    <row r="200" spans="1:2">
      <c r="A200" s="4" t="s">
        <v>181</v>
      </c>
      <c r="B200" s="6">
        <v>690</v>
      </c>
    </row>
    <row r="201" spans="1:2">
      <c r="A201" s="4" t="s">
        <v>201</v>
      </c>
      <c r="B201" s="6">
        <v>694</v>
      </c>
    </row>
    <row r="202" spans="1:2">
      <c r="A202" s="4" t="s">
        <v>191</v>
      </c>
      <c r="B202" s="6">
        <v>702</v>
      </c>
    </row>
    <row r="203" spans="1:2">
      <c r="A203" s="4" t="s">
        <v>193</v>
      </c>
      <c r="B203" s="6">
        <v>703</v>
      </c>
    </row>
    <row r="204" spans="1:2">
      <c r="A204" s="4" t="s">
        <v>42</v>
      </c>
      <c r="B204" s="6">
        <v>704</v>
      </c>
    </row>
    <row r="205" spans="1:2">
      <c r="A205" s="4" t="s">
        <v>194</v>
      </c>
      <c r="B205" s="6">
        <v>705</v>
      </c>
    </row>
    <row r="206" spans="1:2">
      <c r="A206" s="4" t="s">
        <v>198</v>
      </c>
      <c r="B206" s="6">
        <v>706</v>
      </c>
    </row>
    <row r="207" spans="1:2">
      <c r="A207" s="4" t="s">
        <v>246</v>
      </c>
      <c r="B207" s="6">
        <v>710</v>
      </c>
    </row>
    <row r="208" spans="1:2">
      <c r="A208" s="4" t="s">
        <v>70</v>
      </c>
      <c r="B208" s="6">
        <v>716</v>
      </c>
    </row>
    <row r="209" spans="1:2">
      <c r="A209" s="4" t="s">
        <v>79</v>
      </c>
      <c r="B209" s="6">
        <v>724</v>
      </c>
    </row>
    <row r="210" spans="1:2">
      <c r="A210" s="4" t="s">
        <v>249</v>
      </c>
      <c r="B210" s="6">
        <v>728</v>
      </c>
    </row>
    <row r="211" spans="1:2">
      <c r="A211" s="4" t="s">
        <v>199</v>
      </c>
      <c r="B211" s="6">
        <v>729</v>
      </c>
    </row>
    <row r="212" spans="1:2">
      <c r="A212" s="4" t="s">
        <v>69</v>
      </c>
      <c r="B212" s="6">
        <v>732</v>
      </c>
    </row>
    <row r="213" spans="1:2">
      <c r="A213" s="4" t="s">
        <v>200</v>
      </c>
      <c r="B213" s="6">
        <v>740</v>
      </c>
    </row>
    <row r="214" spans="1:2">
      <c r="A214" s="4" t="s">
        <v>237</v>
      </c>
      <c r="B214" s="6">
        <v>744</v>
      </c>
    </row>
    <row r="215" spans="1:2">
      <c r="A215" s="4" t="s">
        <v>178</v>
      </c>
      <c r="B215" s="6">
        <v>748</v>
      </c>
    </row>
    <row r="216" spans="1:2">
      <c r="A216" s="4" t="s">
        <v>236</v>
      </c>
      <c r="B216" s="6">
        <v>752</v>
      </c>
    </row>
    <row r="217" spans="1:2">
      <c r="A217" s="4" t="s">
        <v>235</v>
      </c>
      <c r="B217" s="6">
        <v>756</v>
      </c>
    </row>
    <row r="218" spans="1:2">
      <c r="A218" s="4" t="s">
        <v>192</v>
      </c>
      <c r="B218" s="6">
        <v>760</v>
      </c>
    </row>
    <row r="219" spans="1:2">
      <c r="A219" s="4" t="s">
        <v>202</v>
      </c>
      <c r="B219" s="6">
        <v>762</v>
      </c>
    </row>
    <row r="220" spans="1:2">
      <c r="A220" s="4" t="s">
        <v>203</v>
      </c>
      <c r="B220" s="6">
        <v>764</v>
      </c>
    </row>
    <row r="221" spans="1:2">
      <c r="A221" s="4" t="s">
        <v>207</v>
      </c>
      <c r="B221" s="6">
        <v>768</v>
      </c>
    </row>
    <row r="222" spans="1:2">
      <c r="A222" s="4" t="s">
        <v>208</v>
      </c>
      <c r="B222" s="6">
        <v>772</v>
      </c>
    </row>
    <row r="223" spans="1:2">
      <c r="A223" s="4" t="s">
        <v>209</v>
      </c>
      <c r="B223" s="6">
        <v>776</v>
      </c>
    </row>
    <row r="224" spans="1:2">
      <c r="A224" s="4" t="s">
        <v>210</v>
      </c>
      <c r="B224" s="6">
        <v>780</v>
      </c>
    </row>
    <row r="225" spans="1:2">
      <c r="A225" s="4" t="s">
        <v>148</v>
      </c>
      <c r="B225" s="6">
        <v>784</v>
      </c>
    </row>
    <row r="226" spans="1:2">
      <c r="A226" s="4" t="s">
        <v>212</v>
      </c>
      <c r="B226" s="6">
        <v>788</v>
      </c>
    </row>
    <row r="227" spans="1:2">
      <c r="A227" s="4" t="s">
        <v>214</v>
      </c>
      <c r="B227" s="6">
        <v>792</v>
      </c>
    </row>
    <row r="228" spans="1:2">
      <c r="A228" s="4" t="s">
        <v>213</v>
      </c>
      <c r="B228" s="6">
        <v>795</v>
      </c>
    </row>
    <row r="229" spans="1:2">
      <c r="A229" s="4" t="s">
        <v>152</v>
      </c>
      <c r="B229" s="6">
        <v>796</v>
      </c>
    </row>
    <row r="230" spans="1:2">
      <c r="A230" s="4" t="s">
        <v>211</v>
      </c>
      <c r="B230" s="6">
        <v>798</v>
      </c>
    </row>
    <row r="231" spans="1:2">
      <c r="A231" s="4" t="s">
        <v>215</v>
      </c>
      <c r="B231" s="6">
        <v>800</v>
      </c>
    </row>
    <row r="232" spans="1:2">
      <c r="A232" s="4" t="s">
        <v>217</v>
      </c>
      <c r="B232" s="6">
        <v>804</v>
      </c>
    </row>
    <row r="233" spans="1:2" ht="17.25">
      <c r="A233" s="4" t="s">
        <v>119</v>
      </c>
      <c r="B233" s="6">
        <v>807</v>
      </c>
    </row>
    <row r="234" spans="1:2">
      <c r="A234" s="4" t="s">
        <v>67</v>
      </c>
      <c r="B234" s="6">
        <v>818</v>
      </c>
    </row>
    <row r="235" spans="1:2">
      <c r="A235" s="4" t="s">
        <v>195</v>
      </c>
      <c r="B235" s="6">
        <v>826</v>
      </c>
    </row>
    <row r="236" spans="1:2">
      <c r="A236" s="4" t="s">
        <v>53</v>
      </c>
      <c r="B236" s="6">
        <v>831</v>
      </c>
    </row>
    <row r="237" spans="1:2">
      <c r="A237" s="4" t="s">
        <v>63</v>
      </c>
      <c r="B237" s="6">
        <v>832</v>
      </c>
    </row>
    <row r="238" spans="1:2">
      <c r="A238" s="4" t="s">
        <v>154</v>
      </c>
      <c r="B238" s="6">
        <v>833</v>
      </c>
    </row>
    <row r="239" spans="1:2">
      <c r="A239" s="4" t="s">
        <v>205</v>
      </c>
      <c r="B239" s="6">
        <v>834</v>
      </c>
    </row>
    <row r="240" spans="1:2">
      <c r="A240" s="4" t="s">
        <v>196</v>
      </c>
      <c r="B240" s="6">
        <v>840</v>
      </c>
    </row>
    <row r="241" spans="1:2">
      <c r="A241" s="4" t="s">
        <v>41</v>
      </c>
      <c r="B241" s="6">
        <v>850</v>
      </c>
    </row>
    <row r="242" spans="1:2">
      <c r="A242" s="4" t="s">
        <v>34</v>
      </c>
      <c r="B242" s="6">
        <v>854</v>
      </c>
    </row>
    <row r="243" spans="1:2">
      <c r="A243" s="4" t="s">
        <v>219</v>
      </c>
      <c r="B243" s="6">
        <v>858</v>
      </c>
    </row>
    <row r="244" spans="1:2">
      <c r="A244" s="4" t="s">
        <v>216</v>
      </c>
      <c r="B244" s="6">
        <v>860</v>
      </c>
    </row>
    <row r="245" spans="1:2">
      <c r="A245" s="4" t="s">
        <v>39</v>
      </c>
      <c r="B245" s="6">
        <v>862</v>
      </c>
    </row>
    <row r="246" spans="1:2">
      <c r="A246" s="4" t="s">
        <v>218</v>
      </c>
      <c r="B246" s="6">
        <v>876</v>
      </c>
    </row>
    <row r="247" spans="1:2">
      <c r="A247" s="4" t="s">
        <v>174</v>
      </c>
      <c r="B247" s="6">
        <v>882</v>
      </c>
    </row>
    <row r="248" spans="1:2">
      <c r="A248" s="4" t="s">
        <v>81</v>
      </c>
      <c r="B248" s="6">
        <v>887</v>
      </c>
    </row>
    <row r="249" spans="1:2">
      <c r="A249" s="4" t="s">
        <v>68</v>
      </c>
      <c r="B249" s="6">
        <v>894</v>
      </c>
    </row>
    <row r="250" spans="1:2">
      <c r="A250" s="4" t="s">
        <v>252</v>
      </c>
      <c r="B250" s="6">
        <v>895</v>
      </c>
    </row>
    <row r="251" spans="1:2">
      <c r="A251" s="4" t="s">
        <v>248</v>
      </c>
      <c r="B251" s="6">
        <v>896</v>
      </c>
    </row>
  </sheetData>
  <autoFilter ref="A1:D251">
    <sortState ref="A2:D251">
      <sortCondition ref="D1:D251"/>
    </sortState>
  </autoFilter>
  <sortState ref="A1:D251">
    <sortCondition ref="C1"/>
  </sortState>
  <hyperlinks>
    <hyperlink ref="A137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Номера анализ</vt:lpstr>
      <vt:lpstr>Коды ОКСМ и регионов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2018-04-18T12:45:20Z</dcterms:modified>
</cp:coreProperties>
</file>