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2" i="1" l="1"/>
  <c r="C11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N33" i="1" l="1"/>
  <c r="M33" i="1"/>
  <c r="L33" i="1"/>
  <c r="K33" i="1"/>
  <c r="J33" i="1"/>
  <c r="I33" i="1"/>
  <c r="H33" i="1"/>
  <c r="G33" i="1"/>
  <c r="F33" i="1"/>
  <c r="E33" i="1"/>
  <c r="D33" i="1"/>
  <c r="A33" i="1"/>
  <c r="R33" i="1" s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6" i="1"/>
  <c r="B17" i="1" s="1"/>
  <c r="B18" i="1" s="1"/>
  <c r="B19" i="1" s="1"/>
  <c r="O33" i="1"/>
  <c r="Q33" i="1"/>
  <c r="P3" i="1"/>
  <c r="N1" i="1"/>
  <c r="C33" i="1" l="1"/>
  <c r="P33" i="1"/>
</calcChain>
</file>

<file path=xl/sharedStrings.xml><?xml version="1.0" encoding="utf-8"?>
<sst xmlns="http://schemas.openxmlformats.org/spreadsheetml/2006/main" count="79" uniqueCount="66">
  <si>
    <t xml:space="preserve">за </t>
  </si>
  <si>
    <t>Прізвище І. По-б. водія</t>
  </si>
  <si>
    <t>Доплата за класність,%</t>
  </si>
  <si>
    <t>Коефици-</t>
  </si>
  <si>
    <t>ент испо-</t>
  </si>
  <si>
    <t>Число</t>
  </si>
  <si>
    <t xml:space="preserve">     Перевезено</t>
  </si>
  <si>
    <t>Вантажооборот,</t>
  </si>
  <si>
    <t>льзования</t>
  </si>
  <si>
    <t xml:space="preserve">           тонн</t>
  </si>
  <si>
    <t xml:space="preserve">   тонно – км.</t>
  </si>
  <si>
    <t>Заправ-</t>
  </si>
  <si>
    <t>Зарп-</t>
  </si>
  <si>
    <t>пробега:</t>
  </si>
  <si>
    <t>листа</t>
  </si>
  <si>
    <t>вантажем</t>
  </si>
  <si>
    <t>Автомо-</t>
  </si>
  <si>
    <t>При-</t>
  </si>
  <si>
    <t>В т.ч.</t>
  </si>
  <si>
    <t>при</t>
  </si>
  <si>
    <t xml:space="preserve">лено </t>
  </si>
  <si>
    <t>лата</t>
  </si>
  <si>
    <t>Пробіг з</t>
  </si>
  <si>
    <t>тонн</t>
  </si>
  <si>
    <t>на при-</t>
  </si>
  <si>
    <t>тонно –</t>
  </si>
  <si>
    <t>грн.</t>
  </si>
  <si>
    <r>
      <rPr>
        <sz val="9"/>
        <color rgb="FF0033CC"/>
        <rFont val="Times New Roman"/>
        <family val="1"/>
        <charset val="204"/>
      </rPr>
      <t>розд.</t>
    </r>
    <r>
      <rPr>
        <sz val="8"/>
        <color rgb="FF0033CC"/>
        <rFont val="Times New Roman"/>
        <family val="1"/>
        <charset val="204"/>
      </rPr>
      <t xml:space="preserve"> 37 км.</t>
    </r>
  </si>
  <si>
    <t>км.</t>
  </si>
  <si>
    <t>Всього:</t>
  </si>
  <si>
    <t>Время</t>
  </si>
  <si>
    <t>в наряде</t>
  </si>
  <si>
    <t xml:space="preserve">Пробег </t>
  </si>
  <si>
    <t>месяца</t>
  </si>
  <si>
    <t>№ путе-</t>
  </si>
  <si>
    <t>вого</t>
  </si>
  <si>
    <t xml:space="preserve">     Пробег, км.</t>
  </si>
  <si>
    <t xml:space="preserve">      общий</t>
  </si>
  <si>
    <t>биля,</t>
  </si>
  <si>
    <t xml:space="preserve">   в тому числе</t>
  </si>
  <si>
    <t xml:space="preserve">     с грузом</t>
  </si>
  <si>
    <t>Прицепа</t>
  </si>
  <si>
    <t>цепа</t>
  </si>
  <si>
    <t>Картка Учёта работы автомобильного транспорта и зароботной платы водителя  №</t>
  </si>
  <si>
    <t>Количество</t>
  </si>
  <si>
    <t>ездок</t>
  </si>
  <si>
    <t>с грузом</t>
  </si>
  <si>
    <t>Часовая тарифная ставка</t>
  </si>
  <si>
    <t>Клас водителя</t>
  </si>
  <si>
    <t>Расценка за тонны: погрузка – разгрузка</t>
  </si>
  <si>
    <t>Сдельная расценка: за тонно - км.</t>
  </si>
  <si>
    <r>
      <t>Государственный №</t>
    </r>
    <r>
      <rPr>
        <sz val="13"/>
        <color rgb="FF0033CC"/>
        <rFont val="Times New Roman"/>
        <family val="1"/>
        <charset val="204"/>
      </rPr>
      <t xml:space="preserve"> </t>
    </r>
  </si>
  <si>
    <r>
      <t xml:space="preserve">         Марка автомобиля:</t>
    </r>
    <r>
      <rPr>
        <sz val="13"/>
        <color rgb="FF0033CC"/>
        <rFont val="Times New Roman"/>
        <family val="1"/>
        <charset val="204"/>
      </rPr>
      <t xml:space="preserve"> </t>
    </r>
    <r>
      <rPr>
        <b/>
        <sz val="13"/>
        <color rgb="FF0033CC"/>
        <rFont val="Times New Roman"/>
        <family val="1"/>
        <charset val="204"/>
      </rPr>
      <t/>
    </r>
  </si>
  <si>
    <t>Всего</t>
  </si>
  <si>
    <t>цепе</t>
  </si>
  <si>
    <t>километр.</t>
  </si>
  <si>
    <t>Остаток</t>
  </si>
  <si>
    <t>выезде</t>
  </si>
  <si>
    <t>Движения топлива, литров</t>
  </si>
  <si>
    <t>Расход</t>
  </si>
  <si>
    <t>топлива,</t>
  </si>
  <si>
    <t>по норме</t>
  </si>
  <si>
    <t>возвра-</t>
  </si>
  <si>
    <t>щении</t>
  </si>
  <si>
    <t>сдельно</t>
  </si>
  <si>
    <t>: общий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</si>
</sst>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mmmm;@"/>
    <numFmt numFmtId="165" formatCode="0.0"/>
    <numFmt numFmtId="166" formatCode="[$-419]d\ mmm;@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0033CC"/>
      <name val="Times New Roman"/>
      <family val="1"/>
      <charset val="204"/>
    </font>
    <font>
      <sz val="12"/>
      <color rgb="FF0033CC"/>
      <name val="Times New Roman"/>
      <family val="1"/>
      <charset val="204"/>
    </font>
    <font>
      <sz val="14"/>
      <color rgb="FF00FF99"/>
      <name val="Times New Roman"/>
      <family val="1"/>
      <charset val="204"/>
    </font>
    <font>
      <b/>
      <sz val="14"/>
      <color rgb="FF0033CC"/>
      <name val="Times New Roman"/>
      <family val="1"/>
      <charset val="204"/>
    </font>
    <font>
      <sz val="11"/>
      <color rgb="FF0033CC"/>
      <name val="Calibri"/>
      <family val="2"/>
      <charset val="204"/>
      <scheme val="minor"/>
    </font>
    <font>
      <b/>
      <sz val="13"/>
      <color rgb="FF0033CC"/>
      <name val="Times New Roman"/>
      <family val="1"/>
      <charset val="204"/>
    </font>
    <font>
      <sz val="13"/>
      <color rgb="FF0033CC"/>
      <name val="Times New Roman"/>
      <family val="1"/>
      <charset val="204"/>
    </font>
    <font>
      <sz val="11"/>
      <color rgb="FF0033CC"/>
      <name val="Times New Roman"/>
      <family val="1"/>
      <charset val="204"/>
    </font>
    <font>
      <sz val="10"/>
      <color rgb="FF0033CC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.5"/>
      <color rgb="FF0033CC"/>
      <name val="Times New Roman"/>
      <family val="1"/>
      <charset val="204"/>
    </font>
    <font>
      <b/>
      <sz val="12.5"/>
      <color rgb="FF0033CC"/>
      <name val="Times New Roman"/>
      <family val="1"/>
      <charset val="204"/>
    </font>
    <font>
      <sz val="12.5"/>
      <color rgb="FF0033CC"/>
      <name val="Times New Roman"/>
      <family val="1"/>
      <charset val="204"/>
    </font>
    <font>
      <b/>
      <sz val="11.5"/>
      <color rgb="FF0033CC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rgb="FF0033CC"/>
      <name val="Times New Roman"/>
      <family val="1"/>
      <charset val="204"/>
    </font>
    <font>
      <sz val="9"/>
      <color rgb="FF0033CC"/>
      <name val="Times New Roman"/>
      <family val="1"/>
      <charset val="204"/>
    </font>
    <font>
      <b/>
      <sz val="11"/>
      <color rgb="FF0033CC"/>
      <name val="Times New Roman"/>
      <family val="1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0033CC"/>
      </left>
      <right/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 style="thin">
        <color indexed="64"/>
      </top>
      <bottom style="thin">
        <color rgb="FF0033CC"/>
      </bottom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medium">
        <color rgb="FF0033CC"/>
      </right>
      <top style="thin">
        <color rgb="FF0033CC"/>
      </top>
      <bottom/>
      <diagonal/>
    </border>
    <border>
      <left/>
      <right/>
      <top style="thin">
        <color rgb="FF0033CC"/>
      </top>
      <bottom/>
      <diagonal/>
    </border>
    <border>
      <left/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/>
      <top style="thin">
        <color rgb="FF0033CC"/>
      </top>
      <bottom/>
      <diagonal/>
    </border>
    <border>
      <left/>
      <right style="medium">
        <color rgb="FF0033CC"/>
      </right>
      <top style="thin">
        <color rgb="FF0033CC"/>
      </top>
      <bottom/>
      <diagonal/>
    </border>
    <border>
      <left/>
      <right/>
      <top/>
      <bottom style="thin">
        <color rgb="FF0033CC"/>
      </bottom>
      <diagonal/>
    </border>
    <border>
      <left/>
      <right/>
      <top style="thin">
        <color rgb="FF0033CC"/>
      </top>
      <bottom style="thin">
        <color rgb="FF0033CC"/>
      </bottom>
      <diagonal/>
    </border>
    <border>
      <left/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medium">
        <color rgb="FF0033CC"/>
      </left>
      <right/>
      <top style="thin">
        <color rgb="FF0033CC"/>
      </top>
      <bottom/>
      <diagonal/>
    </border>
    <border>
      <left style="thin">
        <color rgb="FF0033CC"/>
      </left>
      <right style="medium">
        <color rgb="FF0033CC"/>
      </right>
      <top/>
      <bottom/>
      <diagonal/>
    </border>
    <border>
      <left/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/>
      <top/>
      <bottom style="thin">
        <color rgb="FF0033CC"/>
      </bottom>
      <diagonal/>
    </border>
    <border>
      <left/>
      <right style="medium">
        <color rgb="FF0033CC"/>
      </right>
      <top/>
      <bottom style="thin">
        <color rgb="FF0033CC"/>
      </bottom>
      <diagonal/>
    </border>
    <border>
      <left/>
      <right style="medium">
        <color rgb="FF0033CC"/>
      </right>
      <top/>
      <bottom/>
      <diagonal/>
    </border>
    <border>
      <left style="medium">
        <color rgb="FF0033CC"/>
      </left>
      <right/>
      <top/>
      <bottom/>
      <diagonal/>
    </border>
    <border>
      <left/>
      <right style="thin">
        <color rgb="FF0033CC"/>
      </right>
      <top/>
      <bottom/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/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medium">
        <color rgb="FF0033CC"/>
      </right>
      <top/>
      <bottom style="medium">
        <color rgb="FF0033CC"/>
      </bottom>
      <diagonal/>
    </border>
    <border>
      <left style="medium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rgb="FF0033CC"/>
      </left>
      <right style="medium">
        <color rgb="FF0033CC"/>
      </right>
      <top style="thin">
        <color rgb="FF0033CC"/>
      </top>
      <bottom style="medium">
        <color rgb="FF0033CC"/>
      </bottom>
      <diagonal/>
    </border>
    <border>
      <left/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medium">
        <color rgb="FF0033CC"/>
      </top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 style="medium">
        <color rgb="FF0033CC"/>
      </top>
      <bottom style="thin">
        <color rgb="FF0033CC"/>
      </bottom>
      <diagonal/>
    </border>
    <border>
      <left/>
      <right style="thin">
        <color rgb="FF0033CC"/>
      </right>
      <top style="medium">
        <color rgb="FF0033CC"/>
      </top>
      <bottom style="thin">
        <color rgb="FF0033CC"/>
      </bottom>
      <diagonal/>
    </border>
    <border>
      <left style="thin">
        <color rgb="FF0033CC"/>
      </left>
      <right/>
      <top/>
      <bottom/>
      <diagonal/>
    </border>
    <border>
      <left style="thin">
        <color rgb="FF0033CC"/>
      </left>
      <right/>
      <top/>
      <bottom style="medium">
        <color rgb="FF0033CC"/>
      </bottom>
      <diagonal/>
    </border>
    <border>
      <left/>
      <right style="medium">
        <color rgb="FF0033CC"/>
      </right>
      <top/>
      <bottom style="medium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119">
    <xf numFmtId="0" fontId="0" fillId="0" borderId="0" xfId="0"/>
    <xf numFmtId="0" fontId="0" fillId="0" borderId="0" xfId="0" applyProtection="1"/>
    <xf numFmtId="0" fontId="4" fillId="0" borderId="0" xfId="0" applyFont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164" fontId="6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7" fillId="2" borderId="0" xfId="0" applyFont="1" applyFill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8" fillId="2" borderId="0" xfId="0" applyFont="1" applyFill="1" applyAlignment="1" applyProtection="1">
      <alignment horizontal="left"/>
      <protection locked="0"/>
    </xf>
    <xf numFmtId="10" fontId="8" fillId="0" borderId="0" xfId="0" applyNumberFormat="1" applyFont="1" applyFill="1" applyBorder="1" applyAlignment="1" applyProtection="1">
      <alignment horizontal="center"/>
    </xf>
    <xf numFmtId="0" fontId="9" fillId="0" borderId="0" xfId="0" applyFont="1" applyProtection="1"/>
    <xf numFmtId="0" fontId="6" fillId="0" borderId="0" xfId="0" applyFont="1" applyProtection="1"/>
    <xf numFmtId="0" fontId="9" fillId="2" borderId="0" xfId="0" applyFont="1" applyFill="1" applyAlignment="1" applyProtection="1">
      <alignment horizontal="left"/>
    </xf>
    <xf numFmtId="0" fontId="10" fillId="0" borderId="1" xfId="0" applyFont="1" applyBorder="1" applyProtection="1"/>
    <xf numFmtId="0" fontId="6" fillId="0" borderId="2" xfId="0" applyFont="1" applyBorder="1" applyAlignment="1" applyProtection="1">
      <alignment horizontal="left"/>
    </xf>
    <xf numFmtId="10" fontId="0" fillId="2" borderId="3" xfId="0" applyNumberFormat="1" applyFill="1" applyBorder="1" applyAlignment="1" applyProtection="1">
      <alignment horizontal="center"/>
    </xf>
    <xf numFmtId="0" fontId="11" fillId="0" borderId="4" xfId="0" applyFont="1" applyBorder="1" applyAlignment="1" applyProtection="1">
      <alignment horizontal="center"/>
    </xf>
    <xf numFmtId="10" fontId="0" fillId="2" borderId="5" xfId="0" applyNumberFormat="1" applyFill="1" applyBorder="1" applyAlignment="1" applyProtection="1">
      <alignment horizontal="center"/>
    </xf>
    <xf numFmtId="0" fontId="11" fillId="0" borderId="6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7" fillId="0" borderId="8" xfId="0" applyFont="1" applyBorder="1" applyProtection="1"/>
    <xf numFmtId="0" fontId="0" fillId="0" borderId="9" xfId="0" applyBorder="1" applyProtection="1"/>
    <xf numFmtId="0" fontId="13" fillId="0" borderId="10" xfId="0" applyFont="1" applyBorder="1" applyAlignment="1" applyProtection="1">
      <alignment horizontal="left"/>
    </xf>
    <xf numFmtId="0" fontId="0" fillId="0" borderId="11" xfId="0" applyBorder="1" applyProtection="1"/>
    <xf numFmtId="0" fontId="7" fillId="0" borderId="8" xfId="0" applyFont="1" applyBorder="1" applyAlignment="1" applyProtection="1">
      <alignment horizontal="left"/>
    </xf>
    <xf numFmtId="0" fontId="0" fillId="0" borderId="12" xfId="0" applyBorder="1" applyProtection="1"/>
    <xf numFmtId="0" fontId="14" fillId="0" borderId="13" xfId="0" applyFont="1" applyBorder="1" applyProtection="1"/>
    <xf numFmtId="0" fontId="0" fillId="0" borderId="14" xfId="0" applyBorder="1" applyProtection="1"/>
    <xf numFmtId="0" fontId="0" fillId="0" borderId="15" xfId="0" applyBorder="1" applyAlignment="1" applyProtection="1">
      <alignment horizontal="center"/>
    </xf>
    <xf numFmtId="0" fontId="8" fillId="0" borderId="6" xfId="0" applyFont="1" applyBorder="1" applyAlignment="1" applyProtection="1">
      <alignment horizontal="center"/>
    </xf>
    <xf numFmtId="0" fontId="7" fillId="0" borderId="12" xfId="0" applyFont="1" applyBorder="1" applyProtection="1"/>
    <xf numFmtId="0" fontId="0" fillId="0" borderId="17" xfId="0" applyBorder="1" applyProtection="1"/>
    <xf numFmtId="0" fontId="13" fillId="0" borderId="18" xfId="0" applyFont="1" applyBorder="1" applyProtection="1"/>
    <xf numFmtId="0" fontId="0" fillId="0" borderId="19" xfId="0" applyBorder="1" applyProtection="1"/>
    <xf numFmtId="0" fontId="7" fillId="0" borderId="12" xfId="0" applyFont="1" applyBorder="1" applyAlignment="1" applyProtection="1">
      <alignment horizontal="left"/>
    </xf>
    <xf numFmtId="0" fontId="0" fillId="0" borderId="20" xfId="0" applyBorder="1" applyProtection="1"/>
    <xf numFmtId="0" fontId="9" fillId="0" borderId="9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16" fillId="0" borderId="4" xfId="0" applyFont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/>
    </xf>
    <xf numFmtId="0" fontId="13" fillId="0" borderId="21" xfId="0" applyFont="1" applyBorder="1" applyAlignment="1" applyProtection="1">
      <alignment horizontal="center"/>
    </xf>
    <xf numFmtId="0" fontId="0" fillId="0" borderId="6" xfId="0" applyBorder="1" applyProtection="1"/>
    <xf numFmtId="0" fontId="9" fillId="0" borderId="22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16" fillId="0" borderId="6" xfId="0" applyFont="1" applyBorder="1" applyAlignment="1" applyProtection="1">
      <alignment horizontal="center"/>
    </xf>
    <xf numFmtId="0" fontId="9" fillId="0" borderId="16" xfId="0" applyFont="1" applyBorder="1" applyAlignment="1" applyProtection="1">
      <alignment horizontal="center"/>
    </xf>
    <xf numFmtId="0" fontId="0" fillId="0" borderId="6" xfId="0" applyFont="1" applyBorder="1" applyProtection="1"/>
    <xf numFmtId="0" fontId="11" fillId="0" borderId="6" xfId="0" applyFont="1" applyFill="1" applyBorder="1" applyAlignment="1" applyProtection="1">
      <alignment horizontal="center"/>
    </xf>
    <xf numFmtId="0" fontId="0" fillId="0" borderId="23" xfId="0" applyBorder="1" applyProtection="1"/>
    <xf numFmtId="0" fontId="19" fillId="0" borderId="24" xfId="0" applyFont="1" applyBorder="1" applyAlignment="1" applyProtection="1">
      <alignment horizontal="center"/>
    </xf>
    <xf numFmtId="0" fontId="19" fillId="0" borderId="23" xfId="0" applyFont="1" applyBorder="1" applyAlignment="1" applyProtection="1">
      <alignment horizontal="center"/>
    </xf>
    <xf numFmtId="0" fontId="19" fillId="0" borderId="25" xfId="0" applyFont="1" applyBorder="1" applyAlignment="1" applyProtection="1">
      <alignment horizontal="center"/>
    </xf>
    <xf numFmtId="0" fontId="0" fillId="0" borderId="24" xfId="0" applyFont="1" applyBorder="1" applyProtection="1"/>
    <xf numFmtId="0" fontId="9" fillId="0" borderId="25" xfId="0" applyFont="1" applyBorder="1" applyAlignment="1" applyProtection="1">
      <alignment horizontal="center"/>
    </xf>
    <xf numFmtId="0" fontId="9" fillId="0" borderId="26" xfId="0" applyFont="1" applyBorder="1" applyAlignment="1" applyProtection="1">
      <alignment horizontal="center"/>
    </xf>
    <xf numFmtId="0" fontId="9" fillId="0" borderId="24" xfId="0" applyFont="1" applyBorder="1" applyAlignment="1" applyProtection="1">
      <alignment horizontal="center"/>
    </xf>
    <xf numFmtId="0" fontId="0" fillId="0" borderId="23" xfId="0" applyFont="1" applyBorder="1" applyProtection="1"/>
    <xf numFmtId="165" fontId="1" fillId="3" borderId="23" xfId="0" applyNumberFormat="1" applyFont="1" applyFill="1" applyBorder="1" applyAlignment="1" applyProtection="1">
      <alignment horizontal="center"/>
    </xf>
    <xf numFmtId="0" fontId="9" fillId="2" borderId="24" xfId="0" applyFont="1" applyFill="1" applyBorder="1" applyAlignment="1" applyProtection="1">
      <alignment horizontal="center"/>
    </xf>
    <xf numFmtId="0" fontId="11" fillId="0" borderId="23" xfId="0" applyFont="1" applyFill="1" applyBorder="1" applyAlignment="1" applyProtection="1">
      <alignment horizontal="center"/>
    </xf>
    <xf numFmtId="166" fontId="6" fillId="2" borderId="27" xfId="0" applyNumberFormat="1" applyFont="1" applyFill="1" applyBorder="1" applyProtection="1">
      <protection locked="0"/>
    </xf>
    <xf numFmtId="0" fontId="6" fillId="2" borderId="27" xfId="0" applyFont="1" applyFill="1" applyBorder="1" applyAlignment="1" applyProtection="1">
      <alignment horizontal="center"/>
      <protection locked="0"/>
    </xf>
    <xf numFmtId="0" fontId="6" fillId="2" borderId="28" xfId="0" applyFont="1" applyFill="1" applyBorder="1" applyAlignment="1" applyProtection="1">
      <alignment horizont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4" fontId="6" fillId="2" borderId="17" xfId="0" applyNumberFormat="1" applyFont="1" applyFill="1" applyBorder="1" applyAlignment="1" applyProtection="1">
      <alignment horizontal="center"/>
      <protection locked="0"/>
    </xf>
    <xf numFmtId="4" fontId="6" fillId="2" borderId="28" xfId="0" applyNumberFormat="1" applyFont="1" applyFill="1" applyBorder="1" applyAlignment="1" applyProtection="1">
      <alignment horizontal="center"/>
      <protection locked="0"/>
    </xf>
    <xf numFmtId="3" fontId="6" fillId="0" borderId="28" xfId="0" applyNumberFormat="1" applyFon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center"/>
    </xf>
    <xf numFmtId="4" fontId="21" fillId="4" borderId="27" xfId="1" applyNumberFormat="1" applyFont="1" applyFill="1" applyBorder="1" applyAlignment="1" applyProtection="1">
      <alignment horizontal="center"/>
    </xf>
    <xf numFmtId="3" fontId="6" fillId="0" borderId="17" xfId="0" applyNumberFormat="1" applyFont="1" applyBorder="1" applyAlignment="1" applyProtection="1">
      <alignment horizontal="center"/>
    </xf>
    <xf numFmtId="166" fontId="6" fillId="2" borderId="29" xfId="0" applyNumberFormat="1" applyFont="1" applyFill="1" applyBorder="1" applyProtection="1">
      <protection locked="0"/>
    </xf>
    <xf numFmtId="0" fontId="6" fillId="2" borderId="29" xfId="0" applyFont="1" applyFill="1" applyBorder="1" applyAlignment="1" applyProtection="1">
      <alignment horizontal="center"/>
      <protection locked="0"/>
    </xf>
    <xf numFmtId="0" fontId="6" fillId="2" borderId="30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4" fontId="6" fillId="2" borderId="2" xfId="0" applyNumberFormat="1" applyFont="1" applyFill="1" applyBorder="1" applyAlignment="1" applyProtection="1">
      <alignment horizontal="center"/>
      <protection locked="0"/>
    </xf>
    <xf numFmtId="4" fontId="6" fillId="2" borderId="30" xfId="0" applyNumberFormat="1" applyFont="1" applyFill="1" applyBorder="1" applyAlignment="1" applyProtection="1">
      <alignment horizontal="center"/>
      <protection locked="0"/>
    </xf>
    <xf numFmtId="3" fontId="6" fillId="2" borderId="29" xfId="0" applyNumberFormat="1" applyFont="1" applyFill="1" applyBorder="1" applyAlignment="1" applyProtection="1">
      <alignment horizontal="center"/>
      <protection locked="0"/>
    </xf>
    <xf numFmtId="3" fontId="1" fillId="0" borderId="27" xfId="0" applyNumberFormat="1" applyFont="1" applyFill="1" applyBorder="1" applyAlignment="1" applyProtection="1">
      <alignment horizontal="center"/>
    </xf>
    <xf numFmtId="0" fontId="6" fillId="0" borderId="29" xfId="0" applyFont="1" applyFill="1" applyBorder="1" applyAlignment="1" applyProtection="1">
      <alignment horizontal="center"/>
    </xf>
    <xf numFmtId="166" fontId="6" fillId="2" borderId="31" xfId="0" applyNumberFormat="1" applyFont="1" applyFill="1" applyBorder="1" applyProtection="1"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1" xfId="0" applyFont="1" applyFill="1" applyBorder="1" applyAlignment="1" applyProtection="1">
      <alignment horizontal="center"/>
      <protection locked="0"/>
    </xf>
    <xf numFmtId="4" fontId="6" fillId="2" borderId="33" xfId="0" applyNumberFormat="1" applyFont="1" applyFill="1" applyBorder="1" applyAlignment="1" applyProtection="1">
      <alignment horizontal="center"/>
      <protection locked="0"/>
    </xf>
    <xf numFmtId="4" fontId="6" fillId="2" borderId="32" xfId="0" applyNumberFormat="1" applyFont="1" applyFill="1" applyBorder="1" applyAlignment="1" applyProtection="1">
      <alignment horizontal="center"/>
      <protection locked="0"/>
    </xf>
    <xf numFmtId="3" fontId="6" fillId="2" borderId="31" xfId="0" applyNumberFormat="1" applyFont="1" applyFill="1" applyBorder="1" applyAlignment="1" applyProtection="1">
      <alignment horizontal="center"/>
      <protection locked="0"/>
    </xf>
    <xf numFmtId="4" fontId="21" fillId="4" borderId="31" xfId="1" applyNumberFormat="1" applyFont="1" applyFill="1" applyBorder="1" applyAlignment="1" applyProtection="1">
      <alignment horizontal="center"/>
    </xf>
    <xf numFmtId="0" fontId="2" fillId="0" borderId="34" xfId="0" applyFont="1" applyBorder="1" applyAlignment="1" applyProtection="1">
      <alignment horizontal="center"/>
    </xf>
    <xf numFmtId="0" fontId="2" fillId="0" borderId="34" xfId="0" applyFont="1" applyBorder="1" applyProtection="1"/>
    <xf numFmtId="3" fontId="2" fillId="0" borderId="34" xfId="0" applyNumberFormat="1" applyFont="1" applyBorder="1" applyAlignment="1" applyProtection="1">
      <alignment horizontal="center"/>
    </xf>
    <xf numFmtId="3" fontId="2" fillId="0" borderId="35" xfId="0" applyNumberFormat="1" applyFont="1" applyBorder="1" applyAlignment="1" applyProtection="1">
      <alignment horizontal="center"/>
    </xf>
    <xf numFmtId="3" fontId="2" fillId="0" borderId="36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3" fontId="22" fillId="0" borderId="34" xfId="0" applyNumberFormat="1" applyFont="1" applyBorder="1" applyAlignment="1" applyProtection="1">
      <alignment horizontal="center"/>
    </xf>
    <xf numFmtId="4" fontId="2" fillId="4" borderId="27" xfId="1" applyNumberFormat="1" applyFont="1" applyFill="1" applyBorder="1" applyAlignment="1" applyProtection="1">
      <alignment horizontal="center"/>
    </xf>
    <xf numFmtId="0" fontId="7" fillId="3" borderId="0" xfId="0" applyFont="1" applyFill="1" applyAlignment="1" applyProtection="1">
      <alignment horizontal="left"/>
    </xf>
    <xf numFmtId="0" fontId="8" fillId="0" borderId="10" xfId="0" applyFont="1" applyBorder="1" applyAlignment="1" applyProtection="1">
      <alignment horizontal="center"/>
    </xf>
    <xf numFmtId="0" fontId="8" fillId="0" borderId="37" xfId="0" applyFont="1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0" fontId="0" fillId="0" borderId="38" xfId="0" applyBorder="1" applyAlignment="1" applyProtection="1">
      <alignment horizontal="center"/>
    </xf>
    <xf numFmtId="0" fontId="12" fillId="0" borderId="11" xfId="0" applyFont="1" applyBorder="1" applyAlignment="1" applyProtection="1">
      <alignment horizontal="center"/>
    </xf>
    <xf numFmtId="0" fontId="12" fillId="0" borderId="20" xfId="0" applyFont="1" applyBorder="1" applyProtection="1"/>
    <xf numFmtId="0" fontId="0" fillId="0" borderId="39" xfId="0" applyBorder="1" applyProtection="1"/>
    <xf numFmtId="0" fontId="3" fillId="0" borderId="40" xfId="0" applyFont="1" applyBorder="1" applyAlignment="1" applyProtection="1">
      <alignment horizontal="center"/>
    </xf>
    <xf numFmtId="0" fontId="3" fillId="0" borderId="41" xfId="0" applyFont="1" applyBorder="1" applyAlignment="1" applyProtection="1">
      <alignment horizontal="center"/>
    </xf>
    <xf numFmtId="0" fontId="9" fillId="0" borderId="41" xfId="0" applyFont="1" applyBorder="1" applyAlignment="1" applyProtection="1">
      <alignment horizontal="center"/>
    </xf>
    <xf numFmtId="0" fontId="17" fillId="0" borderId="41" xfId="0" applyFont="1" applyBorder="1" applyAlignment="1" applyProtection="1">
      <alignment horizontal="center"/>
    </xf>
    <xf numFmtId="0" fontId="0" fillId="0" borderId="42" xfId="0" applyBorder="1"/>
    <xf numFmtId="0" fontId="6" fillId="3" borderId="27" xfId="0" applyFont="1" applyFill="1" applyBorder="1" applyAlignment="1" applyProtection="1">
      <alignment horizontal="center"/>
    </xf>
    <xf numFmtId="3" fontId="6" fillId="0" borderId="17" xfId="0" applyNumberFormat="1" applyFont="1" applyFill="1" applyBorder="1" applyAlignment="1" applyProtection="1">
      <alignment horizontal="center"/>
      <protection locked="0"/>
    </xf>
    <xf numFmtId="3" fontId="6" fillId="0" borderId="27" xfId="0" applyNumberFormat="1" applyFont="1" applyFill="1" applyBorder="1" applyAlignment="1" applyProtection="1">
      <alignment horizontal="center"/>
      <protection locked="0"/>
    </xf>
    <xf numFmtId="4" fontId="21" fillId="0" borderId="27" xfId="1" applyNumberFormat="1" applyFont="1" applyFill="1" applyBorder="1" applyAlignment="1" applyProtection="1">
      <alignment horizontal="center"/>
    </xf>
    <xf numFmtId="3" fontId="6" fillId="0" borderId="17" xfId="0" applyNumberFormat="1" applyFont="1" applyFill="1" applyBorder="1" applyAlignment="1" applyProtection="1">
      <alignment horizontal="center"/>
    </xf>
    <xf numFmtId="3" fontId="6" fillId="0" borderId="29" xfId="0" applyNumberFormat="1" applyFont="1" applyFill="1" applyBorder="1" applyAlignment="1" applyProtection="1">
      <alignment horizontal="center"/>
      <protection locked="0"/>
    </xf>
    <xf numFmtId="3" fontId="1" fillId="0" borderId="17" xfId="0" applyNumberFormat="1" applyFont="1" applyFill="1" applyBorder="1" applyAlignment="1" applyProtection="1">
      <alignment horizontal="center"/>
    </xf>
    <xf numFmtId="0" fontId="15" fillId="0" borderId="20" xfId="0" applyFont="1" applyBorder="1" applyAlignment="1" applyProtection="1">
      <alignment horizontal="center"/>
    </xf>
  </cellXfs>
  <cellStyles count="2">
    <cellStyle name="Обычный" xfId="0" builtinId="0"/>
    <cellStyle name="Обычный 2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selection activeCell="C11" sqref="C11"/>
    </sheetView>
  </sheetViews>
  <sheetFormatPr defaultRowHeight="15" x14ac:dyDescent="0.25"/>
  <sheetData>
    <row r="1" spans="1:18" ht="18.75" x14ac:dyDescent="0.3">
      <c r="A1" s="1"/>
      <c r="B1" s="2">
        <v>1.2</v>
      </c>
      <c r="C1" s="3" t="s">
        <v>43</v>
      </c>
      <c r="D1" s="1"/>
      <c r="E1" s="1"/>
      <c r="F1" s="1"/>
      <c r="G1" s="1"/>
      <c r="H1" s="1"/>
      <c r="I1" s="1"/>
      <c r="J1" s="1"/>
      <c r="K1" s="1"/>
      <c r="L1" s="1"/>
      <c r="M1" s="1"/>
      <c r="N1" s="3">
        <f>IF(A11&lt;&gt;"",COUNT(#REF!)+1,"")</f>
        <v>1</v>
      </c>
      <c r="O1" s="1"/>
      <c r="P1" s="1"/>
      <c r="Q1" s="1"/>
      <c r="R1" s="1"/>
    </row>
    <row r="2" spans="1:18" ht="18.75" x14ac:dyDescent="0.3">
      <c r="A2" s="1"/>
      <c r="B2" s="1"/>
      <c r="C2" s="1"/>
      <c r="D2" s="1"/>
      <c r="E2" s="1"/>
      <c r="F2" s="1"/>
      <c r="G2" s="4" t="s">
        <v>0</v>
      </c>
      <c r="H2" s="3"/>
      <c r="I2" s="1"/>
      <c r="J2" s="1"/>
      <c r="K2" s="5"/>
      <c r="L2" s="1"/>
      <c r="M2" s="1"/>
      <c r="N2" s="1"/>
      <c r="O2" s="1"/>
      <c r="P2" s="1"/>
      <c r="Q2" s="1"/>
      <c r="R2" s="1"/>
    </row>
    <row r="3" spans="1:18" ht="16.5" x14ac:dyDescent="0.25">
      <c r="A3" s="6" t="s">
        <v>1</v>
      </c>
      <c r="B3" s="1"/>
      <c r="C3" s="1"/>
      <c r="D3" s="7"/>
      <c r="E3" s="1"/>
      <c r="F3" s="8" t="s">
        <v>47</v>
      </c>
      <c r="G3" s="1"/>
      <c r="H3" s="1"/>
      <c r="I3" s="9"/>
      <c r="J3" s="6" t="s">
        <v>48</v>
      </c>
      <c r="K3" s="1"/>
      <c r="L3" s="10">
        <v>1</v>
      </c>
      <c r="M3" s="6" t="s">
        <v>2</v>
      </c>
      <c r="N3" s="1"/>
      <c r="O3" s="1"/>
      <c r="P3" s="11">
        <f>IF(L3&lt;&gt;"",CHOOSE(L3,O4,O5),"")</f>
        <v>0.25</v>
      </c>
      <c r="Q3" s="1"/>
      <c r="R3" s="1"/>
    </row>
    <row r="4" spans="1:18" x14ac:dyDescent="0.25">
      <c r="A4" s="1"/>
      <c r="B4" s="1"/>
      <c r="C4" s="1"/>
      <c r="D4" s="1"/>
      <c r="E4" s="1"/>
      <c r="F4" s="12" t="s">
        <v>50</v>
      </c>
      <c r="G4" s="13"/>
      <c r="H4" s="13"/>
      <c r="I4" s="14">
        <v>0.42409999999999998</v>
      </c>
      <c r="J4" s="12" t="s">
        <v>49</v>
      </c>
      <c r="K4" s="1"/>
      <c r="L4" s="14">
        <v>1.0688</v>
      </c>
      <c r="M4" s="15" t="s">
        <v>48</v>
      </c>
      <c r="N4" s="16">
        <v>1</v>
      </c>
      <c r="O4" s="17">
        <v>0.25</v>
      </c>
      <c r="P4" s="1"/>
      <c r="Q4" s="1"/>
      <c r="R4" s="18" t="s">
        <v>3</v>
      </c>
    </row>
    <row r="5" spans="1:18" ht="16.5" x14ac:dyDescent="0.25">
      <c r="A5" s="6" t="s">
        <v>52</v>
      </c>
      <c r="B5" s="1"/>
      <c r="C5" s="1"/>
      <c r="D5" s="98"/>
      <c r="E5" s="1"/>
      <c r="F5" s="1"/>
      <c r="G5" s="1"/>
      <c r="H5" s="1"/>
      <c r="I5" s="6" t="s">
        <v>51</v>
      </c>
      <c r="J5" s="1"/>
      <c r="K5" s="9"/>
      <c r="L5" s="1"/>
      <c r="M5" s="15" t="s">
        <v>48</v>
      </c>
      <c r="N5" s="16">
        <v>2</v>
      </c>
      <c r="O5" s="19">
        <v>0.1</v>
      </c>
      <c r="P5" s="1"/>
      <c r="Q5" s="1"/>
      <c r="R5" s="20" t="s">
        <v>4</v>
      </c>
    </row>
    <row r="6" spans="1:18" ht="16.5" x14ac:dyDescent="0.25">
      <c r="A6" s="21" t="s">
        <v>5</v>
      </c>
      <c r="B6" s="99" t="s">
        <v>34</v>
      </c>
      <c r="C6" s="106" t="s">
        <v>30</v>
      </c>
      <c r="D6" s="103" t="s">
        <v>44</v>
      </c>
      <c r="E6" s="22" t="s">
        <v>36</v>
      </c>
      <c r="F6" s="23"/>
      <c r="G6" s="24" t="s">
        <v>39</v>
      </c>
      <c r="H6" s="25"/>
      <c r="I6" s="26" t="s">
        <v>6</v>
      </c>
      <c r="J6" s="25"/>
      <c r="K6" s="26" t="s">
        <v>7</v>
      </c>
      <c r="L6" s="25"/>
      <c r="M6" s="27"/>
      <c r="N6" s="28" t="s">
        <v>58</v>
      </c>
      <c r="O6" s="27"/>
      <c r="P6" s="29"/>
      <c r="Q6" s="30"/>
      <c r="R6" s="20" t="s">
        <v>8</v>
      </c>
    </row>
    <row r="7" spans="1:18" ht="16.5" x14ac:dyDescent="0.25">
      <c r="A7" s="31" t="s">
        <v>33</v>
      </c>
      <c r="B7" s="100" t="s">
        <v>35</v>
      </c>
      <c r="C7" s="107" t="s">
        <v>31</v>
      </c>
      <c r="D7" s="118" t="s">
        <v>45</v>
      </c>
      <c r="E7" s="32" t="s">
        <v>37</v>
      </c>
      <c r="F7" s="33"/>
      <c r="G7" s="34" t="s">
        <v>40</v>
      </c>
      <c r="H7" s="35"/>
      <c r="I7" s="36" t="s">
        <v>9</v>
      </c>
      <c r="J7" s="35"/>
      <c r="K7" s="36" t="s">
        <v>10</v>
      </c>
      <c r="L7" s="37"/>
      <c r="M7" s="38" t="s">
        <v>56</v>
      </c>
      <c r="N7" s="39" t="s">
        <v>11</v>
      </c>
      <c r="O7" s="40" t="s">
        <v>59</v>
      </c>
      <c r="P7" s="41" t="s">
        <v>56</v>
      </c>
      <c r="Q7" s="42" t="s">
        <v>12</v>
      </c>
      <c r="R7" s="20" t="s">
        <v>13</v>
      </c>
    </row>
    <row r="8" spans="1:18" ht="16.5" x14ac:dyDescent="0.25">
      <c r="A8" s="43"/>
      <c r="B8" s="100" t="s">
        <v>14</v>
      </c>
      <c r="C8" s="108" t="s">
        <v>32</v>
      </c>
      <c r="D8" s="104" t="s">
        <v>46</v>
      </c>
      <c r="E8" s="38" t="s">
        <v>16</v>
      </c>
      <c r="F8" s="39" t="s">
        <v>17</v>
      </c>
      <c r="G8" s="39" t="s">
        <v>16</v>
      </c>
      <c r="H8" s="41" t="s">
        <v>41</v>
      </c>
      <c r="I8" s="38" t="s">
        <v>53</v>
      </c>
      <c r="J8" s="41" t="s">
        <v>18</v>
      </c>
      <c r="K8" s="38" t="s">
        <v>53</v>
      </c>
      <c r="L8" s="41" t="s">
        <v>18</v>
      </c>
      <c r="M8" s="44" t="s">
        <v>19</v>
      </c>
      <c r="N8" s="45" t="s">
        <v>20</v>
      </c>
      <c r="O8" s="46" t="s">
        <v>60</v>
      </c>
      <c r="P8" s="47" t="s">
        <v>19</v>
      </c>
      <c r="Q8" s="42" t="s">
        <v>21</v>
      </c>
      <c r="R8" s="20" t="s">
        <v>22</v>
      </c>
    </row>
    <row r="9" spans="1:18" ht="16.5" x14ac:dyDescent="0.25">
      <c r="A9" s="43"/>
      <c r="B9" s="101"/>
      <c r="C9" s="109" t="s">
        <v>27</v>
      </c>
      <c r="D9" s="37"/>
      <c r="E9" s="44" t="s">
        <v>38</v>
      </c>
      <c r="F9" s="45" t="s">
        <v>42</v>
      </c>
      <c r="G9" s="45" t="s">
        <v>38</v>
      </c>
      <c r="H9" s="47"/>
      <c r="I9" s="44" t="s">
        <v>23</v>
      </c>
      <c r="J9" s="47" t="s">
        <v>24</v>
      </c>
      <c r="K9" s="44" t="s">
        <v>25</v>
      </c>
      <c r="L9" s="47" t="s">
        <v>24</v>
      </c>
      <c r="M9" s="44" t="s">
        <v>57</v>
      </c>
      <c r="N9" s="48"/>
      <c r="O9" s="46" t="s">
        <v>61</v>
      </c>
      <c r="P9" s="47" t="s">
        <v>62</v>
      </c>
      <c r="Q9" s="42" t="s">
        <v>26</v>
      </c>
      <c r="R9" s="49" t="s">
        <v>15</v>
      </c>
    </row>
    <row r="10" spans="1:18" ht="15.75" thickBot="1" x14ac:dyDescent="0.3">
      <c r="A10" s="50"/>
      <c r="B10" s="102"/>
      <c r="C10" s="110"/>
      <c r="D10" s="105"/>
      <c r="E10" s="51" t="s">
        <v>28</v>
      </c>
      <c r="F10" s="52" t="s">
        <v>28</v>
      </c>
      <c r="G10" s="52" t="s">
        <v>28</v>
      </c>
      <c r="H10" s="53" t="s">
        <v>28</v>
      </c>
      <c r="I10" s="54"/>
      <c r="J10" s="55" t="s">
        <v>54</v>
      </c>
      <c r="K10" s="56" t="s">
        <v>55</v>
      </c>
      <c r="L10" s="55" t="s">
        <v>54</v>
      </c>
      <c r="M10" s="57"/>
      <c r="N10" s="58"/>
      <c r="O10" s="59">
        <v>22.7</v>
      </c>
      <c r="P10" s="55" t="s">
        <v>63</v>
      </c>
      <c r="Q10" s="60" t="s">
        <v>64</v>
      </c>
      <c r="R10" s="61" t="s">
        <v>65</v>
      </c>
    </row>
    <row r="11" spans="1:18" x14ac:dyDescent="0.25">
      <c r="A11" s="62">
        <v>43200</v>
      </c>
      <c r="B11" s="63">
        <v>6</v>
      </c>
      <c r="C11" s="111">
        <f>IF(A11,IF(E11&gt;18,ROUND(E11/37,),1),"")</f>
        <v>1</v>
      </c>
      <c r="D11" s="64"/>
      <c r="E11" s="65">
        <v>17</v>
      </c>
      <c r="F11" s="63"/>
      <c r="G11" s="63"/>
      <c r="H11" s="64"/>
      <c r="I11" s="66"/>
      <c r="J11" s="67"/>
      <c r="K11" s="66"/>
      <c r="L11" s="67"/>
      <c r="M11" s="112"/>
      <c r="N11" s="113"/>
      <c r="O11" s="79"/>
      <c r="P11" s="68"/>
      <c r="Q11" s="69"/>
      <c r="R11" s="114"/>
    </row>
    <row r="12" spans="1:18" x14ac:dyDescent="0.25">
      <c r="A12" s="62">
        <v>43201</v>
      </c>
      <c r="B12" s="63">
        <v>7</v>
      </c>
      <c r="C12" s="111">
        <f>IF(A12,IF(E12&gt;18,ROUND(E12/37,),1),"")</f>
        <v>2</v>
      </c>
      <c r="D12" s="64"/>
      <c r="E12" s="65">
        <v>76</v>
      </c>
      <c r="F12" s="63"/>
      <c r="G12" s="63"/>
      <c r="H12" s="64"/>
      <c r="I12" s="66"/>
      <c r="J12" s="67"/>
      <c r="K12" s="66"/>
      <c r="L12" s="67"/>
      <c r="M12" s="115"/>
      <c r="N12" s="113"/>
      <c r="O12" s="79"/>
      <c r="P12" s="68"/>
      <c r="Q12" s="69"/>
      <c r="R12" s="114"/>
    </row>
    <row r="13" spans="1:18" x14ac:dyDescent="0.25">
      <c r="A13" s="72">
        <v>43202</v>
      </c>
      <c r="B13" s="73">
        <v>8</v>
      </c>
      <c r="C13" s="111">
        <f t="shared" ref="C12:C32" si="0">IF(A13,IF(E13&gt;18,ROUND(E13/37,),1),"")</f>
        <v>1</v>
      </c>
      <c r="D13" s="64"/>
      <c r="E13" s="75">
        <v>42</v>
      </c>
      <c r="F13" s="73"/>
      <c r="G13" s="73"/>
      <c r="H13" s="74"/>
      <c r="I13" s="76"/>
      <c r="J13" s="77"/>
      <c r="K13" s="76"/>
      <c r="L13" s="77"/>
      <c r="M13" s="115"/>
      <c r="N13" s="116"/>
      <c r="O13" s="79"/>
      <c r="P13" s="68"/>
      <c r="Q13" s="69"/>
      <c r="R13" s="114"/>
    </row>
    <row r="14" spans="1:18" x14ac:dyDescent="0.25">
      <c r="A14" s="72">
        <v>43203</v>
      </c>
      <c r="B14" s="73">
        <v>9</v>
      </c>
      <c r="C14" s="111">
        <f t="shared" si="0"/>
        <v>1</v>
      </c>
      <c r="D14" s="64"/>
      <c r="E14" s="75">
        <v>36</v>
      </c>
      <c r="F14" s="73"/>
      <c r="G14" s="73"/>
      <c r="H14" s="74"/>
      <c r="I14" s="76"/>
      <c r="J14" s="77"/>
      <c r="K14" s="76"/>
      <c r="L14" s="77"/>
      <c r="M14" s="115"/>
      <c r="N14" s="116"/>
      <c r="O14" s="79"/>
      <c r="P14" s="68"/>
      <c r="Q14" s="69"/>
      <c r="R14" s="114"/>
    </row>
    <row r="15" spans="1:18" x14ac:dyDescent="0.25">
      <c r="A15" s="72">
        <v>43207</v>
      </c>
      <c r="B15" s="73">
        <v>11</v>
      </c>
      <c r="C15" s="111">
        <f t="shared" si="0"/>
        <v>1</v>
      </c>
      <c r="D15" s="64"/>
      <c r="E15" s="75">
        <v>48</v>
      </c>
      <c r="F15" s="73"/>
      <c r="G15" s="73"/>
      <c r="H15" s="74"/>
      <c r="I15" s="76"/>
      <c r="J15" s="77"/>
      <c r="K15" s="76"/>
      <c r="L15" s="77"/>
      <c r="M15" s="117"/>
      <c r="N15" s="116"/>
      <c r="O15" s="79"/>
      <c r="P15" s="68"/>
      <c r="Q15" s="69"/>
      <c r="R15" s="114"/>
    </row>
    <row r="16" spans="1:18" x14ac:dyDescent="0.25">
      <c r="A16" s="72">
        <v>43208</v>
      </c>
      <c r="B16" s="80">
        <f>IF(A16&lt;&gt;"",B15+1,"")</f>
        <v>12</v>
      </c>
      <c r="C16" s="111">
        <f t="shared" si="0"/>
        <v>1</v>
      </c>
      <c r="D16" s="64"/>
      <c r="E16" s="75">
        <v>24</v>
      </c>
      <c r="F16" s="73"/>
      <c r="G16" s="73"/>
      <c r="H16" s="74"/>
      <c r="I16" s="76"/>
      <c r="J16" s="77"/>
      <c r="K16" s="76"/>
      <c r="L16" s="77"/>
      <c r="M16" s="115"/>
      <c r="N16" s="116"/>
      <c r="O16" s="79"/>
      <c r="P16" s="68"/>
      <c r="Q16" s="69"/>
      <c r="R16" s="114"/>
    </row>
    <row r="17" spans="1:18" x14ac:dyDescent="0.25">
      <c r="A17" s="72">
        <v>43209</v>
      </c>
      <c r="B17" s="80">
        <f t="shared" ref="B17:B32" si="1">IF(A17&lt;&gt;"",B16+1,"")</f>
        <v>13</v>
      </c>
      <c r="C17" s="111">
        <f t="shared" si="0"/>
        <v>3</v>
      </c>
      <c r="D17" s="64"/>
      <c r="E17" s="75">
        <v>119</v>
      </c>
      <c r="F17" s="73"/>
      <c r="G17" s="73"/>
      <c r="H17" s="74"/>
      <c r="I17" s="76"/>
      <c r="J17" s="77"/>
      <c r="K17" s="76"/>
      <c r="L17" s="77"/>
      <c r="M17" s="115"/>
      <c r="N17" s="116"/>
      <c r="O17" s="79"/>
      <c r="P17" s="68"/>
      <c r="Q17" s="69"/>
      <c r="R17" s="114"/>
    </row>
    <row r="18" spans="1:18" x14ac:dyDescent="0.25">
      <c r="A18" s="72">
        <v>43214</v>
      </c>
      <c r="B18" s="80">
        <f t="shared" si="1"/>
        <v>14</v>
      </c>
      <c r="C18" s="111">
        <f t="shared" si="0"/>
        <v>1</v>
      </c>
      <c r="D18" s="64"/>
      <c r="E18" s="75">
        <v>52</v>
      </c>
      <c r="F18" s="73"/>
      <c r="G18" s="73"/>
      <c r="H18" s="74"/>
      <c r="I18" s="76"/>
      <c r="J18" s="77"/>
      <c r="K18" s="76"/>
      <c r="L18" s="77"/>
      <c r="M18" s="115"/>
      <c r="N18" s="116"/>
      <c r="O18" s="79"/>
      <c r="P18" s="68"/>
      <c r="Q18" s="69"/>
      <c r="R18" s="114"/>
    </row>
    <row r="19" spans="1:18" x14ac:dyDescent="0.25">
      <c r="A19" s="72">
        <v>43216</v>
      </c>
      <c r="B19" s="80">
        <f t="shared" si="1"/>
        <v>15</v>
      </c>
      <c r="C19" s="111">
        <f t="shared" si="0"/>
        <v>1</v>
      </c>
      <c r="D19" s="64"/>
      <c r="E19" s="75">
        <v>8</v>
      </c>
      <c r="F19" s="73"/>
      <c r="G19" s="73"/>
      <c r="H19" s="74"/>
      <c r="I19" s="76"/>
      <c r="J19" s="77"/>
      <c r="K19" s="76"/>
      <c r="L19" s="77"/>
      <c r="M19" s="115"/>
      <c r="N19" s="116"/>
      <c r="O19" s="79"/>
      <c r="P19" s="68"/>
      <c r="Q19" s="69"/>
      <c r="R19" s="114"/>
    </row>
    <row r="20" spans="1:18" x14ac:dyDescent="0.25">
      <c r="A20" s="72"/>
      <c r="B20" s="80" t="str">
        <f t="shared" si="1"/>
        <v/>
      </c>
      <c r="C20" s="111" t="str">
        <f t="shared" si="0"/>
        <v/>
      </c>
      <c r="D20" s="64"/>
      <c r="E20" s="75">
        <v>5</v>
      </c>
      <c r="F20" s="73"/>
      <c r="G20" s="73"/>
      <c r="H20" s="74"/>
      <c r="I20" s="76"/>
      <c r="J20" s="77"/>
      <c r="K20" s="76"/>
      <c r="L20" s="77"/>
      <c r="M20" s="115"/>
      <c r="N20" s="116"/>
      <c r="O20" s="79"/>
      <c r="P20" s="68"/>
      <c r="Q20" s="69"/>
      <c r="R20" s="114"/>
    </row>
    <row r="21" spans="1:18" x14ac:dyDescent="0.25">
      <c r="A21" s="72"/>
      <c r="B21" s="80" t="str">
        <f t="shared" si="1"/>
        <v/>
      </c>
      <c r="C21" s="111" t="str">
        <f t="shared" si="0"/>
        <v/>
      </c>
      <c r="D21" s="64"/>
      <c r="E21" s="75"/>
      <c r="F21" s="73"/>
      <c r="G21" s="73"/>
      <c r="H21" s="74"/>
      <c r="I21" s="76"/>
      <c r="J21" s="77"/>
      <c r="K21" s="76"/>
      <c r="L21" s="77"/>
      <c r="M21" s="115"/>
      <c r="N21" s="116"/>
      <c r="O21" s="79"/>
      <c r="P21" s="68"/>
      <c r="Q21" s="69"/>
      <c r="R21" s="114"/>
    </row>
    <row r="22" spans="1:18" x14ac:dyDescent="0.25">
      <c r="A22" s="72"/>
      <c r="B22" s="80" t="str">
        <f t="shared" si="1"/>
        <v/>
      </c>
      <c r="C22" s="111" t="str">
        <f t="shared" si="0"/>
        <v/>
      </c>
      <c r="D22" s="64"/>
      <c r="E22" s="75"/>
      <c r="F22" s="73"/>
      <c r="G22" s="73"/>
      <c r="H22" s="74"/>
      <c r="I22" s="76"/>
      <c r="J22" s="77"/>
      <c r="K22" s="76"/>
      <c r="L22" s="77"/>
      <c r="M22" s="71"/>
      <c r="N22" s="78"/>
      <c r="O22" s="79"/>
      <c r="P22" s="68"/>
      <c r="Q22" s="69"/>
      <c r="R22" s="70"/>
    </row>
    <row r="23" spans="1:18" x14ac:dyDescent="0.25">
      <c r="A23" s="72"/>
      <c r="B23" s="80" t="str">
        <f t="shared" si="1"/>
        <v/>
      </c>
      <c r="C23" s="111" t="str">
        <f t="shared" si="0"/>
        <v/>
      </c>
      <c r="D23" s="64"/>
      <c r="E23" s="75"/>
      <c r="F23" s="73"/>
      <c r="G23" s="73"/>
      <c r="H23" s="74"/>
      <c r="I23" s="76"/>
      <c r="J23" s="77"/>
      <c r="K23" s="76"/>
      <c r="L23" s="77"/>
      <c r="M23" s="71"/>
      <c r="N23" s="78"/>
      <c r="O23" s="79"/>
      <c r="P23" s="68"/>
      <c r="Q23" s="69"/>
      <c r="R23" s="70"/>
    </row>
    <row r="24" spans="1:18" x14ac:dyDescent="0.25">
      <c r="A24" s="72"/>
      <c r="B24" s="80" t="str">
        <f t="shared" si="1"/>
        <v/>
      </c>
      <c r="C24" s="111" t="str">
        <f t="shared" si="0"/>
        <v/>
      </c>
      <c r="D24" s="64"/>
      <c r="E24" s="75"/>
      <c r="F24" s="73"/>
      <c r="G24" s="73"/>
      <c r="H24" s="74"/>
      <c r="I24" s="76"/>
      <c r="J24" s="77"/>
      <c r="K24" s="76"/>
      <c r="L24" s="77"/>
      <c r="M24" s="71"/>
      <c r="N24" s="78"/>
      <c r="O24" s="79"/>
      <c r="P24" s="68"/>
      <c r="Q24" s="69"/>
      <c r="R24" s="70"/>
    </row>
    <row r="25" spans="1:18" x14ac:dyDescent="0.25">
      <c r="A25" s="72"/>
      <c r="B25" s="80" t="str">
        <f t="shared" si="1"/>
        <v/>
      </c>
      <c r="C25" s="111" t="str">
        <f t="shared" si="0"/>
        <v/>
      </c>
      <c r="D25" s="64"/>
      <c r="E25" s="75"/>
      <c r="F25" s="73"/>
      <c r="G25" s="73"/>
      <c r="H25" s="74"/>
      <c r="I25" s="76"/>
      <c r="J25" s="77"/>
      <c r="K25" s="76"/>
      <c r="L25" s="77"/>
      <c r="M25" s="71"/>
      <c r="N25" s="78"/>
      <c r="O25" s="79"/>
      <c r="P25" s="68"/>
      <c r="Q25" s="69"/>
      <c r="R25" s="70"/>
    </row>
    <row r="26" spans="1:18" x14ac:dyDescent="0.25">
      <c r="A26" s="72"/>
      <c r="B26" s="80" t="str">
        <f t="shared" si="1"/>
        <v/>
      </c>
      <c r="C26" s="111" t="str">
        <f t="shared" si="0"/>
        <v/>
      </c>
      <c r="D26" s="64"/>
      <c r="E26" s="75"/>
      <c r="F26" s="73"/>
      <c r="G26" s="73"/>
      <c r="H26" s="74"/>
      <c r="I26" s="76"/>
      <c r="J26" s="77"/>
      <c r="K26" s="76"/>
      <c r="L26" s="77"/>
      <c r="M26" s="71"/>
      <c r="N26" s="78"/>
      <c r="O26" s="79"/>
      <c r="P26" s="68"/>
      <c r="Q26" s="69"/>
      <c r="R26" s="70"/>
    </row>
    <row r="27" spans="1:18" x14ac:dyDescent="0.25">
      <c r="A27" s="72"/>
      <c r="B27" s="80" t="str">
        <f t="shared" si="1"/>
        <v/>
      </c>
      <c r="C27" s="111" t="str">
        <f t="shared" si="0"/>
        <v/>
      </c>
      <c r="D27" s="64"/>
      <c r="E27" s="75"/>
      <c r="F27" s="73"/>
      <c r="G27" s="73"/>
      <c r="H27" s="74"/>
      <c r="I27" s="76"/>
      <c r="J27" s="77"/>
      <c r="K27" s="76"/>
      <c r="L27" s="77"/>
      <c r="M27" s="71"/>
      <c r="N27" s="78"/>
      <c r="O27" s="79"/>
      <c r="P27" s="68"/>
      <c r="Q27" s="69"/>
      <c r="R27" s="70"/>
    </row>
    <row r="28" spans="1:18" x14ac:dyDescent="0.25">
      <c r="A28" s="72"/>
      <c r="B28" s="80" t="str">
        <f t="shared" si="1"/>
        <v/>
      </c>
      <c r="C28" s="111" t="str">
        <f t="shared" si="0"/>
        <v/>
      </c>
      <c r="D28" s="64"/>
      <c r="E28" s="75"/>
      <c r="F28" s="73"/>
      <c r="G28" s="73"/>
      <c r="H28" s="74"/>
      <c r="I28" s="76"/>
      <c r="J28" s="77"/>
      <c r="K28" s="76"/>
      <c r="L28" s="77"/>
      <c r="M28" s="71"/>
      <c r="N28" s="78"/>
      <c r="O28" s="79"/>
      <c r="P28" s="68"/>
      <c r="Q28" s="69"/>
      <c r="R28" s="70"/>
    </row>
    <row r="29" spans="1:18" x14ac:dyDescent="0.25">
      <c r="A29" s="72"/>
      <c r="B29" s="80" t="str">
        <f t="shared" si="1"/>
        <v/>
      </c>
      <c r="C29" s="111" t="str">
        <f t="shared" si="0"/>
        <v/>
      </c>
      <c r="D29" s="64"/>
      <c r="E29" s="75"/>
      <c r="F29" s="73"/>
      <c r="G29" s="73"/>
      <c r="H29" s="74"/>
      <c r="I29" s="76"/>
      <c r="J29" s="77"/>
      <c r="K29" s="76"/>
      <c r="L29" s="77"/>
      <c r="M29" s="71"/>
      <c r="N29" s="78"/>
      <c r="O29" s="79"/>
      <c r="P29" s="68"/>
      <c r="Q29" s="69"/>
      <c r="R29" s="70"/>
    </row>
    <row r="30" spans="1:18" x14ac:dyDescent="0.25">
      <c r="A30" s="72"/>
      <c r="B30" s="80" t="str">
        <f t="shared" si="1"/>
        <v/>
      </c>
      <c r="C30" s="111" t="str">
        <f t="shared" si="0"/>
        <v/>
      </c>
      <c r="D30" s="64"/>
      <c r="E30" s="75"/>
      <c r="F30" s="73"/>
      <c r="G30" s="73"/>
      <c r="H30" s="74"/>
      <c r="I30" s="76"/>
      <c r="J30" s="77"/>
      <c r="K30" s="76"/>
      <c r="L30" s="77"/>
      <c r="M30" s="71"/>
      <c r="N30" s="78"/>
      <c r="O30" s="79"/>
      <c r="P30" s="68"/>
      <c r="Q30" s="69"/>
      <c r="R30" s="70"/>
    </row>
    <row r="31" spans="1:18" x14ac:dyDescent="0.25">
      <c r="A31" s="72"/>
      <c r="B31" s="80" t="str">
        <f t="shared" si="1"/>
        <v/>
      </c>
      <c r="C31" s="111" t="str">
        <f t="shared" si="0"/>
        <v/>
      </c>
      <c r="D31" s="64"/>
      <c r="E31" s="75"/>
      <c r="F31" s="73"/>
      <c r="G31" s="73"/>
      <c r="H31" s="74"/>
      <c r="I31" s="76"/>
      <c r="J31" s="77"/>
      <c r="K31" s="76"/>
      <c r="L31" s="77"/>
      <c r="M31" s="71"/>
      <c r="N31" s="78"/>
      <c r="O31" s="79"/>
      <c r="P31" s="68"/>
      <c r="Q31" s="69"/>
      <c r="R31" s="70"/>
    </row>
    <row r="32" spans="1:18" ht="15.75" thickBot="1" x14ac:dyDescent="0.3">
      <c r="A32" s="81"/>
      <c r="B32" s="80" t="str">
        <f t="shared" si="1"/>
        <v/>
      </c>
      <c r="C32" s="111" t="str">
        <f t="shared" si="0"/>
        <v/>
      </c>
      <c r="D32" s="64"/>
      <c r="E32" s="83"/>
      <c r="F32" s="84"/>
      <c r="G32" s="84"/>
      <c r="H32" s="82"/>
      <c r="I32" s="85"/>
      <c r="J32" s="86"/>
      <c r="K32" s="85"/>
      <c r="L32" s="86"/>
      <c r="M32" s="71"/>
      <c r="N32" s="87"/>
      <c r="O32" s="79"/>
      <c r="P32" s="68"/>
      <c r="Q32" s="69"/>
      <c r="R32" s="88"/>
    </row>
    <row r="33" spans="1:18" ht="15.75" x14ac:dyDescent="0.25">
      <c r="A33" s="89">
        <f>IF(COUNT(A11:A32),COUNT(A11:A32),"")</f>
        <v>9</v>
      </c>
      <c r="B33" s="90" t="s">
        <v>29</v>
      </c>
      <c r="C33" s="91">
        <f t="shared" ref="C33:L33" si="2">IF(SUM(C11:C32),SUM(C11:C32),"")</f>
        <v>12</v>
      </c>
      <c r="D33" s="92" t="str">
        <f t="shared" si="2"/>
        <v/>
      </c>
      <c r="E33" s="93">
        <f t="shared" si="2"/>
        <v>427</v>
      </c>
      <c r="F33" s="91" t="str">
        <f t="shared" si="2"/>
        <v/>
      </c>
      <c r="G33" s="91" t="str">
        <f t="shared" si="2"/>
        <v/>
      </c>
      <c r="H33" s="92" t="str">
        <f t="shared" si="2"/>
        <v/>
      </c>
      <c r="I33" s="94" t="str">
        <f t="shared" si="2"/>
        <v/>
      </c>
      <c r="J33" s="95" t="str">
        <f t="shared" si="2"/>
        <v/>
      </c>
      <c r="K33" s="94" t="str">
        <f t="shared" si="2"/>
        <v/>
      </c>
      <c r="L33" s="95" t="str">
        <f t="shared" si="2"/>
        <v/>
      </c>
      <c r="M33" s="93" t="str">
        <f>IF(M11&lt;&gt;"",M11,"")</f>
        <v/>
      </c>
      <c r="N33" s="91" t="str">
        <f>IF(SUM(N11:N32),SUM(N11:N32),"")</f>
        <v/>
      </c>
      <c r="O33" s="96" t="str">
        <f t="shared" ref="O33" si="3">IF(SUM(O11:O32),SUM(O11:O32),"")</f>
        <v/>
      </c>
      <c r="P33" s="92" t="str">
        <f>IFERROR(IF(VLOOKUP(MAXA(A11:A32),A11:Q32,16,0)=(M33+N33-O33 ),(M33+N33-O33),"Проверь"),"")</f>
        <v/>
      </c>
      <c r="Q33" s="94" t="str">
        <f t="shared" ref="Q33" si="4">IF(SUM(Q11:Q32),SUM(Q11:Q32),"")</f>
        <v/>
      </c>
      <c r="R33" s="97">
        <f t="shared" ref="R33" si="5">IF(A33&lt;&gt;"",IFERROR(G33/E33,),"не їздив")</f>
        <v>0</v>
      </c>
    </row>
  </sheetData>
  <conditionalFormatting sqref="P33">
    <cfRule type="cellIs" dxfId="3" priority="1" operator="lessThan">
      <formula>(M33+N33-O33 )</formula>
    </cfRule>
    <cfRule type="cellIs" dxfId="2" priority="2" operator="greaterThan">
      <formula>(M33+N33-O33 )</formula>
    </cfRule>
  </conditionalFormatting>
  <conditionalFormatting sqref="P33">
    <cfRule type="cellIs" dxfId="1" priority="3" operator="lessThan">
      <formula>(M33+N33-O33 )</formula>
    </cfRule>
    <cfRule type="cellIs" dxfId="0" priority="4" operator="greaterThan">
      <formula>(M33+N33-O33 )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ГАВ</cp:lastModifiedBy>
  <dcterms:created xsi:type="dcterms:W3CDTF">2018-04-27T13:19:52Z</dcterms:created>
  <dcterms:modified xsi:type="dcterms:W3CDTF">2018-04-28T08:23:17Z</dcterms:modified>
</cp:coreProperties>
</file>