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20" yWindow="30" windowWidth="19095" windowHeight="12015" activeTab="2"/>
  </bookViews>
  <sheets>
    <sheet name="Видео" sheetId="1" r:id="rId1"/>
    <sheet name="Фото" sheetId="6" r:id="rId2"/>
    <sheet name="Комментарии" sheetId="5" r:id="rId3"/>
  </sheets>
  <definedNames>
    <definedName name="_xlnm._FilterDatabase" localSheetId="0" hidden="1">Видео!$A$4:$K$4</definedName>
    <definedName name="_xlnm._FilterDatabase" localSheetId="2" hidden="1">Комментарии!$A$3:$E$3</definedName>
    <definedName name="_xlnm._FilterDatabase" localSheetId="1" hidden="1">Фото!$A$4:$L$4</definedName>
  </definedNames>
  <calcPr calcId="125725"/>
</workbook>
</file>

<file path=xl/calcChain.xml><?xml version="1.0" encoding="utf-8"?>
<calcChain xmlns="http://schemas.openxmlformats.org/spreadsheetml/2006/main">
  <c r="L6" i="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B4" i="5"/>
  <c r="B5"/>
  <c r="B6"/>
  <c r="B7"/>
  <c r="B8"/>
  <c r="B9"/>
  <c r="B10"/>
  <c r="B11"/>
  <c r="B12"/>
  <c r="B13"/>
  <c r="B14"/>
  <c r="B15"/>
  <c r="A4"/>
  <c r="A5"/>
  <c r="A6"/>
  <c r="A7"/>
  <c r="A8"/>
  <c r="A9"/>
  <c r="A10"/>
  <c r="A11"/>
  <c r="A12"/>
  <c r="A13"/>
  <c r="A14"/>
  <c r="A15"/>
  <c r="A16"/>
  <c r="A17"/>
  <c r="L7" i="6"/>
  <c r="A18" i="5" l="1"/>
  <c r="A19"/>
  <c r="A20"/>
  <c r="A21"/>
  <c r="B16"/>
  <c r="B17"/>
  <c r="B18"/>
  <c r="B19"/>
  <c r="B20"/>
  <c r="B21"/>
  <c r="A22"/>
  <c r="B22"/>
  <c r="F6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J6" i="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5"/>
  <c r="F6"/>
  <c r="F7"/>
  <c r="F8"/>
  <c r="F9"/>
  <c r="F10"/>
  <c r="F11"/>
  <c r="F12"/>
  <c r="F13"/>
  <c r="F14"/>
  <c r="F15"/>
  <c r="F16"/>
  <c r="F17"/>
  <c r="F18"/>
  <c r="F19"/>
  <c r="F20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5"/>
  <c r="D112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5"/>
  <c r="J5" s="1"/>
  <c r="C5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G6" i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5"/>
  <c r="K6"/>
  <c r="K9"/>
  <c r="K10"/>
  <c r="K11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2"/>
  <c r="K8"/>
  <c r="F5"/>
  <c r="F7"/>
  <c r="I6" l="1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5"/>
  <c r="K5"/>
  <c r="L5" i="6"/>
  <c r="B23" i="5" l="1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K7" i="1"/>
</calcChain>
</file>

<file path=xl/sharedStrings.xml><?xml version="1.0" encoding="utf-8"?>
<sst xmlns="http://schemas.openxmlformats.org/spreadsheetml/2006/main" count="66" uniqueCount="37">
  <si>
    <t>Вид съёмки</t>
  </si>
  <si>
    <t xml:space="preserve">Место </t>
  </si>
  <si>
    <t>Фото</t>
  </si>
  <si>
    <t>Дата сдачи</t>
  </si>
  <si>
    <t>план</t>
  </si>
  <si>
    <t>Видео (длительность)</t>
  </si>
  <si>
    <t>факт</t>
  </si>
  <si>
    <t>Съёмка</t>
  </si>
  <si>
    <t>10х15</t>
  </si>
  <si>
    <t>15х20</t>
  </si>
  <si>
    <t>кол-во</t>
  </si>
  <si>
    <t>крестины</t>
  </si>
  <si>
    <t>рекламный ролик</t>
  </si>
  <si>
    <t>клип коптер</t>
  </si>
  <si>
    <t>свадебный клип</t>
  </si>
  <si>
    <t>свадебный фильм</t>
  </si>
  <si>
    <t>детский сад</t>
  </si>
  <si>
    <t>день рождения</t>
  </si>
  <si>
    <t>план (шт.)</t>
  </si>
  <si>
    <t>выписка</t>
  </si>
  <si>
    <t>Время (чч:мм)</t>
  </si>
  <si>
    <t>кол-во всего</t>
  </si>
  <si>
    <t>Комментарии заказчика</t>
  </si>
  <si>
    <t>Комментарии</t>
  </si>
  <si>
    <t>Дата (дд.мм.гг)</t>
  </si>
  <si>
    <t>5 мин</t>
  </si>
  <si>
    <t>свадебные</t>
  </si>
  <si>
    <t>коптер</t>
  </si>
  <si>
    <t>кафе</t>
  </si>
  <si>
    <t>Чайхана</t>
  </si>
  <si>
    <t>род дом</t>
  </si>
  <si>
    <t>комментарий</t>
  </si>
  <si>
    <t>Ивановы</t>
  </si>
  <si>
    <t>Вишенка</t>
  </si>
  <si>
    <t>дет сад</t>
  </si>
  <si>
    <t>Инжир</t>
  </si>
  <si>
    <t>Смирновы</t>
  </si>
</sst>
</file>

<file path=xl/styles.xml><?xml version="1.0" encoding="utf-8"?>
<styleSheet xmlns="http://schemas.openxmlformats.org/spreadsheetml/2006/main">
  <numFmts count="1">
    <numFmt numFmtId="164" formatCode="h:mm;@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4" borderId="1" xfId="0" applyFont="1" applyFill="1" applyBorder="1"/>
    <xf numFmtId="14" fontId="1" fillId="4" borderId="1" xfId="0" applyNumberFormat="1" applyFont="1" applyFill="1" applyBorder="1"/>
    <xf numFmtId="164" fontId="1" fillId="4" borderId="1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4" fontId="1" fillId="3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0" fontId="3" fillId="3" borderId="1" xfId="1" applyFill="1" applyBorder="1" applyAlignment="1" applyProtection="1">
      <alignment horizontal="right"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wrapText="1"/>
    </xf>
    <xf numFmtId="0" fontId="1" fillId="3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workbookViewId="0">
      <selection activeCell="F5" sqref="F5"/>
    </sheetView>
  </sheetViews>
  <sheetFormatPr defaultRowHeight="15"/>
  <cols>
    <col min="1" max="1" width="18.85546875" style="23" customWidth="1"/>
    <col min="2" max="2" width="28.140625" style="23" customWidth="1"/>
    <col min="3" max="3" width="16.140625" style="23" customWidth="1"/>
    <col min="4" max="4" width="12.5703125" style="23" customWidth="1"/>
    <col min="5" max="5" width="10.28515625" style="23" customWidth="1"/>
    <col min="6" max="6" width="11.42578125" style="23" bestFit="1" customWidth="1"/>
    <col min="7" max="7" width="14" style="23" bestFit="1" customWidth="1"/>
    <col min="8" max="11" width="14.85546875" style="23" customWidth="1"/>
    <col min="12" max="12" width="14.5703125" customWidth="1"/>
    <col min="29" max="29" width="7.5703125" customWidth="1"/>
    <col min="30" max="30" width="18.42578125" customWidth="1"/>
  </cols>
  <sheetData>
    <row r="1" spans="1:30" ht="15.75">
      <c r="A1" s="29" t="s">
        <v>0</v>
      </c>
      <c r="B1" s="27" t="s">
        <v>7</v>
      </c>
      <c r="C1" s="27" t="s">
        <v>1</v>
      </c>
      <c r="D1" s="29" t="s">
        <v>24</v>
      </c>
      <c r="E1" s="29" t="s">
        <v>20</v>
      </c>
      <c r="F1" s="27" t="s">
        <v>2</v>
      </c>
      <c r="G1" s="27" t="s">
        <v>5</v>
      </c>
      <c r="H1" s="27"/>
      <c r="I1" s="27" t="s">
        <v>3</v>
      </c>
      <c r="J1" s="28"/>
      <c r="K1" s="27" t="s">
        <v>23</v>
      </c>
    </row>
    <row r="2" spans="1:30" ht="15" customHeight="1">
      <c r="A2" s="29"/>
      <c r="B2" s="27"/>
      <c r="C2" s="27"/>
      <c r="D2" s="29"/>
      <c r="E2" s="29"/>
      <c r="F2" s="28"/>
      <c r="G2" s="27" t="s">
        <v>4</v>
      </c>
      <c r="H2" s="27" t="s">
        <v>6</v>
      </c>
      <c r="I2" s="27" t="s">
        <v>4</v>
      </c>
      <c r="J2" s="27" t="s">
        <v>6</v>
      </c>
      <c r="K2" s="28"/>
    </row>
    <row r="3" spans="1:30" ht="15" customHeight="1">
      <c r="A3" s="30"/>
      <c r="B3" s="28"/>
      <c r="C3" s="28"/>
      <c r="D3" s="30"/>
      <c r="E3" s="30"/>
      <c r="F3" s="28"/>
      <c r="G3" s="27"/>
      <c r="H3" s="27"/>
      <c r="I3" s="27"/>
      <c r="J3" s="27"/>
      <c r="K3" s="28"/>
    </row>
    <row r="4" spans="1:30" s="6" customFormat="1" ht="15.75">
      <c r="A4" s="1"/>
      <c r="B4" s="1"/>
      <c r="C4" s="1"/>
      <c r="D4" s="2"/>
      <c r="E4" s="3"/>
      <c r="F4" s="4"/>
      <c r="G4" s="4"/>
      <c r="H4" s="1"/>
      <c r="I4" s="2"/>
      <c r="J4" s="2"/>
      <c r="K4" s="5"/>
      <c r="AD4" t="s">
        <v>15</v>
      </c>
    </row>
    <row r="5" spans="1:30" ht="15.75">
      <c r="A5" s="10" t="s">
        <v>19</v>
      </c>
      <c r="B5" s="10" t="s">
        <v>36</v>
      </c>
      <c r="C5" s="10" t="s">
        <v>30</v>
      </c>
      <c r="D5" s="11">
        <v>43220</v>
      </c>
      <c r="E5" s="12">
        <v>0.58333333333333337</v>
      </c>
      <c r="F5" s="21" t="str">
        <f ca="1">IFERROR(IF(OR(Фото!$F5&lt;&gt;"",Фото!$I4&lt;&gt;""),HYPERLINK(SUBSTITUTE(CELL("АДРЕС",INDEX(Фото!$B$5:$B$112,MATCH(Видео!B5,Фото!$B$5:$B$112,0))),"",""),"&gt;&gt;&gt;"),"")," ")</f>
        <v>&gt;&gt;&gt;</v>
      </c>
      <c r="G5" s="9" t="str">
        <f>IF($A5="детский сад","1 ч",IF($A5="свадебный фильм","10 мин - 1 ч 40 мин",IF($A5="свадебный клип","3-5 мин",IF($A5="крестины","10 мин стандарт минимум 7-8, с заездом до 12 мин",IF($A5="день рождения","3-7 мин",IF($A5="клип коптер","1 мин минимум",IF($A5="выписка","4,5-6 мин",IF($A5="рекламный ролик","1 мин минимум"," "))))))))</f>
        <v>4,5-6 мин</v>
      </c>
      <c r="H5" s="13" t="s">
        <v>25</v>
      </c>
      <c r="I5" s="14">
        <f>IF($A5="крестины",D5+14,IF($A5="свадебный фильм",D5+180,IF($A5="свадебный клип",D5+180,IF($A5="клип коптер",D5+180,IF($A5="выписка",D5+14,IF($A5="детский сад",D5+30,IF($A5="день рождения",D5+14,IF($A5="рекламный ролик",D5+7," "))))))))</f>
        <v>43234</v>
      </c>
      <c r="J5" s="15">
        <v>43200</v>
      </c>
      <c r="K5" s="16" t="str">
        <f ca="1">IF(OR(Комментарии!$C4&lt;&gt;"",Комментарии!$D4&lt;&gt;""),HYPERLINK(SUBSTITUTE(CELL("АДРЕС",INDEX(Комментарии!$B$4:$B$111,MATCH(Видео!B5,Комментарии!$B$4:$B$111,0))),"",""),"&gt;&gt;&gt;"),"")</f>
        <v>&gt;&gt;&gt;</v>
      </c>
      <c r="AD5" t="s">
        <v>14</v>
      </c>
    </row>
    <row r="6" spans="1:30" ht="15.75">
      <c r="A6" s="10" t="s">
        <v>16</v>
      </c>
      <c r="B6" s="10" t="s">
        <v>33</v>
      </c>
      <c r="C6" s="10" t="s">
        <v>34</v>
      </c>
      <c r="D6" s="11">
        <v>43245</v>
      </c>
      <c r="E6" s="12">
        <v>0.41666666666666669</v>
      </c>
      <c r="F6" s="21" t="str">
        <f ca="1">IFERROR(IF(OR(Фото!$F6&lt;&gt;"",Фото!$I5&lt;&gt;""),HYPERLINK(SUBSTITUTE(CELL("АДРЕС",INDEX(Фото!$B$5:$B$112,MATCH(Видео!B6,Фото!$B$5:$B$112,0))),"",""),"&gt;&gt;&gt;"),"")," ")</f>
        <v xml:space="preserve"> </v>
      </c>
      <c r="G6" s="9" t="str">
        <f t="shared" ref="G6:G69" si="0">IF($A6="детский сад","1 ч",IF($A6="свадебный фильм","10 мин - 1 ч 40 мин",IF($A6="свадебный клип","3-5 мин",IF($A6="крестины","10 мин стандарт минимум 7-8, с заездом до 12 мин",IF($A6="день рождения","3-7 мин",IF($A6="клип коптер","1 мин минимум",IF($A6="выписка","4,5-6 мин",IF($A6="рекламный ролик","1 мин минимум"," "))))))))</f>
        <v>1 ч</v>
      </c>
      <c r="H6" s="13"/>
      <c r="I6" s="14">
        <f t="shared" ref="I6:I69" si="1">IF($A6="крестины",D6+14,IF($A6="свадебный фильм",D6+180,IF($A6="свадебный клип",D6+180,IF($A6="клип коптер",D6+180,IF($A6="выписка",D6+14,IF($A6="детский сад",D6+30,IF($A6="день рождения",D6+14,IF($A6="рекламный ролик",D6+7," "))))))))</f>
        <v>43275</v>
      </c>
      <c r="J6" s="15"/>
      <c r="K6" s="16" t="str">
        <f ca="1">IF(OR(Комментарии!$C5&lt;&gt;"",Комментарии!$D5&lt;&gt;""),HYPERLINK(SUBSTITUTE(CELL("АДРЕС",INDEX(Комментарии!$B$4:$B$111,MATCH(Видео!B6,Комментарии!$B$4:$B$111,0))),"",""),"&gt;&gt;&gt;"),"")</f>
        <v/>
      </c>
      <c r="AD6" t="s">
        <v>13</v>
      </c>
    </row>
    <row r="7" spans="1:30" ht="78.75">
      <c r="A7" s="10" t="s">
        <v>11</v>
      </c>
      <c r="B7" s="10" t="s">
        <v>32</v>
      </c>
      <c r="C7" s="10" t="s">
        <v>30</v>
      </c>
      <c r="D7" s="11">
        <v>43221</v>
      </c>
      <c r="E7" s="12">
        <v>0.625</v>
      </c>
      <c r="F7" s="21" t="str">
        <f ca="1">IFERROR(IF(OR(Фото!$F7&lt;&gt;"",Фото!$I6&lt;&gt;""),HYPERLINK(SUBSTITUTE(CELL("АДРЕС",INDEX(Фото!$B$5:$B$112,MATCH(Видео!B7,Фото!$B$5:$B$112,0))),"",""),"&gt;&gt;&gt;"),"")," ")</f>
        <v>&gt;&gt;&gt;</v>
      </c>
      <c r="G7" s="9" t="str">
        <f t="shared" si="0"/>
        <v>10 мин стандарт минимум 7-8, с заездом до 12 мин</v>
      </c>
      <c r="H7" s="13"/>
      <c r="I7" s="14">
        <f t="shared" si="1"/>
        <v>43235</v>
      </c>
      <c r="J7" s="15"/>
      <c r="K7" s="16" t="str">
        <f ca="1">IF(OR(Комментарии!$C6&lt;&gt;"",Комментарии!$D6&lt;&gt;""),HYPERLINK(SUBSTITUTE(CELL("АДРЕС",INDEX(Комментарии!$B$4:$B$111,MATCH(Видео!B7,Комментарии!$B$4:$B$111,0))),"",""),"&gt;&gt;&gt;"),"")</f>
        <v>&gt;&gt;&gt;</v>
      </c>
      <c r="AD7" t="s">
        <v>11</v>
      </c>
    </row>
    <row r="8" spans="1:30" ht="15.75">
      <c r="A8" s="10"/>
      <c r="B8" s="10"/>
      <c r="C8" s="10"/>
      <c r="D8" s="11"/>
      <c r="E8" s="12"/>
      <c r="F8" s="21" t="str">
        <f ca="1">IFERROR(IF(OR(Фото!$F8&lt;&gt;"",Фото!$I7&lt;&gt;""),HYPERLINK(SUBSTITUTE(CELL("АДРЕС",INDEX(Фото!$B$5:$B$112,MATCH(Видео!B8,Фото!$B$5:$B$112,0))),"",""),"&gt;&gt;&gt;"),"")," ")</f>
        <v xml:space="preserve"> </v>
      </c>
      <c r="G8" s="9" t="str">
        <f t="shared" si="0"/>
        <v xml:space="preserve"> </v>
      </c>
      <c r="H8" s="13"/>
      <c r="I8" s="14" t="str">
        <f t="shared" si="1"/>
        <v xml:space="preserve"> </v>
      </c>
      <c r="J8" s="15"/>
      <c r="K8" s="16" t="str">
        <f ca="1">IF(OR(Комментарии!$C7&lt;&gt;"",Комментарии!$D7&lt;&gt;""),HYPERLINK(SUBSTITUTE(CELL("АДРЕС",INDEX(Комментарии!$B$4:$B$111,MATCH(Видео!B8,Комментарии!$B$4:$B$111,0))),"",""),"&gt;&gt;&gt;"),"")</f>
        <v/>
      </c>
      <c r="AD8" t="s">
        <v>12</v>
      </c>
    </row>
    <row r="9" spans="1:30" ht="15.75">
      <c r="A9" s="10"/>
      <c r="B9" s="10"/>
      <c r="C9" s="10"/>
      <c r="D9" s="11"/>
      <c r="E9" s="12"/>
      <c r="F9" s="21" t="str">
        <f ca="1">IFERROR(IF(OR(Фото!$F9&lt;&gt;"",Фото!$I8&lt;&gt;""),HYPERLINK(SUBSTITUTE(CELL("АДРЕС",INDEX(Фото!$B$5:$B$112,MATCH(Видео!B9,Фото!$B$5:$B$112,0))),"",""),"&gt;&gt;&gt;"),"")," ")</f>
        <v xml:space="preserve"> </v>
      </c>
      <c r="G9" s="9" t="str">
        <f t="shared" si="0"/>
        <v xml:space="preserve"> </v>
      </c>
      <c r="H9" s="13"/>
      <c r="I9" s="14" t="str">
        <f t="shared" si="1"/>
        <v xml:space="preserve"> </v>
      </c>
      <c r="J9" s="15"/>
      <c r="K9" s="16" t="str">
        <f ca="1">IF(OR(Комментарии!$C8&lt;&gt;"",Комментарии!$D8&lt;&gt;""),HYPERLINK(SUBSTITUTE(CELL("АДРЕС",INDEX(Комментарии!$B$4:$B$111,MATCH(Видео!B9,Комментарии!$B$4:$B$111,0))),"",""),"&gt;&gt;&gt;"),"")</f>
        <v/>
      </c>
      <c r="AD9" t="s">
        <v>16</v>
      </c>
    </row>
    <row r="10" spans="1:30" ht="15.75">
      <c r="A10" s="10"/>
      <c r="B10" s="10"/>
      <c r="C10" s="10"/>
      <c r="D10" s="11"/>
      <c r="E10" s="12"/>
      <c r="F10" s="21" t="str">
        <f ca="1">IFERROR(IF(OR(Фото!$F10&lt;&gt;"",Фото!$I9&lt;&gt;""),HYPERLINK(SUBSTITUTE(CELL("АДРЕС",INDEX(Фото!$B$5:$B$112,MATCH(Видео!B10,Фото!$B$5:$B$112,0))),"",""),"&gt;&gt;&gt;"),"")," ")</f>
        <v xml:space="preserve"> </v>
      </c>
      <c r="G10" s="9" t="str">
        <f t="shared" si="0"/>
        <v xml:space="preserve"> </v>
      </c>
      <c r="H10" s="13"/>
      <c r="I10" s="14" t="str">
        <f t="shared" si="1"/>
        <v xml:space="preserve"> </v>
      </c>
      <c r="J10" s="15"/>
      <c r="K10" s="16" t="str">
        <f ca="1">IF(OR(Комментарии!$C9&lt;&gt;"",Комментарии!$D9&lt;&gt;""),HYPERLINK(SUBSTITUTE(CELL("АДРЕС",INDEX(Комментарии!$B$4:$B$111,MATCH(Видео!B10,Комментарии!$B$4:$B$111,0))),"",""),"&gt;&gt;&gt;"),"")</f>
        <v/>
      </c>
      <c r="AD10" t="s">
        <v>17</v>
      </c>
    </row>
    <row r="11" spans="1:30" ht="15.75">
      <c r="A11" s="10"/>
      <c r="B11" s="10"/>
      <c r="C11" s="10"/>
      <c r="D11" s="11"/>
      <c r="E11" s="12"/>
      <c r="F11" s="21" t="str">
        <f ca="1">IFERROR(IF(OR(Фото!$F11&lt;&gt;"",Фото!$I10&lt;&gt;""),HYPERLINK(SUBSTITUTE(CELL("АДРЕС",INDEX(Фото!$B$5:$B$112,MATCH(Видео!B11,Фото!$B$5:$B$112,0))),"",""),"&gt;&gt;&gt;"),"")," ")</f>
        <v xml:space="preserve"> </v>
      </c>
      <c r="G11" s="9" t="str">
        <f t="shared" si="0"/>
        <v xml:space="preserve"> </v>
      </c>
      <c r="H11" s="13"/>
      <c r="I11" s="14" t="str">
        <f t="shared" si="1"/>
        <v xml:space="preserve"> </v>
      </c>
      <c r="J11" s="15"/>
      <c r="K11" s="16" t="str">
        <f ca="1">IF(OR(Комментарии!$C10&lt;&gt;"",Комментарии!$D10&lt;&gt;""),HYPERLINK(SUBSTITUTE(CELL("АДРЕС",INDEX(Комментарии!$B$4:$B$111,MATCH(Видео!B11,Комментарии!$B$4:$B$111,0))),"",""),"&gt;&gt;&gt;"),"")</f>
        <v/>
      </c>
      <c r="AD11" t="s">
        <v>19</v>
      </c>
    </row>
    <row r="12" spans="1:30" ht="15.75">
      <c r="A12" s="10"/>
      <c r="B12" s="10"/>
      <c r="C12" s="10"/>
      <c r="D12" s="11"/>
      <c r="E12" s="12"/>
      <c r="F12" s="21" t="str">
        <f ca="1">IFERROR(IF(OR(Фото!$F12&lt;&gt;"",Фото!$I11&lt;&gt;""),HYPERLINK(SUBSTITUTE(CELL("АДРЕС",INDEX(Фото!$B$5:$B$112,MATCH(Видео!B12,Фото!$B$5:$B$112,0))),"",""),"&gt;&gt;&gt;"),"")," ")</f>
        <v xml:space="preserve"> </v>
      </c>
      <c r="G12" s="9" t="str">
        <f t="shared" si="0"/>
        <v xml:space="preserve"> </v>
      </c>
      <c r="H12" s="13"/>
      <c r="I12" s="14" t="str">
        <f t="shared" si="1"/>
        <v xml:space="preserve"> </v>
      </c>
      <c r="J12" s="15"/>
      <c r="K12" s="16" t="str">
        <f ca="1">IF(OR(Комментарии!$C11&lt;&gt;"",Комментарии!$D11&lt;&gt;""),HYPERLINK(SUBSTITUTE(CELL("АДРЕС",INDEX(Комментарии!$B$4:$B$111,MATCH(Видео!B12,Комментарии!$B$4:$B$111,0))),"",""),"&gt;&gt;&gt;"),"")</f>
        <v/>
      </c>
    </row>
    <row r="13" spans="1:30" ht="15.75">
      <c r="A13" s="10"/>
      <c r="B13" s="10"/>
      <c r="C13" s="10"/>
      <c r="D13" s="11"/>
      <c r="E13" s="12"/>
      <c r="F13" s="21" t="str">
        <f ca="1">IFERROR(IF(OR(Фото!$F13&lt;&gt;"",Фото!$I12&lt;&gt;""),HYPERLINK(SUBSTITUTE(CELL("АДРЕС",INDEX(Фото!$B$5:$B$112,MATCH(Видео!B13,Фото!$B$5:$B$112,0))),"",""),"&gt;&gt;&gt;"),"")," ")</f>
        <v xml:space="preserve"> </v>
      </c>
      <c r="G13" s="9" t="str">
        <f t="shared" si="0"/>
        <v xml:space="preserve"> </v>
      </c>
      <c r="H13" s="13"/>
      <c r="I13" s="14" t="str">
        <f t="shared" si="1"/>
        <v xml:space="preserve"> </v>
      </c>
      <c r="J13" s="15"/>
      <c r="K13" s="16" t="str">
        <f ca="1">IF(OR(Комментарии!$C12&lt;&gt;"",Комментарии!$D12&lt;&gt;""),HYPERLINK(SUBSTITUTE(CELL("АДРЕС",INDEX(Комментарии!$B$4:$B$111,MATCH(Видео!B13,Комментарии!$B$4:$B$111,0))),"",""),"&gt;&gt;&gt;"),"")</f>
        <v/>
      </c>
    </row>
    <row r="14" spans="1:30" ht="15.75">
      <c r="A14" s="10"/>
      <c r="B14" s="10"/>
      <c r="C14" s="10"/>
      <c r="D14" s="11"/>
      <c r="E14" s="12"/>
      <c r="F14" s="21" t="str">
        <f ca="1">IFERROR(IF(OR(Фото!$F14&lt;&gt;"",Фото!$I13&lt;&gt;""),HYPERLINK(SUBSTITUTE(CELL("АДРЕС",INDEX(Фото!$B$5:$B$112,MATCH(Видео!B14,Фото!$B$5:$B$112,0))),"",""),"&gt;&gt;&gt;"),"")," ")</f>
        <v xml:space="preserve"> </v>
      </c>
      <c r="G14" s="9" t="str">
        <f t="shared" si="0"/>
        <v xml:space="preserve"> </v>
      </c>
      <c r="H14" s="13"/>
      <c r="I14" s="14" t="str">
        <f t="shared" si="1"/>
        <v xml:space="preserve"> </v>
      </c>
      <c r="J14" s="15"/>
      <c r="K14" s="16" t="str">
        <f ca="1">IF(OR(Комментарии!$C13&lt;&gt;"",Комментарии!$D13&lt;&gt;""),HYPERLINK(SUBSTITUTE(CELL("АДРЕС",INDEX(Комментарии!$B$4:$B$111,MATCH(Видео!B14,Комментарии!$B$4:$B$111,0))),"",""),"&gt;&gt;&gt;"),"")</f>
        <v/>
      </c>
    </row>
    <row r="15" spans="1:30" ht="15.75">
      <c r="A15" s="10"/>
      <c r="B15" s="10"/>
      <c r="C15" s="10"/>
      <c r="D15" s="11"/>
      <c r="E15" s="12"/>
      <c r="F15" s="21" t="str">
        <f ca="1">IFERROR(IF(OR(Фото!$F15&lt;&gt;"",Фото!$I14&lt;&gt;""),HYPERLINK(SUBSTITUTE(CELL("АДРЕС",INDEX(Фото!$B$5:$B$112,MATCH(Видео!B15,Фото!$B$5:$B$112,0))),"",""),"&gt;&gt;&gt;"),"")," ")</f>
        <v xml:space="preserve"> </v>
      </c>
      <c r="G15" s="9" t="str">
        <f t="shared" si="0"/>
        <v xml:space="preserve"> </v>
      </c>
      <c r="H15" s="13"/>
      <c r="I15" s="14" t="str">
        <f t="shared" si="1"/>
        <v xml:space="preserve"> </v>
      </c>
      <c r="J15" s="15"/>
      <c r="K15" s="16" t="str">
        <f ca="1">IF(OR(Комментарии!$C14&lt;&gt;"",Комментарии!$D14&lt;&gt;""),HYPERLINK(SUBSTITUTE(CELL("АДРЕС",INDEX(Комментарии!$B$4:$B$111,MATCH(Видео!B15,Комментарии!$B$4:$B$111,0))),"",""),"&gt;&gt;&gt;"),"")</f>
        <v/>
      </c>
    </row>
    <row r="16" spans="1:30" ht="15.75">
      <c r="A16" s="10"/>
      <c r="B16" s="10"/>
      <c r="C16" s="10"/>
      <c r="D16" s="11"/>
      <c r="E16" s="12"/>
      <c r="F16" s="21" t="str">
        <f ca="1">IFERROR(IF(OR(Фото!$F16&lt;&gt;"",Фото!$I15&lt;&gt;""),HYPERLINK(SUBSTITUTE(CELL("АДРЕС",INDEX(Фото!$B$5:$B$112,MATCH(Видео!B16,Фото!$B$5:$B$112,0))),"",""),"&gt;&gt;&gt;"),"")," ")</f>
        <v xml:space="preserve"> </v>
      </c>
      <c r="G16" s="9" t="str">
        <f t="shared" si="0"/>
        <v xml:space="preserve"> </v>
      </c>
      <c r="H16" s="13"/>
      <c r="I16" s="14" t="str">
        <f t="shared" si="1"/>
        <v xml:space="preserve"> </v>
      </c>
      <c r="J16" s="15"/>
      <c r="K16" s="16" t="str">
        <f ca="1">IF(OR(Комментарии!$C15&lt;&gt;"",Комментарии!$D15&lt;&gt;""),HYPERLINK(SUBSTITUTE(CELL("АДРЕС",INDEX(Комментарии!$B$4:$B$111,MATCH(Видео!B16,Комментарии!$B$4:$B$111,0))),"",""),"&gt;&gt;&gt;"),"")</f>
        <v/>
      </c>
    </row>
    <row r="17" spans="1:11" ht="15.75">
      <c r="A17" s="10"/>
      <c r="B17" s="10"/>
      <c r="C17" s="10"/>
      <c r="D17" s="11"/>
      <c r="E17" s="12"/>
      <c r="F17" s="21" t="str">
        <f ca="1">IFERROR(IF(OR(Фото!$F17&lt;&gt;"",Фото!$I16&lt;&gt;""),HYPERLINK(SUBSTITUTE(CELL("АДРЕС",INDEX(Фото!$B$5:$B$112,MATCH(Видео!B17,Фото!$B$5:$B$112,0))),"",""),"&gt;&gt;&gt;"),"")," ")</f>
        <v xml:space="preserve"> </v>
      </c>
      <c r="G17" s="9" t="str">
        <f t="shared" si="0"/>
        <v xml:space="preserve"> </v>
      </c>
      <c r="H17" s="13"/>
      <c r="I17" s="14" t="str">
        <f t="shared" si="1"/>
        <v xml:space="preserve"> </v>
      </c>
      <c r="J17" s="15"/>
      <c r="K17" s="16" t="str">
        <f ca="1">IF(OR(Комментарии!$C16&lt;&gt;"",Комментарии!$D16&lt;&gt;""),HYPERLINK(SUBSTITUTE(CELL("АДРЕС",INDEX(Комментарии!$B$4:$B$111,MATCH(Видео!B17,Комментарии!$B$4:$B$111,0))),"",""),"&gt;&gt;&gt;"),"")</f>
        <v/>
      </c>
    </row>
    <row r="18" spans="1:11" ht="15.75">
      <c r="A18" s="10"/>
      <c r="B18" s="10"/>
      <c r="C18" s="10"/>
      <c r="D18" s="11"/>
      <c r="E18" s="12"/>
      <c r="F18" s="21" t="str">
        <f ca="1">IFERROR(IF(OR(Фото!$F18&lt;&gt;"",Фото!$I17&lt;&gt;""),HYPERLINK(SUBSTITUTE(CELL("АДРЕС",INDEX(Фото!$B$5:$B$112,MATCH(Видео!B18,Фото!$B$5:$B$112,0))),"",""),"&gt;&gt;&gt;"),"")," ")</f>
        <v xml:space="preserve"> </v>
      </c>
      <c r="G18" s="9" t="str">
        <f t="shared" si="0"/>
        <v xml:space="preserve"> </v>
      </c>
      <c r="H18" s="13"/>
      <c r="I18" s="14" t="str">
        <f t="shared" si="1"/>
        <v xml:space="preserve"> </v>
      </c>
      <c r="J18" s="15"/>
      <c r="K18" s="16" t="str">
        <f ca="1">IF(OR(Комментарии!$C17&lt;&gt;"",Комментарии!$D17&lt;&gt;""),HYPERLINK(SUBSTITUTE(CELL("АДРЕС",INDEX(Комментарии!$B$4:$B$111,MATCH(Видео!B18,Комментарии!$B$4:$B$111,0))),"",""),"&gt;&gt;&gt;"),"")</f>
        <v/>
      </c>
    </row>
    <row r="19" spans="1:11" ht="15.75">
      <c r="A19" s="10"/>
      <c r="B19" s="10"/>
      <c r="C19" s="10"/>
      <c r="D19" s="11"/>
      <c r="E19" s="12"/>
      <c r="F19" s="21" t="str">
        <f ca="1">IFERROR(IF(OR(Фото!$F19&lt;&gt;"",Фото!$I18&lt;&gt;""),HYPERLINK(SUBSTITUTE(CELL("АДРЕС",INDEX(Фото!$B$5:$B$112,MATCH(Видео!B19,Фото!$B$5:$B$112,0))),"",""),"&gt;&gt;&gt;"),"")," ")</f>
        <v xml:space="preserve"> </v>
      </c>
      <c r="G19" s="9" t="str">
        <f t="shared" si="0"/>
        <v xml:space="preserve"> </v>
      </c>
      <c r="H19" s="13"/>
      <c r="I19" s="14" t="str">
        <f t="shared" si="1"/>
        <v xml:space="preserve"> </v>
      </c>
      <c r="J19" s="15"/>
      <c r="K19" s="16" t="str">
        <f ca="1">IF(OR(Комментарии!$C18&lt;&gt;"",Комментарии!$D18&lt;&gt;""),HYPERLINK(SUBSTITUTE(CELL("АДРЕС",INDEX(Комментарии!$B$4:$B$111,MATCH(Видео!B19,Комментарии!$B$4:$B$111,0))),"",""),"&gt;&gt;&gt;"),"")</f>
        <v/>
      </c>
    </row>
    <row r="20" spans="1:11" ht="15.75">
      <c r="A20" s="10"/>
      <c r="B20" s="10"/>
      <c r="C20" s="10"/>
      <c r="D20" s="11"/>
      <c r="E20" s="12"/>
      <c r="F20" s="21" t="str">
        <f ca="1">IFERROR(IF(OR(Фото!$F20&lt;&gt;"",Фото!$I19&lt;&gt;""),HYPERLINK(SUBSTITUTE(CELL("АДРЕС",INDEX(Фото!$B$5:$B$112,MATCH(Видео!B20,Фото!$B$5:$B$112,0))),"",""),"&gt;&gt;&gt;"),"")," ")</f>
        <v xml:space="preserve"> </v>
      </c>
      <c r="G20" s="9" t="str">
        <f t="shared" si="0"/>
        <v xml:space="preserve"> </v>
      </c>
      <c r="H20" s="13"/>
      <c r="I20" s="14" t="str">
        <f t="shared" si="1"/>
        <v xml:space="preserve"> </v>
      </c>
      <c r="J20" s="15"/>
      <c r="K20" s="16" t="str">
        <f ca="1">IF(OR(Комментарии!$C19&lt;&gt;"",Комментарии!$D19&lt;&gt;""),HYPERLINK(SUBSTITUTE(CELL("АДРЕС",INDEX(Комментарии!$B$4:$B$111,MATCH(Видео!B20,Комментарии!$B$4:$B$111,0))),"",""),"&gt;&gt;&gt;"),"")</f>
        <v/>
      </c>
    </row>
    <row r="21" spans="1:11" ht="15.75">
      <c r="A21" s="10"/>
      <c r="B21" s="10"/>
      <c r="C21" s="10"/>
      <c r="D21" s="11"/>
      <c r="E21" s="12"/>
      <c r="F21" s="21" t="str">
        <f ca="1">IFERROR(IF(OR(Фото!$F21&lt;&gt;"",Фото!$I20&lt;&gt;""),HYPERLINK(SUBSTITUTE(CELL("АДРЕС",INDEX(Фото!$B$5:$B$112,MATCH(Видео!B21,Фото!$B$5:$B$112,0))),"",""),"&gt;&gt;&gt;"),"")," ")</f>
        <v xml:space="preserve"> </v>
      </c>
      <c r="G21" s="9" t="str">
        <f t="shared" si="0"/>
        <v xml:space="preserve"> </v>
      </c>
      <c r="H21" s="13"/>
      <c r="I21" s="14" t="str">
        <f t="shared" si="1"/>
        <v xml:space="preserve"> </v>
      </c>
      <c r="J21" s="15"/>
      <c r="K21" s="16" t="str">
        <f ca="1">IF(OR(Комментарии!$C20&lt;&gt;"",Комментарии!$D20&lt;&gt;""),HYPERLINK(SUBSTITUTE(CELL("АДРЕС",INDEX(Комментарии!$B$4:$B$111,MATCH(Видео!B21,Комментарии!$B$4:$B$111,0))),"",""),"&gt;&gt;&gt;"),"")</f>
        <v/>
      </c>
    </row>
    <row r="22" spans="1:11" ht="15.75">
      <c r="A22" s="10"/>
      <c r="B22" s="10"/>
      <c r="C22" s="10"/>
      <c r="D22" s="11"/>
      <c r="E22" s="12"/>
      <c r="F22" s="21" t="str">
        <f ca="1">IFERROR(IF(OR(Фото!$F22&lt;&gt;"",Фото!$I21&lt;&gt;""),HYPERLINK(SUBSTITUTE(CELL("АДРЕС",INDEX(Фото!$B$5:$B$112,MATCH(Видео!B22,Фото!$B$5:$B$112,0))),"",""),"&gt;&gt;&gt;"),"")," ")</f>
        <v xml:space="preserve"> </v>
      </c>
      <c r="G22" s="9" t="str">
        <f t="shared" si="0"/>
        <v xml:space="preserve"> </v>
      </c>
      <c r="H22" s="13"/>
      <c r="I22" s="14" t="str">
        <f t="shared" si="1"/>
        <v xml:space="preserve"> </v>
      </c>
      <c r="J22" s="15"/>
      <c r="K22" s="16" t="str">
        <f ca="1">IF(OR(Комментарии!$C21&lt;&gt;"",Комментарии!$D21&lt;&gt;""),HYPERLINK(SUBSTITUTE(CELL("АДРЕС",INDEX(Комментарии!$B$4:$B$111,MATCH(Видео!B22,Комментарии!$B$4:$B$111,0))),"",""),"&gt;&gt;&gt;"),"")</f>
        <v/>
      </c>
    </row>
    <row r="23" spans="1:11" ht="15.75">
      <c r="A23" s="10"/>
      <c r="B23" s="10"/>
      <c r="C23" s="10"/>
      <c r="D23" s="11"/>
      <c r="E23" s="12"/>
      <c r="F23" s="21" t="str">
        <f ca="1">IFERROR(IF(OR(Фото!$F23&lt;&gt;"",Фото!$I22&lt;&gt;""),HYPERLINK(SUBSTITUTE(CELL("АДРЕС",INDEX(Фото!$B$5:$B$112,MATCH(Видео!B23,Фото!$B$5:$B$112,0))),"",""),"&gt;&gt;&gt;"),"")," ")</f>
        <v xml:space="preserve"> </v>
      </c>
      <c r="G23" s="9" t="str">
        <f t="shared" si="0"/>
        <v xml:space="preserve"> </v>
      </c>
      <c r="H23" s="13"/>
      <c r="I23" s="14" t="str">
        <f t="shared" si="1"/>
        <v xml:space="preserve"> </v>
      </c>
      <c r="J23" s="15"/>
      <c r="K23" s="16" t="str">
        <f ca="1">IF(OR(Комментарии!$C22&lt;&gt;"",Комментарии!$D22&lt;&gt;""),HYPERLINK(SUBSTITUTE(CELL("АДРЕС",INDEX(Комментарии!$B$4:$B$111,MATCH(Видео!B23,Комментарии!$B$4:$B$111,0))),"",""),"&gt;&gt;&gt;"),"")</f>
        <v/>
      </c>
    </row>
    <row r="24" spans="1:11" ht="15.75">
      <c r="A24" s="10"/>
      <c r="B24" s="10"/>
      <c r="C24" s="10"/>
      <c r="D24" s="11"/>
      <c r="E24" s="12"/>
      <c r="F24" s="21" t="str">
        <f ca="1">IFERROR(IF(OR(Фото!$F24&lt;&gt;"",Фото!$I23&lt;&gt;""),HYPERLINK(SUBSTITUTE(CELL("АДРЕС",INDEX(Фото!$B$5:$B$112,MATCH(Видео!B24,Фото!$B$5:$B$112,0))),"",""),"&gt;&gt;&gt;"),"")," ")</f>
        <v xml:space="preserve"> </v>
      </c>
      <c r="G24" s="9" t="str">
        <f t="shared" si="0"/>
        <v xml:space="preserve"> </v>
      </c>
      <c r="H24" s="13"/>
      <c r="I24" s="14" t="str">
        <f t="shared" si="1"/>
        <v xml:space="preserve"> </v>
      </c>
      <c r="J24" s="15"/>
      <c r="K24" s="16" t="str">
        <f ca="1">IF(OR(Комментарии!$C23&lt;&gt;"",Комментарии!$D23&lt;&gt;""),HYPERLINK(SUBSTITUTE(CELL("АДРЕС",INDEX(Комментарии!$B$4:$B$111,MATCH(Видео!B24,Комментарии!$B$4:$B$111,0))),"",""),"&gt;&gt;&gt;"),"")</f>
        <v/>
      </c>
    </row>
    <row r="25" spans="1:11" ht="15.75">
      <c r="A25" s="10"/>
      <c r="B25" s="10"/>
      <c r="C25" s="10"/>
      <c r="D25" s="11"/>
      <c r="E25" s="12"/>
      <c r="F25" s="21" t="str">
        <f ca="1">IFERROR(IF(OR(Фото!$F25&lt;&gt;"",Фото!$I24&lt;&gt;""),HYPERLINK(SUBSTITUTE(CELL("АДРЕС",INDEX(Фото!$B$5:$B$112,MATCH(Видео!B25,Фото!$B$5:$B$112,0))),"",""),"&gt;&gt;&gt;"),"")," ")</f>
        <v xml:space="preserve"> </v>
      </c>
      <c r="G25" s="9" t="str">
        <f t="shared" si="0"/>
        <v xml:space="preserve"> </v>
      </c>
      <c r="H25" s="13"/>
      <c r="I25" s="14" t="str">
        <f t="shared" si="1"/>
        <v xml:space="preserve"> </v>
      </c>
      <c r="J25" s="15"/>
      <c r="K25" s="16" t="str">
        <f ca="1">IF(OR(Комментарии!$C24&lt;&gt;"",Комментарии!$D24&lt;&gt;""),HYPERLINK(SUBSTITUTE(CELL("АДРЕС",INDEX(Комментарии!$B$4:$B$111,MATCH(Видео!B25,Комментарии!$B$4:$B$111,0))),"",""),"&gt;&gt;&gt;"),"")</f>
        <v/>
      </c>
    </row>
    <row r="26" spans="1:11" ht="15.75">
      <c r="A26" s="10"/>
      <c r="B26" s="10"/>
      <c r="C26" s="10"/>
      <c r="D26" s="11"/>
      <c r="E26" s="12"/>
      <c r="F26" s="21" t="str">
        <f ca="1">IFERROR(IF(OR(Фото!$F26&lt;&gt;"",Фото!$I25&lt;&gt;""),HYPERLINK(SUBSTITUTE(CELL("АДРЕС",INDEX(Фото!$B$5:$B$112,MATCH(Видео!B26,Фото!$B$5:$B$112,0))),"",""),"&gt;&gt;&gt;"),"")," ")</f>
        <v xml:space="preserve"> </v>
      </c>
      <c r="G26" s="9" t="str">
        <f t="shared" si="0"/>
        <v xml:space="preserve"> </v>
      </c>
      <c r="H26" s="13"/>
      <c r="I26" s="14" t="str">
        <f t="shared" si="1"/>
        <v xml:space="preserve"> </v>
      </c>
      <c r="J26" s="15"/>
      <c r="K26" s="16" t="str">
        <f ca="1">IF(OR(Комментарии!$C25&lt;&gt;"",Комментарии!$D25&lt;&gt;""),HYPERLINK(SUBSTITUTE(CELL("АДРЕС",INDEX(Комментарии!$B$4:$B$111,MATCH(Видео!B26,Комментарии!$B$4:$B$111,0))),"",""),"&gt;&gt;&gt;"),"")</f>
        <v/>
      </c>
    </row>
    <row r="27" spans="1:11" ht="15.75">
      <c r="A27" s="10"/>
      <c r="B27" s="10"/>
      <c r="C27" s="10"/>
      <c r="D27" s="11"/>
      <c r="E27" s="12"/>
      <c r="F27" s="21" t="str">
        <f ca="1">IFERROR(IF(OR(Фото!$F27&lt;&gt;"",Фото!$I26&lt;&gt;""),HYPERLINK(SUBSTITUTE(CELL("АДРЕС",INDEX(Фото!$B$5:$B$112,MATCH(Видео!B27,Фото!$B$5:$B$112,0))),"",""),"&gt;&gt;&gt;"),"")," ")</f>
        <v xml:space="preserve"> </v>
      </c>
      <c r="G27" s="9" t="str">
        <f t="shared" si="0"/>
        <v xml:space="preserve"> </v>
      </c>
      <c r="H27" s="13"/>
      <c r="I27" s="14" t="str">
        <f t="shared" si="1"/>
        <v xml:space="preserve"> </v>
      </c>
      <c r="J27" s="15"/>
      <c r="K27" s="16" t="str">
        <f ca="1">IF(OR(Комментарии!$C26&lt;&gt;"",Комментарии!$D26&lt;&gt;""),HYPERLINK(SUBSTITUTE(CELL("АДРЕС",INDEX(Комментарии!$B$4:$B$111,MATCH(Видео!B27,Комментарии!$B$4:$B$111,0))),"",""),"&gt;&gt;&gt;"),"")</f>
        <v/>
      </c>
    </row>
    <row r="28" spans="1:11" ht="15.75">
      <c r="A28" s="10"/>
      <c r="B28" s="10"/>
      <c r="C28" s="10"/>
      <c r="D28" s="11"/>
      <c r="E28" s="12"/>
      <c r="F28" s="21" t="str">
        <f ca="1">IFERROR(IF(OR(Фото!$F28&lt;&gt;"",Фото!$I27&lt;&gt;""),HYPERLINK(SUBSTITUTE(CELL("АДРЕС",INDEX(Фото!$B$5:$B$112,MATCH(Видео!B28,Фото!$B$5:$B$112,0))),"",""),"&gt;&gt;&gt;"),"")," ")</f>
        <v xml:space="preserve"> </v>
      </c>
      <c r="G28" s="9" t="str">
        <f t="shared" si="0"/>
        <v xml:space="preserve"> </v>
      </c>
      <c r="H28" s="13"/>
      <c r="I28" s="14" t="str">
        <f t="shared" si="1"/>
        <v xml:space="preserve"> </v>
      </c>
      <c r="J28" s="15"/>
      <c r="K28" s="16" t="str">
        <f ca="1">IF(OR(Комментарии!$C27&lt;&gt;"",Комментарии!$D27&lt;&gt;""),HYPERLINK(SUBSTITUTE(CELL("АДРЕС",INDEX(Комментарии!$B$4:$B$111,MATCH(Видео!B28,Комментарии!$B$4:$B$111,0))),"",""),"&gt;&gt;&gt;"),"")</f>
        <v/>
      </c>
    </row>
    <row r="29" spans="1:11" ht="15.75">
      <c r="A29" s="10"/>
      <c r="B29" s="10"/>
      <c r="C29" s="10"/>
      <c r="D29" s="11"/>
      <c r="E29" s="12"/>
      <c r="F29" s="21" t="str">
        <f ca="1">IFERROR(IF(OR(Фото!$F29&lt;&gt;"",Фото!$I28&lt;&gt;""),HYPERLINK(SUBSTITUTE(CELL("АДРЕС",INDEX(Фото!$B$5:$B$112,MATCH(Видео!B29,Фото!$B$5:$B$112,0))),"",""),"&gt;&gt;&gt;"),"")," ")</f>
        <v xml:space="preserve"> </v>
      </c>
      <c r="G29" s="9" t="str">
        <f t="shared" si="0"/>
        <v xml:space="preserve"> </v>
      </c>
      <c r="H29" s="13"/>
      <c r="I29" s="14" t="str">
        <f t="shared" si="1"/>
        <v xml:space="preserve"> </v>
      </c>
      <c r="J29" s="15"/>
      <c r="K29" s="16" t="str">
        <f ca="1">IF(OR(Комментарии!$C28&lt;&gt;"",Комментарии!$D28&lt;&gt;""),HYPERLINK(SUBSTITUTE(CELL("АДРЕС",INDEX(Комментарии!$B$4:$B$111,MATCH(Видео!B29,Комментарии!$B$4:$B$111,0))),"",""),"&gt;&gt;&gt;"),"")</f>
        <v/>
      </c>
    </row>
    <row r="30" spans="1:11" ht="15.75">
      <c r="A30" s="10"/>
      <c r="B30" s="10"/>
      <c r="C30" s="10"/>
      <c r="D30" s="11"/>
      <c r="E30" s="12"/>
      <c r="F30" s="21" t="str">
        <f ca="1">IFERROR(IF(OR(Фото!$F30&lt;&gt;"",Фото!$I29&lt;&gt;""),HYPERLINK(SUBSTITUTE(CELL("АДРЕС",INDEX(Фото!$B$5:$B$112,MATCH(Видео!B30,Фото!$B$5:$B$112,0))),"",""),"&gt;&gt;&gt;"),"")," ")</f>
        <v xml:space="preserve"> </v>
      </c>
      <c r="G30" s="9" t="str">
        <f t="shared" si="0"/>
        <v xml:space="preserve"> </v>
      </c>
      <c r="H30" s="13"/>
      <c r="I30" s="14" t="str">
        <f t="shared" si="1"/>
        <v xml:space="preserve"> </v>
      </c>
      <c r="J30" s="15"/>
      <c r="K30" s="16" t="str">
        <f ca="1">IF(OR(Комментарии!$C29&lt;&gt;"",Комментарии!$D29&lt;&gt;""),HYPERLINK(SUBSTITUTE(CELL("АДРЕС",INDEX(Комментарии!$B$4:$B$111,MATCH(Видео!B30,Комментарии!$B$4:$B$111,0))),"",""),"&gt;&gt;&gt;"),"")</f>
        <v/>
      </c>
    </row>
    <row r="31" spans="1:11" ht="15.75">
      <c r="A31" s="10"/>
      <c r="B31" s="10"/>
      <c r="C31" s="10"/>
      <c r="D31" s="11"/>
      <c r="E31" s="12"/>
      <c r="F31" s="21" t="str">
        <f ca="1">IFERROR(IF(OR(Фото!$F31&lt;&gt;"",Фото!$I30&lt;&gt;""),HYPERLINK(SUBSTITUTE(CELL("АДРЕС",INDEX(Фото!$B$5:$B$112,MATCH(Видео!B31,Фото!$B$5:$B$112,0))),"",""),"&gt;&gt;&gt;"),"")," ")</f>
        <v xml:space="preserve"> </v>
      </c>
      <c r="G31" s="9" t="str">
        <f t="shared" si="0"/>
        <v xml:space="preserve"> </v>
      </c>
      <c r="H31" s="13"/>
      <c r="I31" s="14" t="str">
        <f t="shared" si="1"/>
        <v xml:space="preserve"> </v>
      </c>
      <c r="J31" s="15"/>
      <c r="K31" s="16" t="str">
        <f ca="1">IF(OR(Комментарии!$C30&lt;&gt;"",Комментарии!$D30&lt;&gt;""),HYPERLINK(SUBSTITUTE(CELL("АДРЕС",INDEX(Комментарии!$B$4:$B$111,MATCH(Видео!B31,Комментарии!$B$4:$B$111,0))),"",""),"&gt;&gt;&gt;"),"")</f>
        <v/>
      </c>
    </row>
    <row r="32" spans="1:11" ht="15.75">
      <c r="A32" s="10"/>
      <c r="B32" s="10"/>
      <c r="C32" s="10"/>
      <c r="D32" s="11"/>
      <c r="E32" s="12"/>
      <c r="F32" s="21" t="str">
        <f ca="1">IFERROR(IF(OR(Фото!$F32&lt;&gt;"",Фото!$I31&lt;&gt;""),HYPERLINK(SUBSTITUTE(CELL("АДРЕС",INDEX(Фото!$B$5:$B$112,MATCH(Видео!B32,Фото!$B$5:$B$112,0))),"",""),"&gt;&gt;&gt;"),"")," ")</f>
        <v xml:space="preserve"> </v>
      </c>
      <c r="G32" s="9" t="str">
        <f t="shared" si="0"/>
        <v xml:space="preserve"> </v>
      </c>
      <c r="H32" s="13"/>
      <c r="I32" s="14" t="str">
        <f t="shared" si="1"/>
        <v xml:space="preserve"> </v>
      </c>
      <c r="J32" s="15"/>
      <c r="K32" s="16" t="str">
        <f ca="1">IF(OR(Комментарии!$C31&lt;&gt;"",Комментарии!$D31&lt;&gt;""),HYPERLINK(SUBSTITUTE(CELL("АДРЕС",INDEX(Комментарии!$B$4:$B$111,MATCH(Видео!B32,Комментарии!$B$4:$B$111,0))),"",""),"&gt;&gt;&gt;"),"")</f>
        <v/>
      </c>
    </row>
    <row r="33" spans="1:11" ht="15.75">
      <c r="A33" s="10"/>
      <c r="B33" s="10"/>
      <c r="C33" s="10"/>
      <c r="D33" s="11"/>
      <c r="E33" s="12"/>
      <c r="F33" s="21" t="str">
        <f ca="1">IFERROR(IF(OR(Фото!$F33&lt;&gt;"",Фото!$I32&lt;&gt;""),HYPERLINK(SUBSTITUTE(CELL("АДРЕС",INDEX(Фото!$B$5:$B$112,MATCH(Видео!B33,Фото!$B$5:$B$112,0))),"",""),"&gt;&gt;&gt;"),"")," ")</f>
        <v xml:space="preserve"> </v>
      </c>
      <c r="G33" s="9" t="str">
        <f t="shared" si="0"/>
        <v xml:space="preserve"> </v>
      </c>
      <c r="H33" s="13"/>
      <c r="I33" s="14" t="str">
        <f t="shared" si="1"/>
        <v xml:space="preserve"> </v>
      </c>
      <c r="J33" s="15"/>
      <c r="K33" s="16" t="str">
        <f ca="1">IF(OR(Комментарии!$C32&lt;&gt;"",Комментарии!$D32&lt;&gt;""),HYPERLINK(SUBSTITUTE(CELL("АДРЕС",INDEX(Комментарии!$B$4:$B$111,MATCH(Видео!B33,Комментарии!$B$4:$B$111,0))),"",""),"&gt;&gt;&gt;"),"")</f>
        <v/>
      </c>
    </row>
    <row r="34" spans="1:11" ht="15.75">
      <c r="A34" s="10"/>
      <c r="B34" s="10"/>
      <c r="C34" s="10"/>
      <c r="D34" s="11"/>
      <c r="E34" s="12"/>
      <c r="F34" s="21" t="str">
        <f ca="1">IFERROR(IF(OR(Фото!$F34&lt;&gt;"",Фото!$I33&lt;&gt;""),HYPERLINK(SUBSTITUTE(CELL("АДРЕС",INDEX(Фото!$B$5:$B$112,MATCH(Видео!B34,Фото!$B$5:$B$112,0))),"",""),"&gt;&gt;&gt;"),"")," ")</f>
        <v xml:space="preserve"> </v>
      </c>
      <c r="G34" s="9" t="str">
        <f t="shared" si="0"/>
        <v xml:space="preserve"> </v>
      </c>
      <c r="H34" s="13"/>
      <c r="I34" s="14" t="str">
        <f t="shared" si="1"/>
        <v xml:space="preserve"> </v>
      </c>
      <c r="J34" s="15"/>
      <c r="K34" s="16" t="str">
        <f ca="1">IF(OR(Комментарии!$C33&lt;&gt;"",Комментарии!$D33&lt;&gt;""),HYPERLINK(SUBSTITUTE(CELL("АДРЕС",INDEX(Комментарии!$B$4:$B$111,MATCH(Видео!B34,Комментарии!$B$4:$B$111,0))),"",""),"&gt;&gt;&gt;"),"")</f>
        <v/>
      </c>
    </row>
    <row r="35" spans="1:11" ht="15.75">
      <c r="A35" s="10"/>
      <c r="B35" s="10"/>
      <c r="C35" s="10"/>
      <c r="D35" s="11"/>
      <c r="E35" s="12"/>
      <c r="F35" s="21" t="str">
        <f ca="1">IFERROR(IF(OR(Фото!$F35&lt;&gt;"",Фото!$I34&lt;&gt;""),HYPERLINK(SUBSTITUTE(CELL("АДРЕС",INDEX(Фото!$B$5:$B$112,MATCH(Видео!B35,Фото!$B$5:$B$112,0))),"",""),"&gt;&gt;&gt;"),"")," ")</f>
        <v xml:space="preserve"> </v>
      </c>
      <c r="G35" s="9" t="str">
        <f t="shared" si="0"/>
        <v xml:space="preserve"> </v>
      </c>
      <c r="H35" s="13"/>
      <c r="I35" s="14" t="str">
        <f t="shared" si="1"/>
        <v xml:space="preserve"> </v>
      </c>
      <c r="J35" s="15"/>
      <c r="K35" s="16" t="str">
        <f ca="1">IF(OR(Комментарии!$C34&lt;&gt;"",Комментарии!$D34&lt;&gt;""),HYPERLINK(SUBSTITUTE(CELL("АДРЕС",INDEX(Комментарии!$B$4:$B$111,MATCH(Видео!B35,Комментарии!$B$4:$B$111,0))),"",""),"&gt;&gt;&gt;"),"")</f>
        <v/>
      </c>
    </row>
    <row r="36" spans="1:11" ht="15.75">
      <c r="A36" s="10"/>
      <c r="B36" s="10"/>
      <c r="C36" s="10"/>
      <c r="D36" s="11"/>
      <c r="E36" s="12"/>
      <c r="F36" s="21" t="str">
        <f ca="1">IFERROR(IF(OR(Фото!$F36&lt;&gt;"",Фото!$I35&lt;&gt;""),HYPERLINK(SUBSTITUTE(CELL("АДРЕС",INDEX(Фото!$B$5:$B$112,MATCH(Видео!B36,Фото!$B$5:$B$112,0))),"",""),"&gt;&gt;&gt;"),"")," ")</f>
        <v xml:space="preserve"> </v>
      </c>
      <c r="G36" s="9" t="str">
        <f t="shared" si="0"/>
        <v xml:space="preserve"> </v>
      </c>
      <c r="H36" s="13"/>
      <c r="I36" s="14" t="str">
        <f t="shared" si="1"/>
        <v xml:space="preserve"> </v>
      </c>
      <c r="J36" s="15"/>
      <c r="K36" s="16" t="str">
        <f ca="1">IF(OR(Комментарии!$C35&lt;&gt;"",Комментарии!$D35&lt;&gt;""),HYPERLINK(SUBSTITUTE(CELL("АДРЕС",INDEX(Комментарии!$B$4:$B$111,MATCH(Видео!B36,Комментарии!$B$4:$B$111,0))),"",""),"&gt;&gt;&gt;"),"")</f>
        <v/>
      </c>
    </row>
    <row r="37" spans="1:11" ht="15.75">
      <c r="A37" s="10"/>
      <c r="B37" s="10"/>
      <c r="C37" s="10"/>
      <c r="D37" s="11"/>
      <c r="E37" s="12"/>
      <c r="F37" s="21" t="str">
        <f ca="1">IFERROR(IF(OR(Фото!$F37&lt;&gt;"",Фото!$I36&lt;&gt;""),HYPERLINK(SUBSTITUTE(CELL("АДРЕС",INDEX(Фото!$B$5:$B$112,MATCH(Видео!B37,Фото!$B$5:$B$112,0))),"",""),"&gt;&gt;&gt;"),"")," ")</f>
        <v xml:space="preserve"> </v>
      </c>
      <c r="G37" s="9" t="str">
        <f t="shared" si="0"/>
        <v xml:space="preserve"> </v>
      </c>
      <c r="H37" s="13"/>
      <c r="I37" s="14" t="str">
        <f t="shared" si="1"/>
        <v xml:space="preserve"> </v>
      </c>
      <c r="J37" s="15"/>
      <c r="K37" s="16" t="str">
        <f ca="1">IF(OR(Комментарии!$C36&lt;&gt;"",Комментарии!$D36&lt;&gt;""),HYPERLINK(SUBSTITUTE(CELL("АДРЕС",INDEX(Комментарии!$B$4:$B$111,MATCH(Видео!B37,Комментарии!$B$4:$B$111,0))),"",""),"&gt;&gt;&gt;"),"")</f>
        <v/>
      </c>
    </row>
    <row r="38" spans="1:11" ht="15.75">
      <c r="A38" s="10"/>
      <c r="B38" s="10"/>
      <c r="C38" s="10"/>
      <c r="D38" s="11"/>
      <c r="E38" s="12"/>
      <c r="F38" s="21" t="str">
        <f ca="1">IFERROR(IF(OR(Фото!$F38&lt;&gt;"",Фото!$I37&lt;&gt;""),HYPERLINK(SUBSTITUTE(CELL("АДРЕС",INDEX(Фото!$B$5:$B$112,MATCH(Видео!B38,Фото!$B$5:$B$112,0))),"",""),"&gt;&gt;&gt;"),"")," ")</f>
        <v xml:space="preserve"> </v>
      </c>
      <c r="G38" s="9" t="str">
        <f t="shared" si="0"/>
        <v xml:space="preserve"> </v>
      </c>
      <c r="H38" s="13"/>
      <c r="I38" s="14" t="str">
        <f t="shared" si="1"/>
        <v xml:space="preserve"> </v>
      </c>
      <c r="J38" s="15"/>
      <c r="K38" s="16" t="str">
        <f ca="1">IF(OR(Комментарии!$C37&lt;&gt;"",Комментарии!$D37&lt;&gt;""),HYPERLINK(SUBSTITUTE(CELL("АДРЕС",INDEX(Комментарии!$B$4:$B$111,MATCH(Видео!B38,Комментарии!$B$4:$B$111,0))),"",""),"&gt;&gt;&gt;"),"")</f>
        <v/>
      </c>
    </row>
    <row r="39" spans="1:11" ht="15.75">
      <c r="A39" s="10"/>
      <c r="B39" s="10"/>
      <c r="C39" s="10"/>
      <c r="D39" s="11"/>
      <c r="E39" s="12"/>
      <c r="F39" s="21" t="str">
        <f ca="1">IFERROR(IF(OR(Фото!$F39&lt;&gt;"",Фото!$I38&lt;&gt;""),HYPERLINK(SUBSTITUTE(CELL("АДРЕС",INDEX(Фото!$B$5:$B$112,MATCH(Видео!B39,Фото!$B$5:$B$112,0))),"",""),"&gt;&gt;&gt;"),"")," ")</f>
        <v xml:space="preserve"> </v>
      </c>
      <c r="G39" s="9" t="str">
        <f t="shared" si="0"/>
        <v xml:space="preserve"> </v>
      </c>
      <c r="H39" s="13"/>
      <c r="I39" s="14" t="str">
        <f t="shared" si="1"/>
        <v xml:space="preserve"> </v>
      </c>
      <c r="J39" s="15"/>
      <c r="K39" s="16" t="str">
        <f ca="1">IF(OR(Комментарии!$C38&lt;&gt;"",Комментарии!$D38&lt;&gt;""),HYPERLINK(SUBSTITUTE(CELL("АДРЕС",INDEX(Комментарии!$B$4:$B$111,MATCH(Видео!B39,Комментарии!$B$4:$B$111,0))),"",""),"&gt;&gt;&gt;"),"")</f>
        <v/>
      </c>
    </row>
    <row r="40" spans="1:11" ht="15.75">
      <c r="A40" s="10"/>
      <c r="B40" s="10"/>
      <c r="C40" s="10"/>
      <c r="D40" s="11"/>
      <c r="E40" s="12"/>
      <c r="F40" s="21" t="str">
        <f ca="1">IFERROR(IF(OR(Фото!$F40&lt;&gt;"",Фото!$I39&lt;&gt;""),HYPERLINK(SUBSTITUTE(CELL("АДРЕС",INDEX(Фото!$B$5:$B$112,MATCH(Видео!B40,Фото!$B$5:$B$112,0))),"",""),"&gt;&gt;&gt;"),"")," ")</f>
        <v xml:space="preserve"> </v>
      </c>
      <c r="G40" s="9" t="str">
        <f t="shared" si="0"/>
        <v xml:space="preserve"> </v>
      </c>
      <c r="H40" s="13"/>
      <c r="I40" s="14" t="str">
        <f t="shared" si="1"/>
        <v xml:space="preserve"> </v>
      </c>
      <c r="J40" s="15"/>
      <c r="K40" s="16" t="str">
        <f ca="1">IF(OR(Комментарии!$C39&lt;&gt;"",Комментарии!$D39&lt;&gt;""),HYPERLINK(SUBSTITUTE(CELL("АДРЕС",INDEX(Комментарии!$B$4:$B$111,MATCH(Видео!B40,Комментарии!$B$4:$B$111,0))),"",""),"&gt;&gt;&gt;"),"")</f>
        <v/>
      </c>
    </row>
    <row r="41" spans="1:11" ht="15.75">
      <c r="A41" s="10"/>
      <c r="B41" s="10"/>
      <c r="C41" s="10"/>
      <c r="D41" s="11"/>
      <c r="E41" s="12"/>
      <c r="F41" s="21" t="str">
        <f ca="1">IFERROR(IF(OR(Фото!$F41&lt;&gt;"",Фото!$I40&lt;&gt;""),HYPERLINK(SUBSTITUTE(CELL("АДРЕС",INDEX(Фото!$B$5:$B$112,MATCH(Видео!B41,Фото!$B$5:$B$112,0))),"",""),"&gt;&gt;&gt;"),"")," ")</f>
        <v xml:space="preserve"> </v>
      </c>
      <c r="G41" s="9" t="str">
        <f t="shared" si="0"/>
        <v xml:space="preserve"> </v>
      </c>
      <c r="H41" s="13"/>
      <c r="I41" s="14" t="str">
        <f t="shared" si="1"/>
        <v xml:space="preserve"> </v>
      </c>
      <c r="J41" s="15"/>
      <c r="K41" s="16" t="str">
        <f ca="1">IF(OR(Комментарии!$C40&lt;&gt;"",Комментарии!$D40&lt;&gt;""),HYPERLINK(SUBSTITUTE(CELL("АДРЕС",INDEX(Комментарии!$B$4:$B$111,MATCH(Видео!B41,Комментарии!$B$4:$B$111,0))),"",""),"&gt;&gt;&gt;"),"")</f>
        <v/>
      </c>
    </row>
    <row r="42" spans="1:11" ht="15.75">
      <c r="A42" s="10"/>
      <c r="B42" s="10"/>
      <c r="C42" s="10"/>
      <c r="D42" s="11"/>
      <c r="E42" s="12"/>
      <c r="F42" s="21" t="str">
        <f ca="1">IFERROR(IF(OR(Фото!$F42&lt;&gt;"",Фото!$I41&lt;&gt;""),HYPERLINK(SUBSTITUTE(CELL("АДРЕС",INDEX(Фото!$B$5:$B$112,MATCH(Видео!B42,Фото!$B$5:$B$112,0))),"",""),"&gt;&gt;&gt;"),"")," ")</f>
        <v xml:space="preserve"> </v>
      </c>
      <c r="G42" s="9" t="str">
        <f t="shared" si="0"/>
        <v xml:space="preserve"> </v>
      </c>
      <c r="H42" s="13"/>
      <c r="I42" s="14" t="str">
        <f t="shared" si="1"/>
        <v xml:space="preserve"> </v>
      </c>
      <c r="J42" s="15"/>
      <c r="K42" s="16" t="str">
        <f ca="1">IF(OR(Комментарии!$C41&lt;&gt;"",Комментарии!$D41&lt;&gt;""),HYPERLINK(SUBSTITUTE(CELL("АДРЕС",INDEX(Комментарии!$B$4:$B$111,MATCH(Видео!B42,Комментарии!$B$4:$B$111,0))),"",""),"&gt;&gt;&gt;"),"")</f>
        <v/>
      </c>
    </row>
    <row r="43" spans="1:11" ht="15.75">
      <c r="A43" s="10"/>
      <c r="B43" s="10"/>
      <c r="C43" s="10"/>
      <c r="D43" s="11"/>
      <c r="E43" s="12"/>
      <c r="F43" s="21" t="str">
        <f ca="1">IFERROR(IF(OR(Фото!$F43&lt;&gt;"",Фото!$I42&lt;&gt;""),HYPERLINK(SUBSTITUTE(CELL("АДРЕС",INDEX(Фото!$B$5:$B$112,MATCH(Видео!B43,Фото!$B$5:$B$112,0))),"",""),"&gt;&gt;&gt;"),"")," ")</f>
        <v xml:space="preserve"> </v>
      </c>
      <c r="G43" s="9" t="str">
        <f t="shared" si="0"/>
        <v xml:space="preserve"> </v>
      </c>
      <c r="H43" s="13"/>
      <c r="I43" s="14" t="str">
        <f t="shared" si="1"/>
        <v xml:space="preserve"> </v>
      </c>
      <c r="J43" s="15"/>
      <c r="K43" s="16" t="str">
        <f ca="1">IF(OR(Комментарии!$C42&lt;&gt;"",Комментарии!$D42&lt;&gt;""),HYPERLINK(SUBSTITUTE(CELL("АДРЕС",INDEX(Комментарии!$B$4:$B$111,MATCH(Видео!B43,Комментарии!$B$4:$B$111,0))),"",""),"&gt;&gt;&gt;"),"")</f>
        <v/>
      </c>
    </row>
    <row r="44" spans="1:11" ht="15.75">
      <c r="A44" s="10"/>
      <c r="B44" s="10"/>
      <c r="C44" s="10"/>
      <c r="D44" s="11"/>
      <c r="E44" s="12"/>
      <c r="F44" s="21" t="str">
        <f ca="1">IFERROR(IF(OR(Фото!$F44&lt;&gt;"",Фото!$I43&lt;&gt;""),HYPERLINK(SUBSTITUTE(CELL("АДРЕС",INDEX(Фото!$B$5:$B$112,MATCH(Видео!B44,Фото!$B$5:$B$112,0))),"",""),"&gt;&gt;&gt;"),"")," ")</f>
        <v xml:space="preserve"> </v>
      </c>
      <c r="G44" s="9" t="str">
        <f t="shared" si="0"/>
        <v xml:space="preserve"> </v>
      </c>
      <c r="H44" s="13"/>
      <c r="I44" s="14" t="str">
        <f t="shared" si="1"/>
        <v xml:space="preserve"> </v>
      </c>
      <c r="J44" s="15"/>
      <c r="K44" s="16" t="str">
        <f ca="1">IF(OR(Комментарии!$C43&lt;&gt;"",Комментарии!$D43&lt;&gt;""),HYPERLINK(SUBSTITUTE(CELL("АДРЕС",INDEX(Комментарии!$B$4:$B$111,MATCH(Видео!B44,Комментарии!$B$4:$B$111,0))),"",""),"&gt;&gt;&gt;"),"")</f>
        <v/>
      </c>
    </row>
    <row r="45" spans="1:11" ht="15.75">
      <c r="A45" s="10"/>
      <c r="B45" s="10"/>
      <c r="C45" s="10"/>
      <c r="D45" s="11"/>
      <c r="E45" s="12"/>
      <c r="F45" s="21" t="str">
        <f ca="1">IFERROR(IF(OR(Фото!$F45&lt;&gt;"",Фото!$I44&lt;&gt;""),HYPERLINK(SUBSTITUTE(CELL("АДРЕС",INDEX(Фото!$B$5:$B$112,MATCH(Видео!B45,Фото!$B$5:$B$112,0))),"",""),"&gt;&gt;&gt;"),"")," ")</f>
        <v xml:space="preserve"> </v>
      </c>
      <c r="G45" s="9" t="str">
        <f t="shared" si="0"/>
        <v xml:space="preserve"> </v>
      </c>
      <c r="H45" s="13"/>
      <c r="I45" s="14" t="str">
        <f t="shared" si="1"/>
        <v xml:space="preserve"> </v>
      </c>
      <c r="J45" s="15"/>
      <c r="K45" s="16" t="str">
        <f ca="1">IF(OR(Комментарии!$C44&lt;&gt;"",Комментарии!$D44&lt;&gt;""),HYPERLINK(SUBSTITUTE(CELL("АДРЕС",INDEX(Комментарии!$B$4:$B$111,MATCH(Видео!B45,Комментарии!$B$4:$B$111,0))),"",""),"&gt;&gt;&gt;"),"")</f>
        <v/>
      </c>
    </row>
    <row r="46" spans="1:11" ht="15.75">
      <c r="A46" s="10"/>
      <c r="B46" s="10"/>
      <c r="C46" s="10"/>
      <c r="D46" s="11"/>
      <c r="E46" s="12"/>
      <c r="F46" s="21" t="str">
        <f ca="1">IFERROR(IF(OR(Фото!$F46&lt;&gt;"",Фото!$I45&lt;&gt;""),HYPERLINK(SUBSTITUTE(CELL("АДРЕС",INDEX(Фото!$B$5:$B$112,MATCH(Видео!B46,Фото!$B$5:$B$112,0))),"",""),"&gt;&gt;&gt;"),"")," ")</f>
        <v xml:space="preserve"> </v>
      </c>
      <c r="G46" s="9" t="str">
        <f t="shared" si="0"/>
        <v xml:space="preserve"> </v>
      </c>
      <c r="H46" s="13"/>
      <c r="I46" s="14" t="str">
        <f t="shared" si="1"/>
        <v xml:space="preserve"> </v>
      </c>
      <c r="J46" s="15"/>
      <c r="K46" s="16" t="str">
        <f ca="1">IF(OR(Комментарии!$C45&lt;&gt;"",Комментарии!$D45&lt;&gt;""),HYPERLINK(SUBSTITUTE(CELL("АДРЕС",INDEX(Комментарии!$B$4:$B$111,MATCH(Видео!B46,Комментарии!$B$4:$B$111,0))),"",""),"&gt;&gt;&gt;"),"")</f>
        <v/>
      </c>
    </row>
    <row r="47" spans="1:11" ht="15.75">
      <c r="A47" s="10"/>
      <c r="B47" s="10"/>
      <c r="C47" s="10"/>
      <c r="D47" s="11"/>
      <c r="E47" s="12"/>
      <c r="F47" s="21" t="str">
        <f ca="1">IFERROR(IF(OR(Фото!$F47&lt;&gt;"",Фото!$I46&lt;&gt;""),HYPERLINK(SUBSTITUTE(CELL("АДРЕС",INDEX(Фото!$B$5:$B$112,MATCH(Видео!B47,Фото!$B$5:$B$112,0))),"",""),"&gt;&gt;&gt;"),"")," ")</f>
        <v xml:space="preserve"> </v>
      </c>
      <c r="G47" s="9" t="str">
        <f t="shared" si="0"/>
        <v xml:space="preserve"> </v>
      </c>
      <c r="H47" s="13"/>
      <c r="I47" s="14" t="str">
        <f t="shared" si="1"/>
        <v xml:space="preserve"> </v>
      </c>
      <c r="J47" s="15"/>
      <c r="K47" s="16" t="str">
        <f ca="1">IF(OR(Комментарии!$C46&lt;&gt;"",Комментарии!$D46&lt;&gt;""),HYPERLINK(SUBSTITUTE(CELL("АДРЕС",INDEX(Комментарии!$B$4:$B$111,MATCH(Видео!B47,Комментарии!$B$4:$B$111,0))),"",""),"&gt;&gt;&gt;"),"")</f>
        <v/>
      </c>
    </row>
    <row r="48" spans="1:11" ht="15.75">
      <c r="A48" s="10"/>
      <c r="B48" s="10"/>
      <c r="C48" s="10"/>
      <c r="D48" s="11"/>
      <c r="E48" s="12"/>
      <c r="F48" s="21" t="str">
        <f ca="1">IFERROR(IF(OR(Фото!$F48&lt;&gt;"",Фото!$I47&lt;&gt;""),HYPERLINK(SUBSTITUTE(CELL("АДРЕС",INDEX(Фото!$B$5:$B$112,MATCH(Видео!B48,Фото!$B$5:$B$112,0))),"",""),"&gt;&gt;&gt;"),"")," ")</f>
        <v xml:space="preserve"> </v>
      </c>
      <c r="G48" s="9" t="str">
        <f t="shared" si="0"/>
        <v xml:space="preserve"> </v>
      </c>
      <c r="H48" s="13"/>
      <c r="I48" s="14" t="str">
        <f t="shared" si="1"/>
        <v xml:space="preserve"> </v>
      </c>
      <c r="J48" s="15"/>
      <c r="K48" s="16" t="str">
        <f ca="1">IF(OR(Комментарии!$C47&lt;&gt;"",Комментарии!$D47&lt;&gt;""),HYPERLINK(SUBSTITUTE(CELL("АДРЕС",INDEX(Комментарии!$B$4:$B$111,MATCH(Видео!B48,Комментарии!$B$4:$B$111,0))),"",""),"&gt;&gt;&gt;"),"")</f>
        <v/>
      </c>
    </row>
    <row r="49" spans="1:11" ht="15.75">
      <c r="A49" s="10"/>
      <c r="B49" s="10"/>
      <c r="C49" s="10"/>
      <c r="D49" s="11"/>
      <c r="E49" s="12"/>
      <c r="F49" s="21" t="str">
        <f ca="1">IFERROR(IF(OR(Фото!$F49&lt;&gt;"",Фото!$I48&lt;&gt;""),HYPERLINK(SUBSTITUTE(CELL("АДРЕС",INDEX(Фото!$B$5:$B$112,MATCH(Видео!B49,Фото!$B$5:$B$112,0))),"",""),"&gt;&gt;&gt;"),"")," ")</f>
        <v xml:space="preserve"> </v>
      </c>
      <c r="G49" s="9" t="str">
        <f t="shared" si="0"/>
        <v xml:space="preserve"> </v>
      </c>
      <c r="H49" s="13"/>
      <c r="I49" s="14" t="str">
        <f t="shared" si="1"/>
        <v xml:space="preserve"> </v>
      </c>
      <c r="J49" s="15"/>
      <c r="K49" s="16" t="str">
        <f ca="1">IF(OR(Комментарии!$C48&lt;&gt;"",Комментарии!$D48&lt;&gt;""),HYPERLINK(SUBSTITUTE(CELL("АДРЕС",INDEX(Комментарии!$B$4:$B$111,MATCH(Видео!B49,Комментарии!$B$4:$B$111,0))),"",""),"&gt;&gt;&gt;"),"")</f>
        <v/>
      </c>
    </row>
    <row r="50" spans="1:11" ht="15.75">
      <c r="A50" s="10"/>
      <c r="B50" s="10"/>
      <c r="C50" s="10"/>
      <c r="D50" s="11"/>
      <c r="E50" s="12"/>
      <c r="F50" s="21" t="str">
        <f ca="1">IFERROR(IF(OR(Фото!$F50&lt;&gt;"",Фото!$I49&lt;&gt;""),HYPERLINK(SUBSTITUTE(CELL("АДРЕС",INDEX(Фото!$B$5:$B$112,MATCH(Видео!B50,Фото!$B$5:$B$112,0))),"",""),"&gt;&gt;&gt;"),"")," ")</f>
        <v xml:space="preserve"> </v>
      </c>
      <c r="G50" s="9" t="str">
        <f t="shared" si="0"/>
        <v xml:space="preserve"> </v>
      </c>
      <c r="H50" s="13"/>
      <c r="I50" s="14" t="str">
        <f t="shared" si="1"/>
        <v xml:space="preserve"> </v>
      </c>
      <c r="J50" s="15"/>
      <c r="K50" s="16" t="str">
        <f ca="1">IF(OR(Комментарии!$C49&lt;&gt;"",Комментарии!$D49&lt;&gt;""),HYPERLINK(SUBSTITUTE(CELL("АДРЕС",INDEX(Комментарии!$B$4:$B$111,MATCH(Видео!B50,Комментарии!$B$4:$B$111,0))),"",""),"&gt;&gt;&gt;"),"")</f>
        <v/>
      </c>
    </row>
    <row r="51" spans="1:11" ht="15.75">
      <c r="A51" s="10"/>
      <c r="B51" s="10"/>
      <c r="C51" s="10"/>
      <c r="D51" s="11"/>
      <c r="E51" s="12"/>
      <c r="F51" s="21" t="str">
        <f ca="1">IFERROR(IF(OR(Фото!$F51&lt;&gt;"",Фото!$I50&lt;&gt;""),HYPERLINK(SUBSTITUTE(CELL("АДРЕС",INDEX(Фото!$B$5:$B$112,MATCH(Видео!B51,Фото!$B$5:$B$112,0))),"",""),"&gt;&gt;&gt;"),"")," ")</f>
        <v xml:space="preserve"> </v>
      </c>
      <c r="G51" s="9" t="str">
        <f t="shared" si="0"/>
        <v xml:space="preserve"> </v>
      </c>
      <c r="H51" s="13"/>
      <c r="I51" s="14" t="str">
        <f t="shared" si="1"/>
        <v xml:space="preserve"> </v>
      </c>
      <c r="J51" s="15"/>
      <c r="K51" s="16" t="str">
        <f ca="1">IF(OR(Комментарии!$C50&lt;&gt;"",Комментарии!$D50&lt;&gt;""),HYPERLINK(SUBSTITUTE(CELL("АДРЕС",INDEX(Комментарии!$B$4:$B$111,MATCH(Видео!B51,Комментарии!$B$4:$B$111,0))),"",""),"&gt;&gt;&gt;"),"")</f>
        <v/>
      </c>
    </row>
    <row r="52" spans="1:11" ht="15.75">
      <c r="A52" s="10"/>
      <c r="B52" s="10"/>
      <c r="C52" s="10"/>
      <c r="D52" s="11"/>
      <c r="E52" s="12"/>
      <c r="F52" s="21" t="str">
        <f ca="1">IFERROR(IF(OR(Фото!$F52&lt;&gt;"",Фото!$I51&lt;&gt;""),HYPERLINK(SUBSTITUTE(CELL("АДРЕС",INDEX(Фото!$B$5:$B$112,MATCH(Видео!B52,Фото!$B$5:$B$112,0))),"",""),"&gt;&gt;&gt;"),"")," ")</f>
        <v xml:space="preserve"> </v>
      </c>
      <c r="G52" s="9" t="str">
        <f t="shared" si="0"/>
        <v xml:space="preserve"> </v>
      </c>
      <c r="H52" s="13"/>
      <c r="I52" s="14" t="str">
        <f t="shared" si="1"/>
        <v xml:space="preserve"> </v>
      </c>
      <c r="J52" s="15"/>
      <c r="K52" s="16" t="str">
        <f ca="1">IF(OR(Комментарии!$C51&lt;&gt;"",Комментарии!$D51&lt;&gt;""),HYPERLINK(SUBSTITUTE(CELL("АДРЕС",INDEX(Комментарии!$B$4:$B$111,MATCH(Видео!B52,Комментарии!$B$4:$B$111,0))),"",""),"&gt;&gt;&gt;"),"")</f>
        <v/>
      </c>
    </row>
    <row r="53" spans="1:11" ht="15.75">
      <c r="A53" s="10"/>
      <c r="B53" s="10"/>
      <c r="C53" s="10"/>
      <c r="D53" s="11"/>
      <c r="E53" s="12"/>
      <c r="F53" s="21" t="str">
        <f ca="1">IFERROR(IF(OR(Фото!$F53&lt;&gt;"",Фото!$I52&lt;&gt;""),HYPERLINK(SUBSTITUTE(CELL("АДРЕС",INDEX(Фото!$B$5:$B$112,MATCH(Видео!B53,Фото!$B$5:$B$112,0))),"",""),"&gt;&gt;&gt;"),"")," ")</f>
        <v xml:space="preserve"> </v>
      </c>
      <c r="G53" s="9" t="str">
        <f t="shared" si="0"/>
        <v xml:space="preserve"> </v>
      </c>
      <c r="H53" s="13"/>
      <c r="I53" s="14" t="str">
        <f t="shared" si="1"/>
        <v xml:space="preserve"> </v>
      </c>
      <c r="J53" s="15"/>
      <c r="K53" s="16" t="str">
        <f ca="1">IF(OR(Комментарии!$C52&lt;&gt;"",Комментарии!$D52&lt;&gt;""),HYPERLINK(SUBSTITUTE(CELL("АДРЕС",INDEX(Комментарии!$B$4:$B$111,MATCH(Видео!B53,Комментарии!$B$4:$B$111,0))),"",""),"&gt;&gt;&gt;"),"")</f>
        <v/>
      </c>
    </row>
    <row r="54" spans="1:11" ht="15.75">
      <c r="A54" s="10"/>
      <c r="B54" s="10"/>
      <c r="C54" s="10"/>
      <c r="D54" s="11"/>
      <c r="E54" s="12"/>
      <c r="F54" s="21" t="str">
        <f ca="1">IFERROR(IF(OR(Фото!$F54&lt;&gt;"",Фото!$I53&lt;&gt;""),HYPERLINK(SUBSTITUTE(CELL("АДРЕС",INDEX(Фото!$B$5:$B$112,MATCH(Видео!B54,Фото!$B$5:$B$112,0))),"",""),"&gt;&gt;&gt;"),"")," ")</f>
        <v xml:space="preserve"> </v>
      </c>
      <c r="G54" s="9" t="str">
        <f t="shared" si="0"/>
        <v xml:space="preserve"> </v>
      </c>
      <c r="H54" s="13"/>
      <c r="I54" s="14" t="str">
        <f t="shared" si="1"/>
        <v xml:space="preserve"> </v>
      </c>
      <c r="J54" s="15"/>
      <c r="K54" s="16" t="str">
        <f ca="1">IF(OR(Комментарии!$C53&lt;&gt;"",Комментарии!$D53&lt;&gt;""),HYPERLINK(SUBSTITUTE(CELL("АДРЕС",INDEX(Комментарии!$B$4:$B$111,MATCH(Видео!B54,Комментарии!$B$4:$B$111,0))),"",""),"&gt;&gt;&gt;"),"")</f>
        <v/>
      </c>
    </row>
    <row r="55" spans="1:11" ht="15.75">
      <c r="A55" s="10"/>
      <c r="B55" s="10"/>
      <c r="C55" s="10"/>
      <c r="D55" s="11"/>
      <c r="E55" s="12"/>
      <c r="F55" s="21" t="str">
        <f ca="1">IFERROR(IF(OR(Фото!$F55&lt;&gt;"",Фото!$I54&lt;&gt;""),HYPERLINK(SUBSTITUTE(CELL("АДРЕС",INDEX(Фото!$B$5:$B$112,MATCH(Видео!B55,Фото!$B$5:$B$112,0))),"",""),"&gt;&gt;&gt;"),"")," ")</f>
        <v xml:space="preserve"> </v>
      </c>
      <c r="G55" s="9" t="str">
        <f t="shared" si="0"/>
        <v xml:space="preserve"> </v>
      </c>
      <c r="H55" s="13"/>
      <c r="I55" s="14" t="str">
        <f t="shared" si="1"/>
        <v xml:space="preserve"> </v>
      </c>
      <c r="J55" s="15"/>
      <c r="K55" s="16" t="str">
        <f ca="1">IF(OR(Комментарии!$C54&lt;&gt;"",Комментарии!$D54&lt;&gt;""),HYPERLINK(SUBSTITUTE(CELL("АДРЕС",INDEX(Комментарии!$B$4:$B$111,MATCH(Видео!B55,Комментарии!$B$4:$B$111,0))),"",""),"&gt;&gt;&gt;"),"")</f>
        <v/>
      </c>
    </row>
    <row r="56" spans="1:11" ht="15.75">
      <c r="A56" s="10"/>
      <c r="B56" s="10"/>
      <c r="C56" s="10"/>
      <c r="D56" s="11"/>
      <c r="E56" s="12"/>
      <c r="F56" s="21" t="str">
        <f ca="1">IFERROR(IF(OR(Фото!$F56&lt;&gt;"",Фото!$I55&lt;&gt;""),HYPERLINK(SUBSTITUTE(CELL("АДРЕС",INDEX(Фото!$B$5:$B$112,MATCH(Видео!B56,Фото!$B$5:$B$112,0))),"",""),"&gt;&gt;&gt;"),"")," ")</f>
        <v xml:space="preserve"> </v>
      </c>
      <c r="G56" s="9" t="str">
        <f t="shared" si="0"/>
        <v xml:space="preserve"> </v>
      </c>
      <c r="H56" s="13"/>
      <c r="I56" s="14" t="str">
        <f t="shared" si="1"/>
        <v xml:space="preserve"> </v>
      </c>
      <c r="J56" s="15"/>
      <c r="K56" s="16" t="str">
        <f ca="1">IF(OR(Комментарии!$C55&lt;&gt;"",Комментарии!$D55&lt;&gt;""),HYPERLINK(SUBSTITUTE(CELL("АДРЕС",INDEX(Комментарии!$B$4:$B$111,MATCH(Видео!B56,Комментарии!$B$4:$B$111,0))),"",""),"&gt;&gt;&gt;"),"")</f>
        <v/>
      </c>
    </row>
    <row r="57" spans="1:11" ht="15.75">
      <c r="A57" s="10"/>
      <c r="B57" s="10"/>
      <c r="C57" s="10"/>
      <c r="D57" s="11"/>
      <c r="E57" s="12"/>
      <c r="F57" s="21" t="str">
        <f ca="1">IFERROR(IF(OR(Фото!$F57&lt;&gt;"",Фото!$I56&lt;&gt;""),HYPERLINK(SUBSTITUTE(CELL("АДРЕС",INDEX(Фото!$B$5:$B$112,MATCH(Видео!B57,Фото!$B$5:$B$112,0))),"",""),"&gt;&gt;&gt;"),"")," ")</f>
        <v xml:space="preserve"> </v>
      </c>
      <c r="G57" s="9" t="str">
        <f t="shared" si="0"/>
        <v xml:space="preserve"> </v>
      </c>
      <c r="H57" s="13"/>
      <c r="I57" s="14" t="str">
        <f t="shared" si="1"/>
        <v xml:space="preserve"> </v>
      </c>
      <c r="J57" s="15"/>
      <c r="K57" s="16" t="str">
        <f ca="1">IF(OR(Комментарии!$C56&lt;&gt;"",Комментарии!$D56&lt;&gt;""),HYPERLINK(SUBSTITUTE(CELL("АДРЕС",INDEX(Комментарии!$B$4:$B$111,MATCH(Видео!B57,Комментарии!$B$4:$B$111,0))),"",""),"&gt;&gt;&gt;"),"")</f>
        <v/>
      </c>
    </row>
    <row r="58" spans="1:11" ht="15.75">
      <c r="A58" s="10"/>
      <c r="B58" s="10"/>
      <c r="C58" s="10"/>
      <c r="D58" s="11"/>
      <c r="E58" s="12"/>
      <c r="F58" s="21" t="str">
        <f ca="1">IFERROR(IF(OR(Фото!$F58&lt;&gt;"",Фото!$I57&lt;&gt;""),HYPERLINK(SUBSTITUTE(CELL("АДРЕС",INDEX(Фото!$B$5:$B$112,MATCH(Видео!B58,Фото!$B$5:$B$112,0))),"",""),"&gt;&gt;&gt;"),"")," ")</f>
        <v xml:space="preserve"> </v>
      </c>
      <c r="G58" s="9" t="str">
        <f t="shared" si="0"/>
        <v xml:space="preserve"> </v>
      </c>
      <c r="H58" s="13"/>
      <c r="I58" s="14" t="str">
        <f t="shared" si="1"/>
        <v xml:space="preserve"> </v>
      </c>
      <c r="J58" s="15"/>
      <c r="K58" s="16" t="str">
        <f ca="1">IF(OR(Комментарии!$C57&lt;&gt;"",Комментарии!$D57&lt;&gt;""),HYPERLINK(SUBSTITUTE(CELL("АДРЕС",INDEX(Комментарии!$B$4:$B$111,MATCH(Видео!B58,Комментарии!$B$4:$B$111,0))),"",""),"&gt;&gt;&gt;"),"")</f>
        <v/>
      </c>
    </row>
    <row r="59" spans="1:11" ht="15.75">
      <c r="A59" s="10"/>
      <c r="B59" s="10"/>
      <c r="C59" s="10"/>
      <c r="D59" s="11"/>
      <c r="E59" s="12"/>
      <c r="F59" s="21" t="str">
        <f ca="1">IFERROR(IF(OR(Фото!$F59&lt;&gt;"",Фото!$I58&lt;&gt;""),HYPERLINK(SUBSTITUTE(CELL("АДРЕС",INDEX(Фото!$B$5:$B$112,MATCH(Видео!B59,Фото!$B$5:$B$112,0))),"",""),"&gt;&gt;&gt;"),"")," ")</f>
        <v xml:space="preserve"> </v>
      </c>
      <c r="G59" s="9" t="str">
        <f t="shared" si="0"/>
        <v xml:space="preserve"> </v>
      </c>
      <c r="H59" s="13"/>
      <c r="I59" s="14" t="str">
        <f t="shared" si="1"/>
        <v xml:space="preserve"> </v>
      </c>
      <c r="J59" s="15"/>
      <c r="K59" s="16" t="str">
        <f ca="1">IF(OR(Комментарии!$C58&lt;&gt;"",Комментарии!$D58&lt;&gt;""),HYPERLINK(SUBSTITUTE(CELL("АДРЕС",INDEX(Комментарии!$B$4:$B$111,MATCH(Видео!B59,Комментарии!$B$4:$B$111,0))),"",""),"&gt;&gt;&gt;"),"")</f>
        <v/>
      </c>
    </row>
    <row r="60" spans="1:11" ht="15.75">
      <c r="A60" s="10"/>
      <c r="B60" s="10"/>
      <c r="C60" s="10"/>
      <c r="D60" s="11"/>
      <c r="E60" s="12"/>
      <c r="F60" s="21" t="str">
        <f ca="1">IFERROR(IF(OR(Фото!$F60&lt;&gt;"",Фото!$I59&lt;&gt;""),HYPERLINK(SUBSTITUTE(CELL("АДРЕС",INDEX(Фото!$B$5:$B$112,MATCH(Видео!B60,Фото!$B$5:$B$112,0))),"",""),"&gt;&gt;&gt;"),"")," ")</f>
        <v xml:space="preserve"> </v>
      </c>
      <c r="G60" s="9" t="str">
        <f t="shared" si="0"/>
        <v xml:space="preserve"> </v>
      </c>
      <c r="H60" s="13"/>
      <c r="I60" s="14" t="str">
        <f t="shared" si="1"/>
        <v xml:space="preserve"> </v>
      </c>
      <c r="J60" s="15"/>
      <c r="K60" s="16" t="str">
        <f ca="1">IF(OR(Комментарии!$C59&lt;&gt;"",Комментарии!$D59&lt;&gt;""),HYPERLINK(SUBSTITUTE(CELL("АДРЕС",INDEX(Комментарии!$B$4:$B$111,MATCH(Видео!B60,Комментарии!$B$4:$B$111,0))),"",""),"&gt;&gt;&gt;"),"")</f>
        <v/>
      </c>
    </row>
    <row r="61" spans="1:11" ht="15.75">
      <c r="A61" s="10"/>
      <c r="B61" s="10"/>
      <c r="C61" s="10"/>
      <c r="D61" s="11"/>
      <c r="E61" s="12"/>
      <c r="F61" s="21" t="str">
        <f ca="1">IFERROR(IF(OR(Фото!$F61&lt;&gt;"",Фото!$I60&lt;&gt;""),HYPERLINK(SUBSTITUTE(CELL("АДРЕС",INDEX(Фото!$B$5:$B$112,MATCH(Видео!B61,Фото!$B$5:$B$112,0))),"",""),"&gt;&gt;&gt;"),"")," ")</f>
        <v xml:space="preserve"> </v>
      </c>
      <c r="G61" s="9" t="str">
        <f t="shared" si="0"/>
        <v xml:space="preserve"> </v>
      </c>
      <c r="H61" s="13"/>
      <c r="I61" s="14" t="str">
        <f t="shared" si="1"/>
        <v xml:space="preserve"> </v>
      </c>
      <c r="J61" s="15"/>
      <c r="K61" s="16" t="str">
        <f ca="1">IF(OR(Комментарии!$C60&lt;&gt;"",Комментарии!$D60&lt;&gt;""),HYPERLINK(SUBSTITUTE(CELL("АДРЕС",INDEX(Комментарии!$B$4:$B$111,MATCH(Видео!B61,Комментарии!$B$4:$B$111,0))),"",""),"&gt;&gt;&gt;"),"")</f>
        <v/>
      </c>
    </row>
    <row r="62" spans="1:11" ht="15.75">
      <c r="A62" s="10"/>
      <c r="B62" s="10"/>
      <c r="C62" s="10"/>
      <c r="D62" s="11"/>
      <c r="E62" s="12"/>
      <c r="F62" s="21" t="str">
        <f ca="1">IFERROR(IF(OR(Фото!$F62&lt;&gt;"",Фото!$I61&lt;&gt;""),HYPERLINK(SUBSTITUTE(CELL("АДРЕС",INDEX(Фото!$B$5:$B$112,MATCH(Видео!B62,Фото!$B$5:$B$112,0))),"",""),"&gt;&gt;&gt;"),"")," ")</f>
        <v xml:space="preserve"> </v>
      </c>
      <c r="G62" s="9" t="str">
        <f t="shared" si="0"/>
        <v xml:space="preserve"> </v>
      </c>
      <c r="H62" s="13"/>
      <c r="I62" s="14" t="str">
        <f t="shared" si="1"/>
        <v xml:space="preserve"> </v>
      </c>
      <c r="J62" s="15"/>
      <c r="K62" s="16" t="str">
        <f ca="1">IF(OR(Комментарии!$C61&lt;&gt;"",Комментарии!$D61&lt;&gt;""),HYPERLINK(SUBSTITUTE(CELL("АДРЕС",INDEX(Комментарии!$B$4:$B$111,MATCH(Видео!B62,Комментарии!$B$4:$B$111,0))),"",""),"&gt;&gt;&gt;"),"")</f>
        <v/>
      </c>
    </row>
    <row r="63" spans="1:11" ht="15.75">
      <c r="A63" s="10"/>
      <c r="B63" s="10"/>
      <c r="C63" s="10"/>
      <c r="D63" s="11"/>
      <c r="E63" s="12"/>
      <c r="F63" s="21" t="str">
        <f ca="1">IFERROR(IF(OR(Фото!$F63&lt;&gt;"",Фото!$I62&lt;&gt;""),HYPERLINK(SUBSTITUTE(CELL("АДРЕС",INDEX(Фото!$B$5:$B$112,MATCH(Видео!B63,Фото!$B$5:$B$112,0))),"",""),"&gt;&gt;&gt;"),"")," ")</f>
        <v xml:space="preserve"> </v>
      </c>
      <c r="G63" s="9" t="str">
        <f t="shared" si="0"/>
        <v xml:space="preserve"> </v>
      </c>
      <c r="H63" s="13"/>
      <c r="I63" s="14" t="str">
        <f t="shared" si="1"/>
        <v xml:space="preserve"> </v>
      </c>
      <c r="J63" s="15"/>
      <c r="K63" s="16" t="str">
        <f ca="1">IF(OR(Комментарии!$C62&lt;&gt;"",Комментарии!$D62&lt;&gt;""),HYPERLINK(SUBSTITUTE(CELL("АДРЕС",INDEX(Комментарии!$B$4:$B$111,MATCH(Видео!B63,Комментарии!$B$4:$B$111,0))),"",""),"&gt;&gt;&gt;"),"")</f>
        <v/>
      </c>
    </row>
    <row r="64" spans="1:11" ht="15.75">
      <c r="A64" s="10"/>
      <c r="B64" s="10"/>
      <c r="C64" s="10"/>
      <c r="D64" s="11"/>
      <c r="E64" s="12"/>
      <c r="F64" s="21" t="str">
        <f ca="1">IFERROR(IF(OR(Фото!$F64&lt;&gt;"",Фото!$I63&lt;&gt;""),HYPERLINK(SUBSTITUTE(CELL("АДРЕС",INDEX(Фото!$B$5:$B$112,MATCH(Видео!B64,Фото!$B$5:$B$112,0))),"",""),"&gt;&gt;&gt;"),"")," ")</f>
        <v xml:space="preserve"> </v>
      </c>
      <c r="G64" s="9" t="str">
        <f t="shared" si="0"/>
        <v xml:space="preserve"> </v>
      </c>
      <c r="H64" s="13"/>
      <c r="I64" s="14" t="str">
        <f t="shared" si="1"/>
        <v xml:space="preserve"> </v>
      </c>
      <c r="J64" s="15"/>
      <c r="K64" s="16" t="str">
        <f ca="1">IF(OR(Комментарии!$C63&lt;&gt;"",Комментарии!$D63&lt;&gt;""),HYPERLINK(SUBSTITUTE(CELL("АДРЕС",INDEX(Комментарии!$B$4:$B$111,MATCH(Видео!B64,Комментарии!$B$4:$B$111,0))),"",""),"&gt;&gt;&gt;"),"")</f>
        <v/>
      </c>
    </row>
    <row r="65" spans="1:11" ht="15.75">
      <c r="A65" s="10"/>
      <c r="B65" s="10"/>
      <c r="C65" s="10"/>
      <c r="D65" s="11"/>
      <c r="E65" s="12"/>
      <c r="F65" s="21" t="str">
        <f ca="1">IFERROR(IF(OR(Фото!$F65&lt;&gt;"",Фото!$I64&lt;&gt;""),HYPERLINK(SUBSTITUTE(CELL("АДРЕС",INDEX(Фото!$B$5:$B$112,MATCH(Видео!B65,Фото!$B$5:$B$112,0))),"",""),"&gt;&gt;&gt;"),"")," ")</f>
        <v xml:space="preserve"> </v>
      </c>
      <c r="G65" s="9" t="str">
        <f t="shared" si="0"/>
        <v xml:space="preserve"> </v>
      </c>
      <c r="H65" s="13"/>
      <c r="I65" s="14" t="str">
        <f t="shared" si="1"/>
        <v xml:space="preserve"> </v>
      </c>
      <c r="J65" s="15"/>
      <c r="K65" s="16" t="str">
        <f ca="1">IF(OR(Комментарии!$C64&lt;&gt;"",Комментарии!$D64&lt;&gt;""),HYPERLINK(SUBSTITUTE(CELL("АДРЕС",INDEX(Комментарии!$B$4:$B$111,MATCH(Видео!B65,Комментарии!$B$4:$B$111,0))),"",""),"&gt;&gt;&gt;"),"")</f>
        <v/>
      </c>
    </row>
    <row r="66" spans="1:11" ht="15.75">
      <c r="A66" s="10"/>
      <c r="B66" s="10"/>
      <c r="C66" s="10"/>
      <c r="D66" s="11"/>
      <c r="E66" s="12"/>
      <c r="F66" s="21" t="str">
        <f ca="1">IFERROR(IF(OR(Фото!$F66&lt;&gt;"",Фото!$I65&lt;&gt;""),HYPERLINK(SUBSTITUTE(CELL("АДРЕС",INDEX(Фото!$B$5:$B$112,MATCH(Видео!B66,Фото!$B$5:$B$112,0))),"",""),"&gt;&gt;&gt;"),"")," ")</f>
        <v xml:space="preserve"> </v>
      </c>
      <c r="G66" s="9" t="str">
        <f t="shared" si="0"/>
        <v xml:space="preserve"> </v>
      </c>
      <c r="H66" s="13"/>
      <c r="I66" s="14" t="str">
        <f t="shared" si="1"/>
        <v xml:space="preserve"> </v>
      </c>
      <c r="J66" s="15"/>
      <c r="K66" s="16" t="str">
        <f ca="1">IF(OR(Комментарии!$C65&lt;&gt;"",Комментарии!$D65&lt;&gt;""),HYPERLINK(SUBSTITUTE(CELL("АДРЕС",INDEX(Комментарии!$B$4:$B$111,MATCH(Видео!B66,Комментарии!$B$4:$B$111,0))),"",""),"&gt;&gt;&gt;"),"")</f>
        <v/>
      </c>
    </row>
    <row r="67" spans="1:11" ht="15.75">
      <c r="A67" s="10"/>
      <c r="B67" s="10"/>
      <c r="C67" s="10"/>
      <c r="D67" s="11"/>
      <c r="E67" s="12"/>
      <c r="F67" s="21" t="str">
        <f ca="1">IFERROR(IF(OR(Фото!$F67&lt;&gt;"",Фото!$I66&lt;&gt;""),HYPERLINK(SUBSTITUTE(CELL("АДРЕС",INDEX(Фото!$B$5:$B$112,MATCH(Видео!B67,Фото!$B$5:$B$112,0))),"",""),"&gt;&gt;&gt;"),"")," ")</f>
        <v xml:space="preserve"> </v>
      </c>
      <c r="G67" s="9" t="str">
        <f t="shared" si="0"/>
        <v xml:space="preserve"> </v>
      </c>
      <c r="H67" s="13"/>
      <c r="I67" s="14" t="str">
        <f t="shared" si="1"/>
        <v xml:space="preserve"> </v>
      </c>
      <c r="J67" s="15"/>
      <c r="K67" s="16" t="str">
        <f ca="1">IF(OR(Комментарии!$C66&lt;&gt;"",Комментарии!$D66&lt;&gt;""),HYPERLINK(SUBSTITUTE(CELL("АДРЕС",INDEX(Комментарии!$B$4:$B$111,MATCH(Видео!B67,Комментарии!$B$4:$B$111,0))),"",""),"&gt;&gt;&gt;"),"")</f>
        <v/>
      </c>
    </row>
    <row r="68" spans="1:11" ht="15.75">
      <c r="A68" s="10"/>
      <c r="B68" s="10"/>
      <c r="C68" s="10"/>
      <c r="D68" s="11"/>
      <c r="E68" s="12"/>
      <c r="F68" s="21" t="str">
        <f ca="1">IFERROR(IF(OR(Фото!$F68&lt;&gt;"",Фото!$I67&lt;&gt;""),HYPERLINK(SUBSTITUTE(CELL("АДРЕС",INDEX(Фото!$B$5:$B$112,MATCH(Видео!B68,Фото!$B$5:$B$112,0))),"",""),"&gt;&gt;&gt;"),"")," ")</f>
        <v xml:space="preserve"> </v>
      </c>
      <c r="G68" s="9" t="str">
        <f t="shared" si="0"/>
        <v xml:space="preserve"> </v>
      </c>
      <c r="H68" s="13"/>
      <c r="I68" s="14" t="str">
        <f t="shared" si="1"/>
        <v xml:space="preserve"> </v>
      </c>
      <c r="J68" s="15"/>
      <c r="K68" s="16" t="str">
        <f ca="1">IF(OR(Комментарии!$C67&lt;&gt;"",Комментарии!$D67&lt;&gt;""),HYPERLINK(SUBSTITUTE(CELL("АДРЕС",INDEX(Комментарии!$B$4:$B$111,MATCH(Видео!B68,Комментарии!$B$4:$B$111,0))),"",""),"&gt;&gt;&gt;"),"")</f>
        <v/>
      </c>
    </row>
    <row r="69" spans="1:11" ht="15.75">
      <c r="A69" s="10"/>
      <c r="B69" s="10"/>
      <c r="C69" s="10"/>
      <c r="D69" s="11"/>
      <c r="E69" s="12"/>
      <c r="F69" s="21" t="str">
        <f ca="1">IFERROR(IF(OR(Фото!$F69&lt;&gt;"",Фото!$I68&lt;&gt;""),HYPERLINK(SUBSTITUTE(CELL("АДРЕС",INDEX(Фото!$B$5:$B$112,MATCH(Видео!B69,Фото!$B$5:$B$112,0))),"",""),"&gt;&gt;&gt;"),"")," ")</f>
        <v xml:space="preserve"> </v>
      </c>
      <c r="G69" s="9" t="str">
        <f t="shared" si="0"/>
        <v xml:space="preserve"> </v>
      </c>
      <c r="H69" s="13"/>
      <c r="I69" s="14" t="str">
        <f t="shared" si="1"/>
        <v xml:space="preserve"> </v>
      </c>
      <c r="J69" s="15"/>
      <c r="K69" s="16" t="str">
        <f ca="1">IF(OR(Комментарии!$C68&lt;&gt;"",Комментарии!$D68&lt;&gt;""),HYPERLINK(SUBSTITUTE(CELL("АДРЕС",INDEX(Комментарии!$B$4:$B$111,MATCH(Видео!B69,Комментарии!$B$4:$B$111,0))),"",""),"&gt;&gt;&gt;"),"")</f>
        <v/>
      </c>
    </row>
    <row r="70" spans="1:11" ht="15.75">
      <c r="A70" s="10"/>
      <c r="B70" s="10"/>
      <c r="C70" s="10"/>
      <c r="D70" s="11"/>
      <c r="E70" s="12"/>
      <c r="F70" s="21" t="str">
        <f ca="1">IFERROR(IF(OR(Фото!$F70&lt;&gt;"",Фото!$I69&lt;&gt;""),HYPERLINK(SUBSTITUTE(CELL("АДРЕС",INDEX(Фото!$B$5:$B$112,MATCH(Видео!B70,Фото!$B$5:$B$112,0))),"",""),"&gt;&gt;&gt;"),"")," ")</f>
        <v xml:space="preserve"> </v>
      </c>
      <c r="G70" s="9" t="str">
        <f t="shared" ref="G70:G112" si="2">IF($A70="детский сад","1 ч",IF($A70="свадебный фильм","10 мин - 1 ч 40 мин",IF($A70="свадебный клип","3-5 мин",IF($A70="крестины","10 мин стандарт минимум 7-8, с заездом до 12 мин",IF($A70="день рождения","3-7 мин",IF($A70="клип коптер","1 мин минимум",IF($A70="выписка","4,5-6 мин",IF($A70="рекламный ролик","1 мин минимум"," "))))))))</f>
        <v xml:space="preserve"> </v>
      </c>
      <c r="H70" s="13"/>
      <c r="I70" s="14" t="str">
        <f t="shared" ref="I70:I112" si="3">IF($A70="крестины",D70+14,IF($A70="свадебный фильм",D70+180,IF($A70="свадебный клип",D70+180,IF($A70="клип коптер",D70+180,IF($A70="выписка",D70+14,IF($A70="детский сад",D70+30,IF($A70="день рождения",D70+14,IF($A70="рекламный ролик",D70+7," "))))))))</f>
        <v xml:space="preserve"> </v>
      </c>
      <c r="J70" s="15"/>
      <c r="K70" s="16" t="str">
        <f ca="1">IF(OR(Комментарии!$C69&lt;&gt;"",Комментарии!$D69&lt;&gt;""),HYPERLINK(SUBSTITUTE(CELL("АДРЕС",INDEX(Комментарии!$B$4:$B$111,MATCH(Видео!B70,Комментарии!$B$4:$B$111,0))),"",""),"&gt;&gt;&gt;"),"")</f>
        <v/>
      </c>
    </row>
    <row r="71" spans="1:11" ht="15.75">
      <c r="A71" s="10"/>
      <c r="B71" s="10"/>
      <c r="C71" s="10"/>
      <c r="D71" s="11"/>
      <c r="E71" s="12"/>
      <c r="F71" s="21" t="str">
        <f ca="1">IFERROR(IF(OR(Фото!$F71&lt;&gt;"",Фото!$I70&lt;&gt;""),HYPERLINK(SUBSTITUTE(CELL("АДРЕС",INDEX(Фото!$B$5:$B$112,MATCH(Видео!B71,Фото!$B$5:$B$112,0))),"",""),"&gt;&gt;&gt;"),"")," ")</f>
        <v xml:space="preserve"> </v>
      </c>
      <c r="G71" s="9" t="str">
        <f t="shared" si="2"/>
        <v xml:space="preserve"> </v>
      </c>
      <c r="H71" s="13"/>
      <c r="I71" s="14" t="str">
        <f t="shared" si="3"/>
        <v xml:space="preserve"> </v>
      </c>
      <c r="J71" s="15"/>
      <c r="K71" s="16" t="str">
        <f ca="1">IF(OR(Комментарии!$C70&lt;&gt;"",Комментарии!$D70&lt;&gt;""),HYPERLINK(SUBSTITUTE(CELL("АДРЕС",INDEX(Комментарии!$B$4:$B$111,MATCH(Видео!B71,Комментарии!$B$4:$B$111,0))),"",""),"&gt;&gt;&gt;"),"")</f>
        <v/>
      </c>
    </row>
    <row r="72" spans="1:11" ht="15.75">
      <c r="A72" s="10"/>
      <c r="B72" s="10"/>
      <c r="C72" s="10"/>
      <c r="D72" s="11"/>
      <c r="E72" s="12"/>
      <c r="F72" s="21" t="str">
        <f ca="1">IFERROR(IF(OR(Фото!$F72&lt;&gt;"",Фото!$I71&lt;&gt;""),HYPERLINK(SUBSTITUTE(CELL("АДРЕС",INDEX(Фото!$B$5:$B$112,MATCH(Видео!B72,Фото!$B$5:$B$112,0))),"",""),"&gt;&gt;&gt;"),"")," ")</f>
        <v xml:space="preserve"> </v>
      </c>
      <c r="G72" s="9" t="str">
        <f t="shared" si="2"/>
        <v xml:space="preserve"> </v>
      </c>
      <c r="H72" s="13"/>
      <c r="I72" s="14" t="str">
        <f t="shared" si="3"/>
        <v xml:space="preserve"> </v>
      </c>
      <c r="J72" s="15"/>
      <c r="K72" s="16" t="str">
        <f ca="1">IF(OR(Комментарии!$C71&lt;&gt;"",Комментарии!$D71&lt;&gt;""),HYPERLINK(SUBSTITUTE(CELL("АДРЕС",INDEX(Комментарии!$B$4:$B$111,MATCH(Видео!B72,Комментарии!$B$4:$B$111,0))),"",""),"&gt;&gt;&gt;"),"")</f>
        <v/>
      </c>
    </row>
    <row r="73" spans="1:11" ht="15.75">
      <c r="A73" s="10"/>
      <c r="B73" s="10"/>
      <c r="C73" s="10"/>
      <c r="D73" s="11"/>
      <c r="E73" s="12"/>
      <c r="F73" s="21" t="str">
        <f ca="1">IFERROR(IF(OR(Фото!$F73&lt;&gt;"",Фото!$I72&lt;&gt;""),HYPERLINK(SUBSTITUTE(CELL("АДРЕС",INDEX(Фото!$B$5:$B$112,MATCH(Видео!B73,Фото!$B$5:$B$112,0))),"",""),"&gt;&gt;&gt;"),"")," ")</f>
        <v xml:space="preserve"> </v>
      </c>
      <c r="G73" s="9" t="str">
        <f t="shared" si="2"/>
        <v xml:space="preserve"> </v>
      </c>
      <c r="H73" s="13"/>
      <c r="I73" s="14" t="str">
        <f t="shared" si="3"/>
        <v xml:space="preserve"> </v>
      </c>
      <c r="J73" s="15"/>
      <c r="K73" s="16" t="str">
        <f ca="1">IF(OR(Комментарии!$C72&lt;&gt;"",Комментарии!$D72&lt;&gt;""),HYPERLINK(SUBSTITUTE(CELL("АДРЕС",INDEX(Комментарии!$B$4:$B$111,MATCH(Видео!B73,Комментарии!$B$4:$B$111,0))),"",""),"&gt;&gt;&gt;"),"")</f>
        <v/>
      </c>
    </row>
    <row r="74" spans="1:11" ht="15.75">
      <c r="A74" s="10"/>
      <c r="B74" s="10"/>
      <c r="C74" s="10"/>
      <c r="D74" s="11"/>
      <c r="E74" s="12"/>
      <c r="F74" s="21" t="str">
        <f ca="1">IFERROR(IF(OR(Фото!$F74&lt;&gt;"",Фото!$I73&lt;&gt;""),HYPERLINK(SUBSTITUTE(CELL("АДРЕС",INDEX(Фото!$B$5:$B$112,MATCH(Видео!B74,Фото!$B$5:$B$112,0))),"",""),"&gt;&gt;&gt;"),"")," ")</f>
        <v xml:space="preserve"> </v>
      </c>
      <c r="G74" s="9" t="str">
        <f t="shared" si="2"/>
        <v xml:space="preserve"> </v>
      </c>
      <c r="H74" s="13"/>
      <c r="I74" s="14" t="str">
        <f t="shared" si="3"/>
        <v xml:space="preserve"> </v>
      </c>
      <c r="J74" s="15"/>
      <c r="K74" s="16" t="str">
        <f ca="1">IF(OR(Комментарии!$C73&lt;&gt;"",Комментарии!$D73&lt;&gt;""),HYPERLINK(SUBSTITUTE(CELL("АДРЕС",INDEX(Комментарии!$B$4:$B$111,MATCH(Видео!B74,Комментарии!$B$4:$B$111,0))),"",""),"&gt;&gt;&gt;"),"")</f>
        <v/>
      </c>
    </row>
    <row r="75" spans="1:11" ht="15.75">
      <c r="A75" s="10"/>
      <c r="B75" s="10"/>
      <c r="C75" s="10"/>
      <c r="D75" s="11"/>
      <c r="E75" s="12"/>
      <c r="F75" s="21" t="str">
        <f ca="1">IFERROR(IF(OR(Фото!$F75&lt;&gt;"",Фото!$I74&lt;&gt;""),HYPERLINK(SUBSTITUTE(CELL("АДРЕС",INDEX(Фото!$B$5:$B$112,MATCH(Видео!B75,Фото!$B$5:$B$112,0))),"",""),"&gt;&gt;&gt;"),"")," ")</f>
        <v xml:space="preserve"> </v>
      </c>
      <c r="G75" s="9" t="str">
        <f t="shared" si="2"/>
        <v xml:space="preserve"> </v>
      </c>
      <c r="H75" s="13"/>
      <c r="I75" s="14" t="str">
        <f t="shared" si="3"/>
        <v xml:space="preserve"> </v>
      </c>
      <c r="J75" s="15"/>
      <c r="K75" s="16" t="str">
        <f ca="1">IF(OR(Комментарии!$C74&lt;&gt;"",Комментарии!$D74&lt;&gt;""),HYPERLINK(SUBSTITUTE(CELL("АДРЕС",INDEX(Комментарии!$B$4:$B$111,MATCH(Видео!B75,Комментарии!$B$4:$B$111,0))),"",""),"&gt;&gt;&gt;"),"")</f>
        <v/>
      </c>
    </row>
    <row r="76" spans="1:11" ht="15.75">
      <c r="A76" s="10"/>
      <c r="B76" s="10"/>
      <c r="C76" s="10"/>
      <c r="D76" s="11"/>
      <c r="E76" s="10"/>
      <c r="F76" s="21" t="str">
        <f ca="1">IFERROR(IF(OR(Фото!$F76&lt;&gt;"",Фото!$I75&lt;&gt;""),HYPERLINK(SUBSTITUTE(CELL("АДРЕС",INDEX(Фото!$B$5:$B$112,MATCH(Видео!B76,Фото!$B$5:$B$112,0))),"",""),"&gt;&gt;&gt;"),"")," ")</f>
        <v xml:space="preserve"> </v>
      </c>
      <c r="G76" s="9" t="str">
        <f t="shared" si="2"/>
        <v xml:space="preserve"> </v>
      </c>
      <c r="H76" s="13"/>
      <c r="I76" s="14" t="str">
        <f t="shared" si="3"/>
        <v xml:space="preserve"> </v>
      </c>
      <c r="J76" s="15"/>
      <c r="K76" s="16" t="str">
        <f ca="1">IF(OR(Комментарии!$C75&lt;&gt;"",Комментарии!$D75&lt;&gt;""),HYPERLINK(SUBSTITUTE(CELL("АДРЕС",INDEX(Комментарии!$B$4:$B$111,MATCH(Видео!B76,Комментарии!$B$4:$B$111,0))),"",""),"&gt;&gt;&gt;"),"")</f>
        <v/>
      </c>
    </row>
    <row r="77" spans="1:11" ht="15.75">
      <c r="A77" s="10"/>
      <c r="B77" s="10"/>
      <c r="C77" s="10"/>
      <c r="D77" s="11"/>
      <c r="E77" s="10"/>
      <c r="F77" s="21" t="str">
        <f ca="1">IFERROR(IF(OR(Фото!$F77&lt;&gt;"",Фото!$I76&lt;&gt;""),HYPERLINK(SUBSTITUTE(CELL("АДРЕС",INDEX(Фото!$B$5:$B$112,MATCH(Видео!B77,Фото!$B$5:$B$112,0))),"",""),"&gt;&gt;&gt;"),"")," ")</f>
        <v xml:space="preserve"> </v>
      </c>
      <c r="G77" s="9" t="str">
        <f t="shared" si="2"/>
        <v xml:space="preserve"> </v>
      </c>
      <c r="H77" s="13"/>
      <c r="I77" s="14" t="str">
        <f t="shared" si="3"/>
        <v xml:space="preserve"> </v>
      </c>
      <c r="J77" s="15"/>
      <c r="K77" s="16" t="str">
        <f ca="1">IF(OR(Комментарии!$C76&lt;&gt;"",Комментарии!$D76&lt;&gt;""),HYPERLINK(SUBSTITUTE(CELL("АДРЕС",INDEX(Комментарии!$B$4:$B$111,MATCH(Видео!B77,Комментарии!$B$4:$B$111,0))),"",""),"&gt;&gt;&gt;"),"")</f>
        <v/>
      </c>
    </row>
    <row r="78" spans="1:11" ht="15.75">
      <c r="A78" s="10"/>
      <c r="B78" s="10"/>
      <c r="C78" s="10"/>
      <c r="D78" s="11"/>
      <c r="E78" s="10"/>
      <c r="F78" s="21" t="str">
        <f ca="1">IFERROR(IF(OR(Фото!$F78&lt;&gt;"",Фото!$I77&lt;&gt;""),HYPERLINK(SUBSTITUTE(CELL("АДРЕС",INDEX(Фото!$B$5:$B$112,MATCH(Видео!B78,Фото!$B$5:$B$112,0))),"",""),"&gt;&gt;&gt;"),"")," ")</f>
        <v xml:space="preserve"> </v>
      </c>
      <c r="G78" s="9" t="str">
        <f t="shared" si="2"/>
        <v xml:space="preserve"> </v>
      </c>
      <c r="H78" s="13"/>
      <c r="I78" s="14" t="str">
        <f t="shared" si="3"/>
        <v xml:space="preserve"> </v>
      </c>
      <c r="J78" s="15"/>
      <c r="K78" s="16" t="str">
        <f ca="1">IF(OR(Комментарии!$C77&lt;&gt;"",Комментарии!$D77&lt;&gt;""),HYPERLINK(SUBSTITUTE(CELL("АДРЕС",INDEX(Комментарии!$B$4:$B$111,MATCH(Видео!B78,Комментарии!$B$4:$B$111,0))),"",""),"&gt;&gt;&gt;"),"")</f>
        <v/>
      </c>
    </row>
    <row r="79" spans="1:11" ht="15.75">
      <c r="A79" s="10"/>
      <c r="B79" s="10"/>
      <c r="C79" s="10"/>
      <c r="D79" s="11"/>
      <c r="E79" s="10"/>
      <c r="F79" s="21" t="str">
        <f ca="1">IFERROR(IF(OR(Фото!$F79&lt;&gt;"",Фото!$I78&lt;&gt;""),HYPERLINK(SUBSTITUTE(CELL("АДРЕС",INDEX(Фото!$B$5:$B$112,MATCH(Видео!B79,Фото!$B$5:$B$112,0))),"",""),"&gt;&gt;&gt;"),"")," ")</f>
        <v xml:space="preserve"> </v>
      </c>
      <c r="G79" s="9" t="str">
        <f t="shared" si="2"/>
        <v xml:space="preserve"> </v>
      </c>
      <c r="H79" s="13"/>
      <c r="I79" s="14" t="str">
        <f t="shared" si="3"/>
        <v xml:space="preserve"> </v>
      </c>
      <c r="J79" s="15"/>
      <c r="K79" s="16" t="str">
        <f ca="1">IF(OR(Комментарии!$C78&lt;&gt;"",Комментарии!$D78&lt;&gt;""),HYPERLINK(SUBSTITUTE(CELL("АДРЕС",INDEX(Комментарии!$B$4:$B$111,MATCH(Видео!B79,Комментарии!$B$4:$B$111,0))),"",""),"&gt;&gt;&gt;"),"")</f>
        <v/>
      </c>
    </row>
    <row r="80" spans="1:11" ht="15.75">
      <c r="A80" s="10"/>
      <c r="B80" s="10"/>
      <c r="C80" s="10"/>
      <c r="D80" s="11"/>
      <c r="E80" s="10"/>
      <c r="F80" s="21" t="str">
        <f ca="1">IFERROR(IF(OR(Фото!$F80&lt;&gt;"",Фото!$I79&lt;&gt;""),HYPERLINK(SUBSTITUTE(CELL("АДРЕС",INDEX(Фото!$B$5:$B$112,MATCH(Видео!B80,Фото!$B$5:$B$112,0))),"",""),"&gt;&gt;&gt;"),"")," ")</f>
        <v xml:space="preserve"> </v>
      </c>
      <c r="G80" s="9" t="str">
        <f t="shared" si="2"/>
        <v xml:space="preserve"> </v>
      </c>
      <c r="H80" s="13"/>
      <c r="I80" s="14" t="str">
        <f t="shared" si="3"/>
        <v xml:space="preserve"> </v>
      </c>
      <c r="J80" s="15"/>
      <c r="K80" s="16" t="str">
        <f ca="1">IF(OR(Комментарии!$C79&lt;&gt;"",Комментарии!$D79&lt;&gt;""),HYPERLINK(SUBSTITUTE(CELL("АДРЕС",INDEX(Комментарии!$B$4:$B$111,MATCH(Видео!B80,Комментарии!$B$4:$B$111,0))),"",""),"&gt;&gt;&gt;"),"")</f>
        <v/>
      </c>
    </row>
    <row r="81" spans="1:11" ht="15.75">
      <c r="A81" s="10"/>
      <c r="B81" s="10"/>
      <c r="C81" s="10"/>
      <c r="D81" s="11"/>
      <c r="E81" s="10"/>
      <c r="F81" s="21" t="str">
        <f ca="1">IFERROR(IF(OR(Фото!$F81&lt;&gt;"",Фото!$I80&lt;&gt;""),HYPERLINK(SUBSTITUTE(CELL("АДРЕС",INDEX(Фото!$B$5:$B$112,MATCH(Видео!B81,Фото!$B$5:$B$112,0))),"",""),"&gt;&gt;&gt;"),"")," ")</f>
        <v xml:space="preserve"> </v>
      </c>
      <c r="G81" s="9" t="str">
        <f t="shared" si="2"/>
        <v xml:space="preserve"> </v>
      </c>
      <c r="H81" s="13"/>
      <c r="I81" s="14" t="str">
        <f t="shared" si="3"/>
        <v xml:space="preserve"> </v>
      </c>
      <c r="J81" s="15"/>
      <c r="K81" s="16" t="str">
        <f ca="1">IF(OR(Комментарии!$C80&lt;&gt;"",Комментарии!$D80&lt;&gt;""),HYPERLINK(SUBSTITUTE(CELL("АДРЕС",INDEX(Комментарии!$B$4:$B$111,MATCH(Видео!B81,Комментарии!$B$4:$B$111,0))),"",""),"&gt;&gt;&gt;"),"")</f>
        <v/>
      </c>
    </row>
    <row r="82" spans="1:11" ht="15.75">
      <c r="A82" s="10"/>
      <c r="B82" s="10"/>
      <c r="C82" s="10"/>
      <c r="D82" s="11"/>
      <c r="E82" s="10"/>
      <c r="F82" s="21" t="str">
        <f ca="1">IFERROR(IF(OR(Фото!$F82&lt;&gt;"",Фото!$I81&lt;&gt;""),HYPERLINK(SUBSTITUTE(CELL("АДРЕС",INDEX(Фото!$B$5:$B$112,MATCH(Видео!B82,Фото!$B$5:$B$112,0))),"",""),"&gt;&gt;&gt;"),"")," ")</f>
        <v xml:space="preserve"> </v>
      </c>
      <c r="G82" s="9" t="str">
        <f t="shared" si="2"/>
        <v xml:space="preserve"> </v>
      </c>
      <c r="H82" s="13"/>
      <c r="I82" s="14" t="str">
        <f t="shared" si="3"/>
        <v xml:space="preserve"> </v>
      </c>
      <c r="J82" s="15"/>
      <c r="K82" s="16" t="str">
        <f ca="1">IF(OR(Комментарии!$C81&lt;&gt;"",Комментарии!$D81&lt;&gt;""),HYPERLINK(SUBSTITUTE(CELL("АДРЕС",INDEX(Комментарии!$B$4:$B$111,MATCH(Видео!B82,Комментарии!$B$4:$B$111,0))),"",""),"&gt;&gt;&gt;"),"")</f>
        <v/>
      </c>
    </row>
    <row r="83" spans="1:11" ht="15.75">
      <c r="A83" s="10"/>
      <c r="B83" s="10"/>
      <c r="C83" s="10"/>
      <c r="D83" s="11"/>
      <c r="E83" s="10"/>
      <c r="F83" s="21" t="str">
        <f ca="1">IFERROR(IF(OR(Фото!$F83&lt;&gt;"",Фото!$I82&lt;&gt;""),HYPERLINK(SUBSTITUTE(CELL("АДРЕС",INDEX(Фото!$B$5:$B$112,MATCH(Видео!B83,Фото!$B$5:$B$112,0))),"",""),"&gt;&gt;&gt;"),"")," ")</f>
        <v xml:space="preserve"> </v>
      </c>
      <c r="G83" s="9" t="str">
        <f t="shared" si="2"/>
        <v xml:space="preserve"> </v>
      </c>
      <c r="H83" s="13"/>
      <c r="I83" s="14" t="str">
        <f t="shared" si="3"/>
        <v xml:space="preserve"> </v>
      </c>
      <c r="J83" s="15"/>
      <c r="K83" s="16" t="str">
        <f ca="1">IF(OR(Комментарии!$C82&lt;&gt;"",Комментарии!$D82&lt;&gt;""),HYPERLINK(SUBSTITUTE(CELL("АДРЕС",INDEX(Комментарии!$B$4:$B$111,MATCH(Видео!B83,Комментарии!$B$4:$B$111,0))),"",""),"&gt;&gt;&gt;"),"")</f>
        <v/>
      </c>
    </row>
    <row r="84" spans="1:11" ht="15.75">
      <c r="A84" s="10"/>
      <c r="B84" s="10"/>
      <c r="C84" s="10"/>
      <c r="D84" s="10"/>
      <c r="E84" s="10"/>
      <c r="F84" s="21" t="str">
        <f ca="1">IFERROR(IF(OR(Фото!$F84&lt;&gt;"",Фото!$I83&lt;&gt;""),HYPERLINK(SUBSTITUTE(CELL("АДРЕС",INDEX(Фото!$B$5:$B$112,MATCH(Видео!B84,Фото!$B$5:$B$112,0))),"",""),"&gt;&gt;&gt;"),"")," ")</f>
        <v xml:space="preserve"> </v>
      </c>
      <c r="G84" s="9" t="str">
        <f t="shared" si="2"/>
        <v xml:space="preserve"> </v>
      </c>
      <c r="H84" s="13"/>
      <c r="I84" s="14" t="str">
        <f t="shared" si="3"/>
        <v xml:space="preserve"> </v>
      </c>
      <c r="J84" s="15"/>
      <c r="K84" s="16" t="str">
        <f ca="1">IF(OR(Комментарии!$C83&lt;&gt;"",Комментарии!$D83&lt;&gt;""),HYPERLINK(SUBSTITUTE(CELL("АДРЕС",INDEX(Комментарии!$B$4:$B$111,MATCH(Видео!B84,Комментарии!$B$4:$B$111,0))),"",""),"&gt;&gt;&gt;"),"")</f>
        <v/>
      </c>
    </row>
    <row r="85" spans="1:11" ht="15.75">
      <c r="A85" s="10"/>
      <c r="B85" s="10"/>
      <c r="C85" s="10"/>
      <c r="D85" s="10"/>
      <c r="E85" s="10"/>
      <c r="F85" s="21" t="str">
        <f ca="1">IFERROR(IF(OR(Фото!$F85&lt;&gt;"",Фото!$I84&lt;&gt;""),HYPERLINK(SUBSTITUTE(CELL("АДРЕС",INDEX(Фото!$B$5:$B$112,MATCH(Видео!B85,Фото!$B$5:$B$112,0))),"",""),"&gt;&gt;&gt;"),"")," ")</f>
        <v xml:space="preserve"> </v>
      </c>
      <c r="G85" s="9" t="str">
        <f t="shared" si="2"/>
        <v xml:space="preserve"> </v>
      </c>
      <c r="H85" s="13"/>
      <c r="I85" s="14" t="str">
        <f t="shared" si="3"/>
        <v xml:space="preserve"> </v>
      </c>
      <c r="J85" s="15"/>
      <c r="K85" s="16" t="str">
        <f ca="1">IF(OR(Комментарии!$C84&lt;&gt;"",Комментарии!$D84&lt;&gt;""),HYPERLINK(SUBSTITUTE(CELL("АДРЕС",INDEX(Комментарии!$B$4:$B$111,MATCH(Видео!B85,Комментарии!$B$4:$B$111,0))),"",""),"&gt;&gt;&gt;"),"")</f>
        <v/>
      </c>
    </row>
    <row r="86" spans="1:11" ht="15.75">
      <c r="A86" s="10"/>
      <c r="B86" s="10"/>
      <c r="C86" s="10"/>
      <c r="D86" s="10"/>
      <c r="E86" s="10"/>
      <c r="F86" s="21" t="str">
        <f ca="1">IFERROR(IF(OR(Фото!$F86&lt;&gt;"",Фото!$I85&lt;&gt;""),HYPERLINK(SUBSTITUTE(CELL("АДРЕС",INDEX(Фото!$B$5:$B$112,MATCH(Видео!B86,Фото!$B$5:$B$112,0))),"",""),"&gt;&gt;&gt;"),"")," ")</f>
        <v xml:space="preserve"> </v>
      </c>
      <c r="G86" s="9" t="str">
        <f t="shared" si="2"/>
        <v xml:space="preserve"> </v>
      </c>
      <c r="H86" s="13"/>
      <c r="I86" s="14" t="str">
        <f t="shared" si="3"/>
        <v xml:space="preserve"> </v>
      </c>
      <c r="J86" s="15"/>
      <c r="K86" s="16" t="str">
        <f ca="1">IF(OR(Комментарии!$C85&lt;&gt;"",Комментарии!$D85&lt;&gt;""),HYPERLINK(SUBSTITUTE(CELL("АДРЕС",INDEX(Комментарии!$B$4:$B$111,MATCH(Видео!B86,Комментарии!$B$4:$B$111,0))),"",""),"&gt;&gt;&gt;"),"")</f>
        <v/>
      </c>
    </row>
    <row r="87" spans="1:11" ht="15.75">
      <c r="A87" s="10"/>
      <c r="B87" s="10"/>
      <c r="C87" s="10"/>
      <c r="D87" s="10"/>
      <c r="E87" s="10"/>
      <c r="F87" s="21" t="str">
        <f ca="1">IFERROR(IF(OR(Фото!$F87&lt;&gt;"",Фото!$I86&lt;&gt;""),HYPERLINK(SUBSTITUTE(CELL("АДРЕС",INDEX(Фото!$B$5:$B$112,MATCH(Видео!B87,Фото!$B$5:$B$112,0))),"",""),"&gt;&gt;&gt;"),"")," ")</f>
        <v xml:space="preserve"> </v>
      </c>
      <c r="G87" s="9" t="str">
        <f t="shared" si="2"/>
        <v xml:space="preserve"> </v>
      </c>
      <c r="H87" s="13"/>
      <c r="I87" s="14" t="str">
        <f t="shared" si="3"/>
        <v xml:space="preserve"> </v>
      </c>
      <c r="J87" s="15"/>
      <c r="K87" s="16" t="str">
        <f ca="1">IF(OR(Комментарии!$C86&lt;&gt;"",Комментарии!$D86&lt;&gt;""),HYPERLINK(SUBSTITUTE(CELL("АДРЕС",INDEX(Комментарии!$B$4:$B$111,MATCH(Видео!B87,Комментарии!$B$4:$B$111,0))),"",""),"&gt;&gt;&gt;"),"")</f>
        <v/>
      </c>
    </row>
    <row r="88" spans="1:11" ht="15.75">
      <c r="A88" s="10"/>
      <c r="B88" s="10"/>
      <c r="C88" s="10"/>
      <c r="D88" s="10"/>
      <c r="E88" s="10"/>
      <c r="F88" s="21" t="str">
        <f ca="1">IFERROR(IF(OR(Фото!$F88&lt;&gt;"",Фото!$I87&lt;&gt;""),HYPERLINK(SUBSTITUTE(CELL("АДРЕС",INDEX(Фото!$B$5:$B$112,MATCH(Видео!B88,Фото!$B$5:$B$112,0))),"",""),"&gt;&gt;&gt;"),"")," ")</f>
        <v xml:space="preserve"> </v>
      </c>
      <c r="G88" s="9" t="str">
        <f t="shared" si="2"/>
        <v xml:space="preserve"> </v>
      </c>
      <c r="H88" s="13"/>
      <c r="I88" s="14" t="str">
        <f t="shared" si="3"/>
        <v xml:space="preserve"> </v>
      </c>
      <c r="J88" s="15"/>
      <c r="K88" s="16" t="str">
        <f ca="1">IF(OR(Комментарии!$C87&lt;&gt;"",Комментарии!$D87&lt;&gt;""),HYPERLINK(SUBSTITUTE(CELL("АДРЕС",INDEX(Комментарии!$B$4:$B$111,MATCH(Видео!B88,Комментарии!$B$4:$B$111,0))),"",""),"&gt;&gt;&gt;"),"")</f>
        <v/>
      </c>
    </row>
    <row r="89" spans="1:11" ht="15.75">
      <c r="A89" s="10"/>
      <c r="B89" s="10"/>
      <c r="C89" s="10"/>
      <c r="D89" s="10"/>
      <c r="E89" s="10"/>
      <c r="F89" s="21" t="str">
        <f ca="1">IFERROR(IF(OR(Фото!$F89&lt;&gt;"",Фото!$I88&lt;&gt;""),HYPERLINK(SUBSTITUTE(CELL("АДРЕС",INDEX(Фото!$B$5:$B$112,MATCH(Видео!B89,Фото!$B$5:$B$112,0))),"",""),"&gt;&gt;&gt;"),"")," ")</f>
        <v xml:space="preserve"> </v>
      </c>
      <c r="G89" s="9" t="str">
        <f t="shared" si="2"/>
        <v xml:space="preserve"> </v>
      </c>
      <c r="H89" s="13"/>
      <c r="I89" s="14" t="str">
        <f t="shared" si="3"/>
        <v xml:space="preserve"> </v>
      </c>
      <c r="J89" s="15"/>
      <c r="K89" s="16" t="str">
        <f ca="1">IF(OR(Комментарии!$C88&lt;&gt;"",Комментарии!$D88&lt;&gt;""),HYPERLINK(SUBSTITUTE(CELL("АДРЕС",INDEX(Комментарии!$B$4:$B$111,MATCH(Видео!B89,Комментарии!$B$4:$B$111,0))),"",""),"&gt;&gt;&gt;"),"")</f>
        <v/>
      </c>
    </row>
    <row r="90" spans="1:11" ht="15.75">
      <c r="A90" s="10"/>
      <c r="B90" s="10"/>
      <c r="C90" s="10"/>
      <c r="D90" s="10"/>
      <c r="E90" s="10"/>
      <c r="F90" s="21" t="str">
        <f ca="1">IFERROR(IF(OR(Фото!$F90&lt;&gt;"",Фото!$I89&lt;&gt;""),HYPERLINK(SUBSTITUTE(CELL("АДРЕС",INDEX(Фото!$B$5:$B$112,MATCH(Видео!B90,Фото!$B$5:$B$112,0))),"",""),"&gt;&gt;&gt;"),"")," ")</f>
        <v xml:space="preserve"> </v>
      </c>
      <c r="G90" s="9" t="str">
        <f t="shared" si="2"/>
        <v xml:space="preserve"> </v>
      </c>
      <c r="H90" s="13"/>
      <c r="I90" s="14" t="str">
        <f t="shared" si="3"/>
        <v xml:space="preserve"> </v>
      </c>
      <c r="J90" s="15"/>
      <c r="K90" s="16" t="str">
        <f ca="1">IF(OR(Комментарии!$C89&lt;&gt;"",Комментарии!$D89&lt;&gt;""),HYPERLINK(SUBSTITUTE(CELL("АДРЕС",INDEX(Комментарии!$B$4:$B$111,MATCH(Видео!B90,Комментарии!$B$4:$B$111,0))),"",""),"&gt;&gt;&gt;"),"")</f>
        <v/>
      </c>
    </row>
    <row r="91" spans="1:11" ht="15.75">
      <c r="A91" s="10"/>
      <c r="B91" s="10"/>
      <c r="C91" s="10"/>
      <c r="D91" s="10"/>
      <c r="E91" s="10"/>
      <c r="F91" s="21" t="str">
        <f ca="1">IFERROR(IF(OR(Фото!$F91&lt;&gt;"",Фото!$I90&lt;&gt;""),HYPERLINK(SUBSTITUTE(CELL("АДРЕС",INDEX(Фото!$B$5:$B$112,MATCH(Видео!B91,Фото!$B$5:$B$112,0))),"",""),"&gt;&gt;&gt;"),"")," ")</f>
        <v xml:space="preserve"> </v>
      </c>
      <c r="G91" s="9" t="str">
        <f t="shared" si="2"/>
        <v xml:space="preserve"> </v>
      </c>
      <c r="H91" s="13"/>
      <c r="I91" s="14" t="str">
        <f t="shared" si="3"/>
        <v xml:space="preserve"> </v>
      </c>
      <c r="J91" s="15"/>
      <c r="K91" s="16" t="str">
        <f ca="1">IF(OR(Комментарии!$C90&lt;&gt;"",Комментарии!$D90&lt;&gt;""),HYPERLINK(SUBSTITUTE(CELL("АДРЕС",INDEX(Комментарии!$B$4:$B$111,MATCH(Видео!B91,Комментарии!$B$4:$B$111,0))),"",""),"&gt;&gt;&gt;"),"")</f>
        <v/>
      </c>
    </row>
    <row r="92" spans="1:11" ht="15.75">
      <c r="A92" s="10"/>
      <c r="B92" s="10"/>
      <c r="C92" s="10"/>
      <c r="D92" s="10"/>
      <c r="E92" s="10"/>
      <c r="F92" s="21" t="str">
        <f ca="1">IFERROR(IF(OR(Фото!$F92&lt;&gt;"",Фото!$I91&lt;&gt;""),HYPERLINK(SUBSTITUTE(CELL("АДРЕС",INDEX(Фото!$B$5:$B$112,MATCH(Видео!B92,Фото!$B$5:$B$112,0))),"",""),"&gt;&gt;&gt;"),"")," ")</f>
        <v xml:space="preserve"> </v>
      </c>
      <c r="G92" s="9" t="str">
        <f t="shared" si="2"/>
        <v xml:space="preserve"> </v>
      </c>
      <c r="H92" s="13"/>
      <c r="I92" s="14" t="str">
        <f t="shared" si="3"/>
        <v xml:space="preserve"> </v>
      </c>
      <c r="J92" s="15"/>
      <c r="K92" s="16" t="str">
        <f ca="1">IF(OR(Комментарии!$C91&lt;&gt;"",Комментарии!$D91&lt;&gt;""),HYPERLINK(SUBSTITUTE(CELL("АДРЕС",INDEX(Комментарии!$B$4:$B$111,MATCH(Видео!B92,Комментарии!$B$4:$B$111,0))),"",""),"&gt;&gt;&gt;"),"")</f>
        <v/>
      </c>
    </row>
    <row r="93" spans="1:11" ht="15.75">
      <c r="A93" s="10"/>
      <c r="B93" s="10"/>
      <c r="C93" s="10"/>
      <c r="D93" s="10"/>
      <c r="E93" s="10"/>
      <c r="F93" s="21" t="str">
        <f ca="1">IFERROR(IF(OR(Фото!$F93&lt;&gt;"",Фото!$I92&lt;&gt;""),HYPERLINK(SUBSTITUTE(CELL("АДРЕС",INDEX(Фото!$B$5:$B$112,MATCH(Видео!B93,Фото!$B$5:$B$112,0))),"",""),"&gt;&gt;&gt;"),"")," ")</f>
        <v xml:space="preserve"> </v>
      </c>
      <c r="G93" s="9" t="str">
        <f t="shared" si="2"/>
        <v xml:space="preserve"> </v>
      </c>
      <c r="H93" s="13"/>
      <c r="I93" s="14" t="str">
        <f t="shared" si="3"/>
        <v xml:space="preserve"> </v>
      </c>
      <c r="J93" s="15"/>
      <c r="K93" s="16" t="str">
        <f ca="1">IF(OR(Комментарии!$C92&lt;&gt;"",Комментарии!$D92&lt;&gt;""),HYPERLINK(SUBSTITUTE(CELL("АДРЕС",INDEX(Комментарии!$B$4:$B$111,MATCH(Видео!B93,Комментарии!$B$4:$B$111,0))),"",""),"&gt;&gt;&gt;"),"")</f>
        <v/>
      </c>
    </row>
    <row r="94" spans="1:11" ht="15.75">
      <c r="A94" s="10"/>
      <c r="B94" s="10"/>
      <c r="C94" s="10"/>
      <c r="D94" s="10"/>
      <c r="E94" s="10"/>
      <c r="F94" s="21" t="str">
        <f ca="1">IFERROR(IF(OR(Фото!$F94&lt;&gt;"",Фото!$I93&lt;&gt;""),HYPERLINK(SUBSTITUTE(CELL("АДРЕС",INDEX(Фото!$B$5:$B$112,MATCH(Видео!B94,Фото!$B$5:$B$112,0))),"",""),"&gt;&gt;&gt;"),"")," ")</f>
        <v xml:space="preserve"> </v>
      </c>
      <c r="G94" s="9" t="str">
        <f t="shared" si="2"/>
        <v xml:space="preserve"> </v>
      </c>
      <c r="H94" s="13"/>
      <c r="I94" s="14" t="str">
        <f t="shared" si="3"/>
        <v xml:space="preserve"> </v>
      </c>
      <c r="J94" s="15"/>
      <c r="K94" s="16" t="str">
        <f ca="1">IF(OR(Комментарии!$C93&lt;&gt;"",Комментарии!$D93&lt;&gt;""),HYPERLINK(SUBSTITUTE(CELL("АДРЕС",INDEX(Комментарии!$B$4:$B$111,MATCH(Видео!B94,Комментарии!$B$4:$B$111,0))),"",""),"&gt;&gt;&gt;"),"")</f>
        <v/>
      </c>
    </row>
    <row r="95" spans="1:11" ht="15.75">
      <c r="A95" s="10"/>
      <c r="B95" s="10"/>
      <c r="C95" s="10"/>
      <c r="D95" s="10"/>
      <c r="E95" s="10"/>
      <c r="F95" s="21" t="str">
        <f ca="1">IFERROR(IF(OR(Фото!$F95&lt;&gt;"",Фото!$I94&lt;&gt;""),HYPERLINK(SUBSTITUTE(CELL("АДРЕС",INDEX(Фото!$B$5:$B$112,MATCH(Видео!B95,Фото!$B$5:$B$112,0))),"",""),"&gt;&gt;&gt;"),"")," ")</f>
        <v xml:space="preserve"> </v>
      </c>
      <c r="G95" s="9" t="str">
        <f t="shared" si="2"/>
        <v xml:space="preserve"> </v>
      </c>
      <c r="H95" s="13"/>
      <c r="I95" s="14" t="str">
        <f t="shared" si="3"/>
        <v xml:space="preserve"> </v>
      </c>
      <c r="J95" s="15"/>
      <c r="K95" s="16" t="str">
        <f ca="1">IF(OR(Комментарии!$C94&lt;&gt;"",Комментарии!$D94&lt;&gt;""),HYPERLINK(SUBSTITUTE(CELL("АДРЕС",INDEX(Комментарии!$B$4:$B$111,MATCH(Видео!B95,Комментарии!$B$4:$B$111,0))),"",""),"&gt;&gt;&gt;"),"")</f>
        <v/>
      </c>
    </row>
    <row r="96" spans="1:11" ht="15.75">
      <c r="A96" s="10"/>
      <c r="B96" s="10"/>
      <c r="C96" s="10"/>
      <c r="D96" s="10"/>
      <c r="E96" s="10"/>
      <c r="F96" s="21" t="str">
        <f ca="1">IFERROR(IF(OR(Фото!$F96&lt;&gt;"",Фото!$I95&lt;&gt;""),HYPERLINK(SUBSTITUTE(CELL("АДРЕС",INDEX(Фото!$B$5:$B$112,MATCH(Видео!B96,Фото!$B$5:$B$112,0))),"",""),"&gt;&gt;&gt;"),"")," ")</f>
        <v xml:space="preserve"> </v>
      </c>
      <c r="G96" s="9" t="str">
        <f t="shared" si="2"/>
        <v xml:space="preserve"> </v>
      </c>
      <c r="H96" s="13"/>
      <c r="I96" s="14" t="str">
        <f t="shared" si="3"/>
        <v xml:space="preserve"> </v>
      </c>
      <c r="J96" s="15"/>
      <c r="K96" s="16" t="str">
        <f ca="1">IF(OR(Комментарии!$C95&lt;&gt;"",Комментарии!$D95&lt;&gt;""),HYPERLINK(SUBSTITUTE(CELL("АДРЕС",INDEX(Комментарии!$B$4:$B$111,MATCH(Видео!B96,Комментарии!$B$4:$B$111,0))),"",""),"&gt;&gt;&gt;"),"")</f>
        <v/>
      </c>
    </row>
    <row r="97" spans="1:11" ht="15.75">
      <c r="A97" s="10"/>
      <c r="B97" s="10"/>
      <c r="C97" s="10"/>
      <c r="D97" s="10"/>
      <c r="E97" s="10"/>
      <c r="F97" s="21" t="str">
        <f ca="1">IFERROR(IF(OR(Фото!$F97&lt;&gt;"",Фото!$I96&lt;&gt;""),HYPERLINK(SUBSTITUTE(CELL("АДРЕС",INDEX(Фото!$B$5:$B$112,MATCH(Видео!B97,Фото!$B$5:$B$112,0))),"",""),"&gt;&gt;&gt;"),"")," ")</f>
        <v xml:space="preserve"> </v>
      </c>
      <c r="G97" s="9" t="str">
        <f t="shared" si="2"/>
        <v xml:space="preserve"> </v>
      </c>
      <c r="H97" s="13"/>
      <c r="I97" s="14" t="str">
        <f t="shared" si="3"/>
        <v xml:space="preserve"> </v>
      </c>
      <c r="J97" s="15"/>
      <c r="K97" s="16" t="str">
        <f ca="1">IF(OR(Комментарии!$C96&lt;&gt;"",Комментарии!$D96&lt;&gt;""),HYPERLINK(SUBSTITUTE(CELL("АДРЕС",INDEX(Комментарии!$B$4:$B$111,MATCH(Видео!B97,Комментарии!$B$4:$B$111,0))),"",""),"&gt;&gt;&gt;"),"")</f>
        <v/>
      </c>
    </row>
    <row r="98" spans="1:11" ht="15.75">
      <c r="A98" s="10"/>
      <c r="B98" s="10"/>
      <c r="C98" s="10"/>
      <c r="D98" s="10"/>
      <c r="E98" s="10"/>
      <c r="F98" s="21" t="str">
        <f ca="1">IFERROR(IF(OR(Фото!$F98&lt;&gt;"",Фото!$I97&lt;&gt;""),HYPERLINK(SUBSTITUTE(CELL("АДРЕС",INDEX(Фото!$B$5:$B$112,MATCH(Видео!B98,Фото!$B$5:$B$112,0))),"",""),"&gt;&gt;&gt;"),"")," ")</f>
        <v xml:space="preserve"> </v>
      </c>
      <c r="G98" s="9" t="str">
        <f t="shared" si="2"/>
        <v xml:space="preserve"> </v>
      </c>
      <c r="H98" s="13"/>
      <c r="I98" s="14" t="str">
        <f t="shared" si="3"/>
        <v xml:space="preserve"> </v>
      </c>
      <c r="J98" s="15"/>
      <c r="K98" s="16" t="str">
        <f ca="1">IF(OR(Комментарии!$C97&lt;&gt;"",Комментарии!$D97&lt;&gt;""),HYPERLINK(SUBSTITUTE(CELL("АДРЕС",INDEX(Комментарии!$B$4:$B$111,MATCH(Видео!B98,Комментарии!$B$4:$B$111,0))),"",""),"&gt;&gt;&gt;"),"")</f>
        <v/>
      </c>
    </row>
    <row r="99" spans="1:11" ht="15.75">
      <c r="A99" s="10"/>
      <c r="B99" s="10"/>
      <c r="C99" s="10"/>
      <c r="D99" s="10"/>
      <c r="E99" s="10"/>
      <c r="F99" s="21" t="str">
        <f ca="1">IFERROR(IF(OR(Фото!$F99&lt;&gt;"",Фото!$I98&lt;&gt;""),HYPERLINK(SUBSTITUTE(CELL("АДРЕС",INDEX(Фото!$B$5:$B$112,MATCH(Видео!B99,Фото!$B$5:$B$112,0))),"",""),"&gt;&gt;&gt;"),"")," ")</f>
        <v xml:space="preserve"> </v>
      </c>
      <c r="G99" s="9" t="str">
        <f t="shared" si="2"/>
        <v xml:space="preserve"> </v>
      </c>
      <c r="H99" s="13"/>
      <c r="I99" s="14" t="str">
        <f t="shared" si="3"/>
        <v xml:space="preserve"> </v>
      </c>
      <c r="J99" s="15"/>
      <c r="K99" s="16" t="str">
        <f ca="1">IF(OR(Комментарии!$C98&lt;&gt;"",Комментарии!$D98&lt;&gt;""),HYPERLINK(SUBSTITUTE(CELL("АДРЕС",INDEX(Комментарии!$B$4:$B$111,MATCH(Видео!B99,Комментарии!$B$4:$B$111,0))),"",""),"&gt;&gt;&gt;"),"")</f>
        <v/>
      </c>
    </row>
    <row r="100" spans="1:11" ht="15.75">
      <c r="A100" s="10"/>
      <c r="B100" s="10"/>
      <c r="C100" s="10"/>
      <c r="D100" s="10"/>
      <c r="E100" s="10"/>
      <c r="F100" s="21" t="str">
        <f ca="1">IFERROR(IF(OR(Фото!$F100&lt;&gt;"",Фото!$I99&lt;&gt;""),HYPERLINK(SUBSTITUTE(CELL("АДРЕС",INDEX(Фото!$B$5:$B$112,MATCH(Видео!B100,Фото!$B$5:$B$112,0))),"",""),"&gt;&gt;&gt;"),"")," ")</f>
        <v xml:space="preserve"> </v>
      </c>
      <c r="G100" s="9" t="str">
        <f t="shared" si="2"/>
        <v xml:space="preserve"> </v>
      </c>
      <c r="H100" s="13"/>
      <c r="I100" s="14" t="str">
        <f t="shared" si="3"/>
        <v xml:space="preserve"> </v>
      </c>
      <c r="J100" s="15"/>
      <c r="K100" s="16" t="str">
        <f ca="1">IF(OR(Комментарии!$C99&lt;&gt;"",Комментарии!$D99&lt;&gt;""),HYPERLINK(SUBSTITUTE(CELL("АДРЕС",INDEX(Комментарии!$B$4:$B$111,MATCH(Видео!B100,Комментарии!$B$4:$B$111,0))),"",""),"&gt;&gt;&gt;"),"")</f>
        <v/>
      </c>
    </row>
    <row r="101" spans="1:11" ht="15.75">
      <c r="A101" s="10"/>
      <c r="B101" s="10"/>
      <c r="C101" s="10"/>
      <c r="D101" s="10"/>
      <c r="E101" s="10"/>
      <c r="F101" s="21" t="str">
        <f ca="1">IFERROR(IF(OR(Фото!$F101&lt;&gt;"",Фото!$I100&lt;&gt;""),HYPERLINK(SUBSTITUTE(CELL("АДРЕС",INDEX(Фото!$B$5:$B$112,MATCH(Видео!B101,Фото!$B$5:$B$112,0))),"",""),"&gt;&gt;&gt;"),"")," ")</f>
        <v xml:space="preserve"> </v>
      </c>
      <c r="G101" s="9" t="str">
        <f t="shared" si="2"/>
        <v xml:space="preserve"> </v>
      </c>
      <c r="H101" s="13"/>
      <c r="I101" s="14" t="str">
        <f t="shared" si="3"/>
        <v xml:space="preserve"> </v>
      </c>
      <c r="J101" s="15"/>
      <c r="K101" s="16" t="str">
        <f ca="1">IF(OR(Комментарии!$C100&lt;&gt;"",Комментарии!$D100&lt;&gt;""),HYPERLINK(SUBSTITUTE(CELL("АДРЕС",INDEX(Комментарии!$B$4:$B$111,MATCH(Видео!B101,Комментарии!$B$4:$B$111,0))),"",""),"&gt;&gt;&gt;"),"")</f>
        <v/>
      </c>
    </row>
    <row r="102" spans="1:11" ht="15.75">
      <c r="A102" s="10"/>
      <c r="B102" s="10"/>
      <c r="C102" s="10"/>
      <c r="D102" s="10"/>
      <c r="E102" s="10"/>
      <c r="F102" s="21" t="str">
        <f ca="1">IFERROR(IF(OR(Фото!$F102&lt;&gt;"",Фото!$I101&lt;&gt;""),HYPERLINK(SUBSTITUTE(CELL("АДРЕС",INDEX(Фото!$B$5:$B$112,MATCH(Видео!B102,Фото!$B$5:$B$112,0))),"",""),"&gt;&gt;&gt;"),"")," ")</f>
        <v xml:space="preserve"> </v>
      </c>
      <c r="G102" s="9" t="str">
        <f t="shared" si="2"/>
        <v xml:space="preserve"> </v>
      </c>
      <c r="H102" s="13"/>
      <c r="I102" s="14" t="str">
        <f t="shared" si="3"/>
        <v xml:space="preserve"> </v>
      </c>
      <c r="J102" s="15"/>
      <c r="K102" s="16" t="str">
        <f ca="1">IF(OR(Комментарии!$C101&lt;&gt;"",Комментарии!$D101&lt;&gt;""),HYPERLINK(SUBSTITUTE(CELL("АДРЕС",INDEX(Комментарии!$B$4:$B$111,MATCH(Видео!B102,Комментарии!$B$4:$B$111,0))),"",""),"&gt;&gt;&gt;"),"")</f>
        <v/>
      </c>
    </row>
    <row r="103" spans="1:11" ht="15.75">
      <c r="A103" s="10"/>
      <c r="B103" s="10"/>
      <c r="C103" s="10"/>
      <c r="D103" s="10"/>
      <c r="E103" s="10"/>
      <c r="F103" s="21" t="str">
        <f ca="1">IFERROR(IF(OR(Фото!$F103&lt;&gt;"",Фото!$I102&lt;&gt;""),HYPERLINK(SUBSTITUTE(CELL("АДРЕС",INDEX(Фото!$B$5:$B$112,MATCH(Видео!B103,Фото!$B$5:$B$112,0))),"",""),"&gt;&gt;&gt;"),"")," ")</f>
        <v xml:space="preserve"> </v>
      </c>
      <c r="G103" s="9" t="str">
        <f t="shared" si="2"/>
        <v xml:space="preserve"> </v>
      </c>
      <c r="H103" s="13"/>
      <c r="I103" s="14" t="str">
        <f t="shared" si="3"/>
        <v xml:space="preserve"> </v>
      </c>
      <c r="J103" s="15"/>
      <c r="K103" s="16" t="str">
        <f ca="1">IF(OR(Комментарии!$C102&lt;&gt;"",Комментарии!$D102&lt;&gt;""),HYPERLINK(SUBSTITUTE(CELL("АДРЕС",INDEX(Комментарии!$B$4:$B$111,MATCH(Видео!B103,Комментарии!$B$4:$B$111,0))),"",""),"&gt;&gt;&gt;"),"")</f>
        <v/>
      </c>
    </row>
    <row r="104" spans="1:11" ht="15.75">
      <c r="A104" s="10"/>
      <c r="B104" s="10"/>
      <c r="C104" s="10"/>
      <c r="D104" s="10"/>
      <c r="E104" s="10"/>
      <c r="F104" s="21" t="str">
        <f ca="1">IFERROR(IF(OR(Фото!$F104&lt;&gt;"",Фото!$I103&lt;&gt;""),HYPERLINK(SUBSTITUTE(CELL("АДРЕС",INDEX(Фото!$B$5:$B$112,MATCH(Видео!B104,Фото!$B$5:$B$112,0))),"",""),"&gt;&gt;&gt;"),"")," ")</f>
        <v xml:space="preserve"> </v>
      </c>
      <c r="G104" s="9" t="str">
        <f t="shared" si="2"/>
        <v xml:space="preserve"> </v>
      </c>
      <c r="H104" s="13"/>
      <c r="I104" s="14" t="str">
        <f t="shared" si="3"/>
        <v xml:space="preserve"> </v>
      </c>
      <c r="J104" s="15"/>
      <c r="K104" s="16" t="str">
        <f ca="1">IF(OR(Комментарии!$C103&lt;&gt;"",Комментарии!$D103&lt;&gt;""),HYPERLINK(SUBSTITUTE(CELL("АДРЕС",INDEX(Комментарии!$B$4:$B$111,MATCH(Видео!B104,Комментарии!$B$4:$B$111,0))),"",""),"&gt;&gt;&gt;"),"")</f>
        <v/>
      </c>
    </row>
    <row r="105" spans="1:11" ht="15.75">
      <c r="A105" s="10"/>
      <c r="B105" s="10"/>
      <c r="C105" s="10"/>
      <c r="D105" s="10"/>
      <c r="E105" s="10"/>
      <c r="F105" s="21" t="str">
        <f ca="1">IFERROR(IF(OR(Фото!$F105&lt;&gt;"",Фото!$I104&lt;&gt;""),HYPERLINK(SUBSTITUTE(CELL("АДРЕС",INDEX(Фото!$B$5:$B$112,MATCH(Видео!B105,Фото!$B$5:$B$112,0))),"",""),"&gt;&gt;&gt;"),"")," ")</f>
        <v xml:space="preserve"> </v>
      </c>
      <c r="G105" s="9" t="str">
        <f t="shared" si="2"/>
        <v xml:space="preserve"> </v>
      </c>
      <c r="H105" s="13"/>
      <c r="I105" s="14" t="str">
        <f t="shared" si="3"/>
        <v xml:space="preserve"> </v>
      </c>
      <c r="J105" s="15"/>
      <c r="K105" s="16" t="str">
        <f ca="1">IF(OR(Комментарии!$C104&lt;&gt;"",Комментарии!$D104&lt;&gt;""),HYPERLINK(SUBSTITUTE(CELL("АДРЕС",INDEX(Комментарии!$B$4:$B$111,MATCH(Видео!B105,Комментарии!$B$4:$B$111,0))),"",""),"&gt;&gt;&gt;"),"")</f>
        <v/>
      </c>
    </row>
    <row r="106" spans="1:11" ht="15.75">
      <c r="A106" s="10"/>
      <c r="B106" s="10"/>
      <c r="C106" s="10"/>
      <c r="D106" s="10"/>
      <c r="E106" s="10"/>
      <c r="F106" s="21" t="str">
        <f ca="1">IFERROR(IF(OR(Фото!$F106&lt;&gt;"",Фото!$I105&lt;&gt;""),HYPERLINK(SUBSTITUTE(CELL("АДРЕС",INDEX(Фото!$B$5:$B$112,MATCH(Видео!B106,Фото!$B$5:$B$112,0))),"",""),"&gt;&gt;&gt;"),"")," ")</f>
        <v xml:space="preserve"> </v>
      </c>
      <c r="G106" s="9" t="str">
        <f t="shared" si="2"/>
        <v xml:space="preserve"> </v>
      </c>
      <c r="H106" s="13"/>
      <c r="I106" s="14" t="str">
        <f t="shared" si="3"/>
        <v xml:space="preserve"> </v>
      </c>
      <c r="J106" s="15"/>
      <c r="K106" s="16" t="str">
        <f ca="1">IF(OR(Комментарии!$C105&lt;&gt;"",Комментарии!$D105&lt;&gt;""),HYPERLINK(SUBSTITUTE(CELL("АДРЕС",INDEX(Комментарии!$B$4:$B$111,MATCH(Видео!B106,Комментарии!$B$4:$B$111,0))),"",""),"&gt;&gt;&gt;"),"")</f>
        <v/>
      </c>
    </row>
    <row r="107" spans="1:11" ht="15.75">
      <c r="A107" s="10"/>
      <c r="B107" s="10"/>
      <c r="C107" s="10"/>
      <c r="D107" s="10"/>
      <c r="E107" s="10"/>
      <c r="F107" s="21" t="str">
        <f ca="1">IFERROR(IF(OR(Фото!$F107&lt;&gt;"",Фото!$I106&lt;&gt;""),HYPERLINK(SUBSTITUTE(CELL("АДРЕС",INDEX(Фото!$B$5:$B$112,MATCH(Видео!B107,Фото!$B$5:$B$112,0))),"",""),"&gt;&gt;&gt;"),"")," ")</f>
        <v xml:space="preserve"> </v>
      </c>
      <c r="G107" s="9" t="str">
        <f t="shared" si="2"/>
        <v xml:space="preserve"> </v>
      </c>
      <c r="H107" s="13"/>
      <c r="I107" s="14" t="str">
        <f t="shared" si="3"/>
        <v xml:space="preserve"> </v>
      </c>
      <c r="J107" s="15"/>
      <c r="K107" s="16" t="str">
        <f ca="1">IF(OR(Комментарии!$C106&lt;&gt;"",Комментарии!$D106&lt;&gt;""),HYPERLINK(SUBSTITUTE(CELL("АДРЕС",INDEX(Комментарии!$B$4:$B$111,MATCH(Видео!B107,Комментарии!$B$4:$B$111,0))),"",""),"&gt;&gt;&gt;"),"")</f>
        <v/>
      </c>
    </row>
    <row r="108" spans="1:11" ht="15.75">
      <c r="A108" s="10"/>
      <c r="B108" s="10"/>
      <c r="C108" s="10"/>
      <c r="D108" s="10"/>
      <c r="E108" s="10"/>
      <c r="F108" s="21" t="str">
        <f ca="1">IFERROR(IF(OR(Фото!$F108&lt;&gt;"",Фото!$I107&lt;&gt;""),HYPERLINK(SUBSTITUTE(CELL("АДРЕС",INDEX(Фото!$B$5:$B$112,MATCH(Видео!B108,Фото!$B$5:$B$112,0))),"",""),"&gt;&gt;&gt;"),"")," ")</f>
        <v xml:space="preserve"> </v>
      </c>
      <c r="G108" s="9" t="str">
        <f t="shared" si="2"/>
        <v xml:space="preserve"> </v>
      </c>
      <c r="H108" s="13"/>
      <c r="I108" s="14" t="str">
        <f t="shared" si="3"/>
        <v xml:space="preserve"> </v>
      </c>
      <c r="J108" s="15"/>
      <c r="K108" s="16" t="str">
        <f ca="1">IF(OR(Комментарии!$C107&lt;&gt;"",Комментарии!$D107&lt;&gt;""),HYPERLINK(SUBSTITUTE(CELL("АДРЕС",INDEX(Комментарии!$B$4:$B$111,MATCH(Видео!B108,Комментарии!$B$4:$B$111,0))),"",""),"&gt;&gt;&gt;"),"")</f>
        <v/>
      </c>
    </row>
    <row r="109" spans="1:11" ht="15.75">
      <c r="A109" s="10"/>
      <c r="B109" s="10"/>
      <c r="C109" s="10"/>
      <c r="D109" s="10"/>
      <c r="E109" s="10"/>
      <c r="F109" s="21" t="str">
        <f ca="1">IFERROR(IF(OR(Фото!$F109&lt;&gt;"",Фото!$I108&lt;&gt;""),HYPERLINK(SUBSTITUTE(CELL("АДРЕС",INDEX(Фото!$B$5:$B$112,MATCH(Видео!B109,Фото!$B$5:$B$112,0))),"",""),"&gt;&gt;&gt;"),"")," ")</f>
        <v xml:space="preserve"> </v>
      </c>
      <c r="G109" s="9" t="str">
        <f t="shared" si="2"/>
        <v xml:space="preserve"> </v>
      </c>
      <c r="H109" s="13"/>
      <c r="I109" s="14" t="str">
        <f t="shared" si="3"/>
        <v xml:space="preserve"> </v>
      </c>
      <c r="J109" s="15"/>
      <c r="K109" s="16" t="str">
        <f ca="1">IF(OR(Комментарии!$C108&lt;&gt;"",Комментарии!$D108&lt;&gt;""),HYPERLINK(SUBSTITUTE(CELL("АДРЕС",INDEX(Комментарии!$B$4:$B$111,MATCH(Видео!B109,Комментарии!$B$4:$B$111,0))),"",""),"&gt;&gt;&gt;"),"")</f>
        <v/>
      </c>
    </row>
    <row r="110" spans="1:11" ht="15.75">
      <c r="A110" s="10"/>
      <c r="B110" s="10"/>
      <c r="C110" s="10"/>
      <c r="D110" s="10"/>
      <c r="E110" s="10"/>
      <c r="F110" s="21" t="str">
        <f ca="1">IFERROR(IF(OR(Фото!$F110&lt;&gt;"",Фото!$I109&lt;&gt;""),HYPERLINK(SUBSTITUTE(CELL("АДРЕС",INDEX(Фото!$B$5:$B$112,MATCH(Видео!B110,Фото!$B$5:$B$112,0))),"",""),"&gt;&gt;&gt;"),"")," ")</f>
        <v xml:space="preserve"> </v>
      </c>
      <c r="G110" s="9" t="str">
        <f t="shared" si="2"/>
        <v xml:space="preserve"> </v>
      </c>
      <c r="H110" s="13"/>
      <c r="I110" s="14" t="str">
        <f t="shared" si="3"/>
        <v xml:space="preserve"> </v>
      </c>
      <c r="J110" s="15"/>
      <c r="K110" s="16" t="str">
        <f ca="1">IF(OR(Комментарии!$C109&lt;&gt;"",Комментарии!$D109&lt;&gt;""),HYPERLINK(SUBSTITUTE(CELL("АДРЕС",INDEX(Комментарии!$B$4:$B$111,MATCH(Видео!B110,Комментарии!$B$4:$B$111,0))),"",""),"&gt;&gt;&gt;"),"")</f>
        <v/>
      </c>
    </row>
    <row r="111" spans="1:11" ht="15.75">
      <c r="A111" s="10"/>
      <c r="B111" s="10"/>
      <c r="C111" s="10"/>
      <c r="D111" s="10"/>
      <c r="E111" s="10"/>
      <c r="F111" s="21" t="str">
        <f ca="1">IFERROR(IF(OR(Фото!$F111&lt;&gt;"",Фото!$I110&lt;&gt;""),HYPERLINK(SUBSTITUTE(CELL("АДРЕС",INDEX(Фото!$B$5:$B$112,MATCH(Видео!B111,Фото!$B$5:$B$112,0))),"",""),"&gt;&gt;&gt;"),"")," ")</f>
        <v xml:space="preserve"> </v>
      </c>
      <c r="G111" s="9" t="str">
        <f t="shared" si="2"/>
        <v xml:space="preserve"> </v>
      </c>
      <c r="H111" s="13"/>
      <c r="I111" s="14" t="str">
        <f t="shared" si="3"/>
        <v xml:space="preserve"> </v>
      </c>
      <c r="J111" s="15"/>
      <c r="K111" s="16" t="str">
        <f ca="1">IF(OR(Комментарии!$C110&lt;&gt;"",Комментарии!$D110&lt;&gt;""),HYPERLINK(SUBSTITUTE(CELL("АДРЕС",INDEX(Комментарии!$B$4:$B$111,MATCH(Видео!B111,Комментарии!$B$4:$B$111,0))),"",""),"&gt;&gt;&gt;"),"")</f>
        <v/>
      </c>
    </row>
    <row r="112" spans="1:11" ht="15.75">
      <c r="A112" s="10"/>
      <c r="B112" s="10"/>
      <c r="C112" s="10"/>
      <c r="D112" s="10"/>
      <c r="E112" s="10"/>
      <c r="F112" s="21" t="str">
        <f ca="1">IFERROR(IF(OR(Фото!$F112&lt;&gt;"",Фото!$I111&lt;&gt;""),HYPERLINK(SUBSTITUTE(CELL("АДРЕС",INDEX(Фото!$B$5:$B$112,MATCH(Видео!B112,Фото!$B$5:$B$112,0))),"",""),"&gt;&gt;&gt;"),"")," ")</f>
        <v xml:space="preserve"> </v>
      </c>
      <c r="G112" s="9" t="str">
        <f t="shared" si="2"/>
        <v xml:space="preserve"> </v>
      </c>
      <c r="H112" s="13"/>
      <c r="I112" s="14" t="str">
        <f t="shared" si="3"/>
        <v xml:space="preserve"> </v>
      </c>
      <c r="J112" s="15"/>
      <c r="K112" s="16" t="str">
        <f ca="1">IF(OR(Комментарии!$C111&lt;&gt;"",Комментарии!$D111&lt;&gt;""),HYPERLINK(SUBSTITUTE(CELL("АДРЕС",INDEX(Комментарии!$B$4:$B$111,MATCH(Видео!B112,Комментарии!$B$4:$B$111,0))),"",""),"&gt;&gt;&gt;"),"")</f>
        <v/>
      </c>
    </row>
  </sheetData>
  <sheetProtection formatColumns="0" formatRows="0" insertColumns="0" insertRows="0" insertHyperlinks="0" deleteColumns="0" deleteRows="0" sort="0" autoFilter="0" pivotTables="0"/>
  <autoFilter ref="A4:K4"/>
  <dataConsolidate/>
  <mergeCells count="13">
    <mergeCell ref="F1:F3"/>
    <mergeCell ref="I1:J1"/>
    <mergeCell ref="K1:K3"/>
    <mergeCell ref="G1:H1"/>
    <mergeCell ref="A1:A3"/>
    <mergeCell ref="B1:B3"/>
    <mergeCell ref="C1:C3"/>
    <mergeCell ref="D1:D3"/>
    <mergeCell ref="E1:E3"/>
    <mergeCell ref="G2:G3"/>
    <mergeCell ref="H2:H3"/>
    <mergeCell ref="I2:I3"/>
    <mergeCell ref="J2:J3"/>
  </mergeCells>
  <conditionalFormatting sqref="I4:I112">
    <cfRule type="timePeriod" dxfId="1" priority="1" timePeriod="thisWeek">
      <formula>AND(TODAY()-ROUNDDOWN(I4,0)&lt;=WEEKDAY(TODAY())-1,ROUNDDOWN(I4,0)-TODAY()&lt;=7-WEEKDAY(TODAY()))</formula>
    </cfRule>
  </conditionalFormatting>
  <dataValidations count="3">
    <dataValidation showInputMessage="1" showErrorMessage="1" sqref="A4 B5"/>
    <dataValidation type="list" showInputMessage="1" showErrorMessage="1" sqref="A6:A112">
      <formula1>$AD$3:$AD$11</formula1>
    </dataValidation>
    <dataValidation type="list" allowBlank="1" showInputMessage="1" showErrorMessage="1" sqref="A5">
      <formula1>$AD$3:$AD$11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112"/>
  <sheetViews>
    <sheetView workbookViewId="0">
      <selection activeCell="C6" sqref="C6"/>
    </sheetView>
  </sheetViews>
  <sheetFormatPr defaultRowHeight="15"/>
  <cols>
    <col min="1" max="1" width="18.85546875" style="23" customWidth="1"/>
    <col min="2" max="2" width="28.140625" style="23" customWidth="1"/>
    <col min="3" max="3" width="16.140625" style="23" customWidth="1"/>
    <col min="4" max="4" width="12.5703125" style="23" customWidth="1"/>
    <col min="5" max="5" width="10.28515625" style="23" customWidth="1"/>
    <col min="6" max="6" width="11.42578125" style="23" bestFit="1" customWidth="1"/>
    <col min="7" max="7" width="11.42578125" style="23" customWidth="1"/>
    <col min="8" max="8" width="10.5703125" style="23" customWidth="1"/>
    <col min="9" max="9" width="10.140625" style="23" customWidth="1"/>
    <col min="10" max="12" width="14.85546875" style="23" customWidth="1"/>
    <col min="13" max="13" width="14.5703125" customWidth="1"/>
    <col min="30" max="30" width="7.5703125" customWidth="1"/>
    <col min="31" max="31" width="18.42578125" customWidth="1"/>
  </cols>
  <sheetData>
    <row r="1" spans="1:31" ht="15.75">
      <c r="A1" s="29" t="s">
        <v>0</v>
      </c>
      <c r="B1" s="27" t="s">
        <v>7</v>
      </c>
      <c r="C1" s="27" t="s">
        <v>1</v>
      </c>
      <c r="D1" s="29" t="s">
        <v>24</v>
      </c>
      <c r="E1" s="29" t="s">
        <v>20</v>
      </c>
      <c r="F1" s="27" t="s">
        <v>2</v>
      </c>
      <c r="G1" s="27"/>
      <c r="H1" s="28"/>
      <c r="I1" s="28"/>
      <c r="J1" s="27" t="s">
        <v>3</v>
      </c>
      <c r="K1" s="28"/>
      <c r="L1" s="27" t="s">
        <v>23</v>
      </c>
    </row>
    <row r="2" spans="1:31" ht="15" customHeight="1">
      <c r="A2" s="29"/>
      <c r="B2" s="27"/>
      <c r="C2" s="27"/>
      <c r="D2" s="29"/>
      <c r="E2" s="29"/>
      <c r="F2" s="27" t="s">
        <v>18</v>
      </c>
      <c r="G2" s="27" t="s">
        <v>10</v>
      </c>
      <c r="H2" s="28"/>
      <c r="I2" s="29" t="s">
        <v>21</v>
      </c>
      <c r="J2" s="27" t="s">
        <v>4</v>
      </c>
      <c r="K2" s="27" t="s">
        <v>6</v>
      </c>
      <c r="L2" s="28"/>
    </row>
    <row r="3" spans="1:31" ht="15" customHeight="1">
      <c r="A3" s="30"/>
      <c r="B3" s="28"/>
      <c r="C3" s="28"/>
      <c r="D3" s="30"/>
      <c r="E3" s="30"/>
      <c r="F3" s="27"/>
      <c r="G3" s="22" t="s">
        <v>8</v>
      </c>
      <c r="H3" s="22" t="s">
        <v>9</v>
      </c>
      <c r="I3" s="29"/>
      <c r="J3" s="27"/>
      <c r="K3" s="27"/>
      <c r="L3" s="28"/>
    </row>
    <row r="4" spans="1:31" s="6" customFormat="1" ht="15.75">
      <c r="A4" s="1"/>
      <c r="B4" s="1"/>
      <c r="C4" s="1"/>
      <c r="D4" s="2"/>
      <c r="E4" s="3"/>
      <c r="F4" s="4"/>
      <c r="G4" s="4"/>
      <c r="H4" s="4"/>
      <c r="I4" s="1"/>
      <c r="J4" s="2"/>
      <c r="K4" s="2"/>
      <c r="L4" s="5"/>
      <c r="AE4" t="s">
        <v>26</v>
      </c>
    </row>
    <row r="5" spans="1:31" ht="15.75">
      <c r="A5" s="10" t="s">
        <v>19</v>
      </c>
      <c r="B5" s="10" t="s">
        <v>36</v>
      </c>
      <c r="C5" s="17" t="str">
        <f>IF(AND(Видео!$A5=Фото!$A5,Видео!$B5=Фото!$B5,Видео!$A5&lt;&gt;"",Видео!$B5&lt;&gt;""),Видео!$C5," ")</f>
        <v>род дом</v>
      </c>
      <c r="D5" s="14">
        <f>IF(AND(Видео!$A5=Фото!$A5,Видео!$B5=Фото!$B5,Видео!$A5&lt;&gt;"",Видео!$B5&lt;&gt;""),Видео!$D5," ")</f>
        <v>43220</v>
      </c>
      <c r="E5" s="18">
        <f>IF(AND(Видео!$A5=Фото!$A5,Видео!$B5=Фото!$B5,Видео!$A5&lt;&gt;"",Видео!$B5&lt;&gt;""),Видео!$E5," ")</f>
        <v>0.58333333333333337</v>
      </c>
      <c r="F5" s="9" t="str">
        <f>IF($A5="свадебные","500-600",IF($A5="коптер","10-15",IF($A5="крестины","100-150",IF($A5="детский сад","всего 30-40",IF($A5="день рождения","80-100",IF($A5="выписка","100",IF($A5="кафе","80"," ")))))))</f>
        <v>100</v>
      </c>
      <c r="G5" s="9" t="str">
        <f>IF($A5="детский сад","введите",IF($A5="свадебное","-",IF($A5="коптер","-",IF($A5="крестины","-",IF($A5="день рождения","-",IF($A5="выписка","-",IF($A5="кафе","-"," ")))))))</f>
        <v>-</v>
      </c>
      <c r="H5" s="9" t="str">
        <f>IF($A5="детский сад","введите",IF($A5="свадебное","-",IF($A5="коптер","-",IF($A5="крестины","-",IF($A5="день рождения","-",IF($A5="выписка","-",IF($A5="кафе","-"," ")))))))</f>
        <v>-</v>
      </c>
      <c r="I5" s="17">
        <v>120</v>
      </c>
      <c r="J5" s="14">
        <f>IF($A5="свадебные",D5+182,IF($A5="коптер",D5+182,IF($A5="крестины",D5+14,IF($A5="детский сад",D5+30,IF($A5="день рождения",D5+14,IF($A5="выписка",D5+14,IF($A5="кафе",D5+3," ")))))))</f>
        <v>43234</v>
      </c>
      <c r="K5" s="15">
        <v>43227</v>
      </c>
      <c r="L5" s="16" t="str">
        <f ca="1">IF(OR(Комментарии!$C4&lt;&gt;"",Комментарии!$D4&lt;&gt;""),HYPERLINK(SUBSTITUTE(CELL("АДРЕС",INDEX(Комментарии!$B$4:$B$111,MATCH(Фото!B5,Комментарии!$B$4:$B$111,0))),"",""),"&gt;&gt;&gt;"),"")</f>
        <v>&gt;&gt;&gt;</v>
      </c>
      <c r="AE5" t="s">
        <v>27</v>
      </c>
    </row>
    <row r="6" spans="1:31" ht="15.75">
      <c r="A6" s="10" t="s">
        <v>28</v>
      </c>
      <c r="B6" s="10" t="s">
        <v>29</v>
      </c>
      <c r="C6" s="17" t="s">
        <v>35</v>
      </c>
      <c r="D6" s="14">
        <v>43226</v>
      </c>
      <c r="E6" s="18">
        <v>0.54166666666666663</v>
      </c>
      <c r="F6" s="9" t="str">
        <f t="shared" ref="F6:F69" si="0">IF($A6="свадебные","500-600",IF($A6="коптер","10-15",IF($A6="крестины","100-150",IF($A6="детский сад","всего 30-40",IF($A6="день рождения","80-100",IF($A6="выписка","100",IF($A6="кафе","80"," ")))))))</f>
        <v>80</v>
      </c>
      <c r="G6" s="9" t="str">
        <f t="shared" ref="G6:H69" si="1">IF($A6="детский сад","введите",IF($A6="свадебное","-",IF($A6="коптер","-",IF($A6="крестины","-",IF($A6="день рождения","-",IF($A6="выписка","-",IF($A6="кафе","-"," ")))))))</f>
        <v>-</v>
      </c>
      <c r="H6" s="9" t="str">
        <f t="shared" si="1"/>
        <v>-</v>
      </c>
      <c r="I6" s="17">
        <v>86</v>
      </c>
      <c r="J6" s="14">
        <f t="shared" ref="J6:J69" si="2">IF($A6="свадебные",D6+182,IF($A6="коптер",D6+182,IF($A6="крестины",D6+14,IF($A6="детский сад",D6+30,IF($A6="день рождения",D6+14,IF($A6="выписка",D6+14,IF($A6="кафе",D6+3," ")))))))</f>
        <v>43229</v>
      </c>
      <c r="K6" s="15"/>
      <c r="L6" s="16" t="str">
        <f ca="1">IF(OR(Комментарии!$C5&lt;&gt;"",Комментарии!$D5&lt;&gt;""),HYPERLINK(SUBSTITUTE(CELL("АДРЕС",INDEX(Комментарии!$B$4:$B$111,MATCH(Фото!B6,Комментарии!$B$4:$B$111,0))),"",""),"&gt;&gt;&gt;"),"")</f>
        <v/>
      </c>
      <c r="AE6" t="s">
        <v>11</v>
      </c>
    </row>
    <row r="7" spans="1:31" ht="15.75">
      <c r="A7" s="10" t="s">
        <v>11</v>
      </c>
      <c r="B7" s="10" t="s">
        <v>32</v>
      </c>
      <c r="C7" s="17" t="str">
        <f>IF(AND(Видео!$A7=Фото!$A7,Видео!$B7=Фото!$B7,Видео!$A7&lt;&gt;"",Видео!$B7&lt;&gt;""),Видео!$C7," ")</f>
        <v>род дом</v>
      </c>
      <c r="D7" s="14">
        <f>IF(AND(Видео!$A7=Фото!$A7,Видео!$B7=Фото!$B7,Видео!$A7&lt;&gt;"",Видео!$B7&lt;&gt;""),Видео!$D7," ")</f>
        <v>43221</v>
      </c>
      <c r="E7" s="18">
        <f>IF(AND(Видео!$A7=Фото!$A7,Видео!$B7=Фото!$B7,Видео!$A7&lt;&gt;"",Видео!$B7&lt;&gt;""),Видео!$E7," ")</f>
        <v>0.625</v>
      </c>
      <c r="F7" s="9" t="str">
        <f t="shared" si="0"/>
        <v>100-150</v>
      </c>
      <c r="G7" s="9" t="str">
        <f t="shared" si="1"/>
        <v>-</v>
      </c>
      <c r="H7" s="9" t="str">
        <f t="shared" si="1"/>
        <v>-</v>
      </c>
      <c r="I7" s="17">
        <v>105</v>
      </c>
      <c r="J7" s="14">
        <f t="shared" si="2"/>
        <v>43235</v>
      </c>
      <c r="K7" s="15"/>
      <c r="L7" s="16" t="str">
        <f ca="1">IF(OR(Комментарии!$C6&lt;&gt;"",Комментарии!$D6&lt;&gt;""),HYPERLINK(SUBSTITUTE(CELL("АДРЕС",INDEX(Комментарии!$B$4:$B$111,MATCH(Фото!B7,Комментарии!$B$4:$B$111,0))),"",""),"&gt;&gt;&gt;"),"")</f>
        <v>&gt;&gt;&gt;</v>
      </c>
      <c r="AE7" t="s">
        <v>16</v>
      </c>
    </row>
    <row r="8" spans="1:31" ht="15.75">
      <c r="A8" s="10"/>
      <c r="B8" s="10"/>
      <c r="C8" s="17" t="str">
        <f>IF(AND(Видео!$A8=Фото!$A8,Видео!$B8=Фото!$B8,Видео!$A8&lt;&gt;"",Видео!$B8&lt;&gt;""),Видео!$C8," ")</f>
        <v xml:space="preserve"> </v>
      </c>
      <c r="D8" s="14" t="str">
        <f>IF(AND(Видео!$A8=Фото!$A8,Видео!$B8=Фото!$B8,Видео!$A8&lt;&gt;"",Видео!$B8&lt;&gt;""),Видео!$D8," ")</f>
        <v xml:space="preserve"> </v>
      </c>
      <c r="E8" s="18" t="str">
        <f>IF(AND(Видео!$A8=Фото!$A8,Видео!$B8=Фото!$B8,Видео!$A8&lt;&gt;"",Видео!$B8&lt;&gt;""),Видео!$E8," ")</f>
        <v xml:space="preserve"> </v>
      </c>
      <c r="F8" s="9" t="str">
        <f t="shared" si="0"/>
        <v xml:space="preserve"> </v>
      </c>
      <c r="G8" s="9" t="str">
        <f t="shared" si="1"/>
        <v xml:space="preserve"> </v>
      </c>
      <c r="H8" s="9" t="str">
        <f t="shared" si="1"/>
        <v xml:space="preserve"> </v>
      </c>
      <c r="I8" s="17" t="str">
        <f t="shared" ref="I8:I69" si="3">IF(SUM(G8:H8)=0," ",SUM(G8:H8))</f>
        <v xml:space="preserve"> </v>
      </c>
      <c r="J8" s="14" t="str">
        <f t="shared" si="2"/>
        <v xml:space="preserve"> </v>
      </c>
      <c r="K8" s="15"/>
      <c r="L8" s="16" t="str">
        <f ca="1">IF(OR(Комментарии!$C7&lt;&gt;"",Комментарии!$D7&lt;&gt;""),HYPERLINK(SUBSTITUTE(CELL("АДРЕС",INDEX(Комментарии!$B$4:$B$111,MATCH(Фото!B8,Комментарии!$B$4:$B$111,0))),"",""),"&gt;&gt;&gt;"),"")</f>
        <v/>
      </c>
      <c r="AE8" t="s">
        <v>17</v>
      </c>
    </row>
    <row r="9" spans="1:31" ht="15.75">
      <c r="A9" s="10"/>
      <c r="B9" s="10"/>
      <c r="C9" s="17" t="str">
        <f>IF(AND(Видео!$A9=Фото!$A9,Видео!$B9=Фото!$B9,Видео!$A9&lt;&gt;"",Видео!$B9&lt;&gt;""),Видео!$C9," ")</f>
        <v xml:space="preserve"> </v>
      </c>
      <c r="D9" s="14" t="str">
        <f>IF(AND(Видео!$A9=Фото!$A9,Видео!$B9=Фото!$B9,Видео!$A9&lt;&gt;"",Видео!$B9&lt;&gt;""),Видео!$D9," ")</f>
        <v xml:space="preserve"> </v>
      </c>
      <c r="E9" s="18" t="str">
        <f>IF(AND(Видео!$A9=Фото!$A9,Видео!$B9=Фото!$B9,Видео!$A9&lt;&gt;"",Видео!$B9&lt;&gt;""),Видео!$E9," ")</f>
        <v xml:space="preserve"> </v>
      </c>
      <c r="F9" s="9" t="str">
        <f t="shared" si="0"/>
        <v xml:space="preserve"> </v>
      </c>
      <c r="G9" s="9" t="str">
        <f t="shared" si="1"/>
        <v xml:space="preserve"> </v>
      </c>
      <c r="H9" s="9" t="str">
        <f t="shared" si="1"/>
        <v xml:space="preserve"> </v>
      </c>
      <c r="I9" s="17" t="str">
        <f t="shared" si="3"/>
        <v xml:space="preserve"> </v>
      </c>
      <c r="J9" s="14" t="str">
        <f t="shared" si="2"/>
        <v xml:space="preserve"> </v>
      </c>
      <c r="K9" s="15"/>
      <c r="L9" s="16" t="str">
        <f ca="1">IF(OR(Комментарии!$C8&lt;&gt;"",Комментарии!$D8&lt;&gt;""),HYPERLINK(SUBSTITUTE(CELL("АДРЕС",INDEX(Комментарии!$B$4:$B$111,MATCH(Фото!B9,Комментарии!$B$4:$B$111,0))),"",""),"&gt;&gt;&gt;"),"")</f>
        <v/>
      </c>
      <c r="AE9" t="s">
        <v>19</v>
      </c>
    </row>
    <row r="10" spans="1:31" ht="15.75">
      <c r="A10" s="10"/>
      <c r="B10" s="10"/>
      <c r="C10" s="17" t="str">
        <f>IF(AND(Видео!$A10=Фото!$A10,Видео!$B10=Фото!$B10,Видео!$A10&lt;&gt;"",Видео!$B10&lt;&gt;""),Видео!$C10," ")</f>
        <v xml:space="preserve"> </v>
      </c>
      <c r="D10" s="14" t="str">
        <f>IF(AND(Видео!$A10=Фото!$A10,Видео!$B10=Фото!$B10,Видео!$A10&lt;&gt;"",Видео!$B10&lt;&gt;""),Видео!$D10," ")</f>
        <v xml:space="preserve"> </v>
      </c>
      <c r="E10" s="18" t="str">
        <f>IF(AND(Видео!$A10=Фото!$A10,Видео!$B10=Фото!$B10,Видео!$A10&lt;&gt;"",Видео!$B10&lt;&gt;""),Видео!$E10," ")</f>
        <v xml:space="preserve"> </v>
      </c>
      <c r="F10" s="9" t="str">
        <f t="shared" si="0"/>
        <v xml:space="preserve"> </v>
      </c>
      <c r="G10" s="9" t="str">
        <f t="shared" si="1"/>
        <v xml:space="preserve"> </v>
      </c>
      <c r="H10" s="9" t="str">
        <f t="shared" si="1"/>
        <v xml:space="preserve"> </v>
      </c>
      <c r="I10" s="17" t="str">
        <f t="shared" si="3"/>
        <v xml:space="preserve"> </v>
      </c>
      <c r="J10" s="14" t="str">
        <f t="shared" si="2"/>
        <v xml:space="preserve"> </v>
      </c>
      <c r="K10" s="15"/>
      <c r="L10" s="16" t="str">
        <f ca="1">IF(OR(Комментарии!$C9&lt;&gt;"",Комментарии!$D9&lt;&gt;""),HYPERLINK(SUBSTITUTE(CELL("АДРЕС",INDEX(Комментарии!$B$4:$B$111,MATCH(Фото!B10,Комментарии!$B$4:$B$111,0))),"",""),"&gt;&gt;&gt;"),"")</f>
        <v/>
      </c>
      <c r="AE10" t="s">
        <v>28</v>
      </c>
    </row>
    <row r="11" spans="1:31" ht="15.75">
      <c r="A11" s="10"/>
      <c r="B11" s="10"/>
      <c r="C11" s="17" t="str">
        <f>IF(AND(Видео!$A11=Фото!$A11,Видео!$B11=Фото!$B11,Видео!$A11&lt;&gt;"",Видео!$B11&lt;&gt;""),Видео!$C11," ")</f>
        <v xml:space="preserve"> </v>
      </c>
      <c r="D11" s="14" t="str">
        <f>IF(AND(Видео!$A11=Фото!$A11,Видео!$B11=Фото!$B11,Видео!$A11&lt;&gt;"",Видео!$B11&lt;&gt;""),Видео!$D11," ")</f>
        <v xml:space="preserve"> </v>
      </c>
      <c r="E11" s="18" t="str">
        <f>IF(AND(Видео!$A11=Фото!$A11,Видео!$B11=Фото!$B11,Видео!$A11&lt;&gt;"",Видео!$B11&lt;&gt;""),Видео!$E11," ")</f>
        <v xml:space="preserve"> </v>
      </c>
      <c r="F11" s="9" t="str">
        <f t="shared" si="0"/>
        <v xml:space="preserve"> </v>
      </c>
      <c r="G11" s="9" t="str">
        <f t="shared" si="1"/>
        <v xml:space="preserve"> </v>
      </c>
      <c r="H11" s="9" t="str">
        <f t="shared" si="1"/>
        <v xml:space="preserve"> </v>
      </c>
      <c r="I11" s="17" t="str">
        <f t="shared" si="3"/>
        <v xml:space="preserve"> </v>
      </c>
      <c r="J11" s="14" t="str">
        <f t="shared" si="2"/>
        <v xml:space="preserve"> </v>
      </c>
      <c r="K11" s="15"/>
      <c r="L11" s="16" t="str">
        <f ca="1">IF(OR(Комментарии!$C10&lt;&gt;"",Комментарии!$D10&lt;&gt;""),HYPERLINK(SUBSTITUTE(CELL("АДРЕС",INDEX(Комментарии!$B$4:$B$111,MATCH(Фото!B11,Комментарии!$B$4:$B$111,0))),"",""),"&gt;&gt;&gt;"),"")</f>
        <v/>
      </c>
    </row>
    <row r="12" spans="1:31" ht="15.75">
      <c r="A12" s="10"/>
      <c r="B12" s="10"/>
      <c r="C12" s="17" t="str">
        <f>IF(AND(Видео!$A12=Фото!$A12,Видео!$B12=Фото!$B12,Видео!$A12&lt;&gt;"",Видео!$B12&lt;&gt;""),Видео!$C12," ")</f>
        <v xml:space="preserve"> </v>
      </c>
      <c r="D12" s="14" t="str">
        <f>IF(AND(Видео!$A12=Фото!$A12,Видео!$B12=Фото!$B12,Видео!$A12&lt;&gt;"",Видео!$B12&lt;&gt;""),Видео!$D12," ")</f>
        <v xml:space="preserve"> </v>
      </c>
      <c r="E12" s="18" t="str">
        <f>IF(AND(Видео!$A12=Фото!$A12,Видео!$B12=Фото!$B12,Видео!$A12&lt;&gt;"",Видео!$B12&lt;&gt;""),Видео!$E12," ")</f>
        <v xml:space="preserve"> </v>
      </c>
      <c r="F12" s="9" t="str">
        <f t="shared" si="0"/>
        <v xml:space="preserve"> </v>
      </c>
      <c r="G12" s="9" t="str">
        <f t="shared" si="1"/>
        <v xml:space="preserve"> </v>
      </c>
      <c r="H12" s="9" t="str">
        <f t="shared" si="1"/>
        <v xml:space="preserve"> </v>
      </c>
      <c r="I12" s="17" t="str">
        <f t="shared" si="3"/>
        <v xml:space="preserve"> </v>
      </c>
      <c r="J12" s="14" t="str">
        <f t="shared" si="2"/>
        <v xml:space="preserve"> </v>
      </c>
      <c r="K12" s="15"/>
      <c r="L12" s="16" t="str">
        <f ca="1">IF(OR(Комментарии!$C11&lt;&gt;"",Комментарии!$D11&lt;&gt;""),HYPERLINK(SUBSTITUTE(CELL("АДРЕС",INDEX(Комментарии!$B$4:$B$111,MATCH(Фото!B12,Комментарии!$B$4:$B$111,0))),"",""),"&gt;&gt;&gt;"),"")</f>
        <v/>
      </c>
    </row>
    <row r="13" spans="1:31" ht="15.75">
      <c r="A13" s="10"/>
      <c r="B13" s="10"/>
      <c r="C13" s="17" t="str">
        <f>IF(AND(Видео!$A13=Фото!$A13,Видео!$B13=Фото!$B13,Видео!$A13&lt;&gt;"",Видео!$B13&lt;&gt;""),Видео!$C13," ")</f>
        <v xml:space="preserve"> </v>
      </c>
      <c r="D13" s="14" t="str">
        <f>IF(AND(Видео!$A13=Фото!$A13,Видео!$B13=Фото!$B13,Видео!$A13&lt;&gt;"",Видео!$B13&lt;&gt;""),Видео!$D13," ")</f>
        <v xml:space="preserve"> </v>
      </c>
      <c r="E13" s="18" t="str">
        <f>IF(AND(Видео!$A13=Фото!$A13,Видео!$B13=Фото!$B13,Видео!$A13&lt;&gt;"",Видео!$B13&lt;&gt;""),Видео!$E13," ")</f>
        <v xml:space="preserve"> </v>
      </c>
      <c r="F13" s="9" t="str">
        <f t="shared" si="0"/>
        <v xml:space="preserve"> </v>
      </c>
      <c r="G13" s="9" t="str">
        <f t="shared" si="1"/>
        <v xml:space="preserve"> </v>
      </c>
      <c r="H13" s="9" t="str">
        <f t="shared" si="1"/>
        <v xml:space="preserve"> </v>
      </c>
      <c r="I13" s="17" t="str">
        <f t="shared" si="3"/>
        <v xml:space="preserve"> </v>
      </c>
      <c r="J13" s="14" t="str">
        <f t="shared" si="2"/>
        <v xml:space="preserve"> </v>
      </c>
      <c r="K13" s="15"/>
      <c r="L13" s="16" t="str">
        <f ca="1">IF(OR(Комментарии!$C12&lt;&gt;"",Комментарии!$D12&lt;&gt;""),HYPERLINK(SUBSTITUTE(CELL("АДРЕС",INDEX(Комментарии!$B$4:$B$111,MATCH(Фото!B13,Комментарии!$B$4:$B$111,0))),"",""),"&gt;&gt;&gt;"),"")</f>
        <v/>
      </c>
    </row>
    <row r="14" spans="1:31" ht="15.75">
      <c r="A14" s="10"/>
      <c r="B14" s="10"/>
      <c r="C14" s="17" t="str">
        <f>IF(AND(Видео!$A14=Фото!$A14,Видео!$B14=Фото!$B14,Видео!$A14&lt;&gt;"",Видео!$B14&lt;&gt;""),Видео!$C14," ")</f>
        <v xml:space="preserve"> </v>
      </c>
      <c r="D14" s="14" t="str">
        <f>IF(AND(Видео!$A14=Фото!$A14,Видео!$B14=Фото!$B14,Видео!$A14&lt;&gt;"",Видео!$B14&lt;&gt;""),Видео!$D14," ")</f>
        <v xml:space="preserve"> </v>
      </c>
      <c r="E14" s="18" t="str">
        <f>IF(AND(Видео!$A14=Фото!$A14,Видео!$B14=Фото!$B14,Видео!$A14&lt;&gt;"",Видео!$B14&lt;&gt;""),Видео!$E14," ")</f>
        <v xml:space="preserve"> </v>
      </c>
      <c r="F14" s="9" t="str">
        <f t="shared" si="0"/>
        <v xml:space="preserve"> </v>
      </c>
      <c r="G14" s="9" t="str">
        <f t="shared" si="1"/>
        <v xml:space="preserve"> </v>
      </c>
      <c r="H14" s="9" t="str">
        <f t="shared" si="1"/>
        <v xml:space="preserve"> </v>
      </c>
      <c r="I14" s="17" t="str">
        <f t="shared" si="3"/>
        <v xml:space="preserve"> </v>
      </c>
      <c r="J14" s="14" t="str">
        <f t="shared" si="2"/>
        <v xml:space="preserve"> </v>
      </c>
      <c r="K14" s="15"/>
      <c r="L14" s="16" t="str">
        <f ca="1">IF(OR(Комментарии!$C13&lt;&gt;"",Комментарии!$D13&lt;&gt;""),HYPERLINK(SUBSTITUTE(CELL("АДРЕС",INDEX(Комментарии!$B$4:$B$111,MATCH(Фото!B14,Комментарии!$B$4:$B$111,0))),"",""),"&gt;&gt;&gt;"),"")</f>
        <v/>
      </c>
    </row>
    <row r="15" spans="1:31" ht="15.75">
      <c r="A15" s="10"/>
      <c r="B15" s="10"/>
      <c r="C15" s="17" t="str">
        <f>IF(AND(Видео!$A15=Фото!$A15,Видео!$B15=Фото!$B15,Видео!$A15&lt;&gt;"",Видео!$B15&lt;&gt;""),Видео!$C15," ")</f>
        <v xml:space="preserve"> </v>
      </c>
      <c r="D15" s="14" t="str">
        <f>IF(AND(Видео!$A15=Фото!$A15,Видео!$B15=Фото!$B15,Видео!$A15&lt;&gt;"",Видео!$B15&lt;&gt;""),Видео!$D15," ")</f>
        <v xml:space="preserve"> </v>
      </c>
      <c r="E15" s="18" t="str">
        <f>IF(AND(Видео!$A15=Фото!$A15,Видео!$B15=Фото!$B15,Видео!$A15&lt;&gt;"",Видео!$B15&lt;&gt;""),Видео!$E15," ")</f>
        <v xml:space="preserve"> </v>
      </c>
      <c r="F15" s="9" t="str">
        <f t="shared" si="0"/>
        <v xml:space="preserve"> </v>
      </c>
      <c r="G15" s="9" t="str">
        <f t="shared" si="1"/>
        <v xml:space="preserve"> </v>
      </c>
      <c r="H15" s="9" t="str">
        <f t="shared" si="1"/>
        <v xml:space="preserve"> </v>
      </c>
      <c r="I15" s="17" t="str">
        <f t="shared" si="3"/>
        <v xml:space="preserve"> </v>
      </c>
      <c r="J15" s="14" t="str">
        <f t="shared" si="2"/>
        <v xml:space="preserve"> </v>
      </c>
      <c r="K15" s="15"/>
      <c r="L15" s="16" t="str">
        <f ca="1">IF(OR(Комментарии!$C14&lt;&gt;"",Комментарии!$D14&lt;&gt;""),HYPERLINK(SUBSTITUTE(CELL("АДРЕС",INDEX(Комментарии!$B$4:$B$111,MATCH(Фото!B15,Комментарии!$B$4:$B$111,0))),"",""),"&gt;&gt;&gt;"),"")</f>
        <v/>
      </c>
    </row>
    <row r="16" spans="1:31" ht="15.75">
      <c r="A16" s="10"/>
      <c r="B16" s="10"/>
      <c r="C16" s="17" t="str">
        <f>IF(AND(Видео!$A16=Фото!$A16,Видео!$B16=Фото!$B16,Видео!$A16&lt;&gt;"",Видео!$B16&lt;&gt;""),Видео!$C16," ")</f>
        <v xml:space="preserve"> </v>
      </c>
      <c r="D16" s="14" t="str">
        <f>IF(AND(Видео!$A16=Фото!$A16,Видео!$B16=Фото!$B16,Видео!$A16&lt;&gt;"",Видео!$B16&lt;&gt;""),Видео!$D16," ")</f>
        <v xml:space="preserve"> </v>
      </c>
      <c r="E16" s="18" t="str">
        <f>IF(AND(Видео!$A16=Фото!$A16,Видео!$B16=Фото!$B16,Видео!$A16&lt;&gt;"",Видео!$B16&lt;&gt;""),Видео!$E16," ")</f>
        <v xml:space="preserve"> </v>
      </c>
      <c r="F16" s="9" t="str">
        <f t="shared" si="0"/>
        <v xml:space="preserve"> </v>
      </c>
      <c r="G16" s="9" t="str">
        <f t="shared" si="1"/>
        <v xml:space="preserve"> </v>
      </c>
      <c r="H16" s="9" t="str">
        <f t="shared" si="1"/>
        <v xml:space="preserve"> </v>
      </c>
      <c r="I16" s="17" t="str">
        <f t="shared" si="3"/>
        <v xml:space="preserve"> </v>
      </c>
      <c r="J16" s="14" t="str">
        <f t="shared" si="2"/>
        <v xml:space="preserve"> </v>
      </c>
      <c r="K16" s="15"/>
      <c r="L16" s="16" t="str">
        <f ca="1">IF(OR(Комментарии!$C15&lt;&gt;"",Комментарии!$D15&lt;&gt;""),HYPERLINK(SUBSTITUTE(CELL("АДРЕС",INDEX(Комментарии!$B$4:$B$111,MATCH(Фото!B16,Комментарии!$B$4:$B$111,0))),"",""),"&gt;&gt;&gt;"),"")</f>
        <v/>
      </c>
    </row>
    <row r="17" spans="1:12" ht="15.75">
      <c r="A17" s="10"/>
      <c r="B17" s="10"/>
      <c r="C17" s="17" t="str">
        <f>IF(AND(Видео!$A17=Фото!$A17,Видео!$B17=Фото!$B17,Видео!$A17&lt;&gt;"",Видео!$B17&lt;&gt;""),Видео!$C17," ")</f>
        <v xml:space="preserve"> </v>
      </c>
      <c r="D17" s="14" t="str">
        <f>IF(AND(Видео!$A17=Фото!$A17,Видео!$B17=Фото!$B17,Видео!$A17&lt;&gt;"",Видео!$B17&lt;&gt;""),Видео!$D17," ")</f>
        <v xml:space="preserve"> </v>
      </c>
      <c r="E17" s="18" t="str">
        <f>IF(AND(Видео!$A17=Фото!$A17,Видео!$B17=Фото!$B17,Видео!$A17&lt;&gt;"",Видео!$B17&lt;&gt;""),Видео!$E17," ")</f>
        <v xml:space="preserve"> </v>
      </c>
      <c r="F17" s="9" t="str">
        <f t="shared" si="0"/>
        <v xml:space="preserve"> </v>
      </c>
      <c r="G17" s="9" t="str">
        <f t="shared" si="1"/>
        <v xml:space="preserve"> </v>
      </c>
      <c r="H17" s="9" t="str">
        <f t="shared" si="1"/>
        <v xml:space="preserve"> </v>
      </c>
      <c r="I17" s="17" t="str">
        <f t="shared" si="3"/>
        <v xml:space="preserve"> </v>
      </c>
      <c r="J17" s="14" t="str">
        <f t="shared" si="2"/>
        <v xml:space="preserve"> </v>
      </c>
      <c r="K17" s="15"/>
      <c r="L17" s="16" t="str">
        <f ca="1">IF(OR(Комментарии!$C16&lt;&gt;"",Комментарии!$D16&lt;&gt;""),HYPERLINK(SUBSTITUTE(CELL("АДРЕС",INDEX(Комментарии!$B$4:$B$111,MATCH(Фото!B17,Комментарии!$B$4:$B$111,0))),"",""),"&gt;&gt;&gt;"),"")</f>
        <v/>
      </c>
    </row>
    <row r="18" spans="1:12" ht="15.75">
      <c r="A18" s="10"/>
      <c r="B18" s="10"/>
      <c r="C18" s="17" t="str">
        <f>IF(AND(Видео!$A18=Фото!$A18,Видео!$B18=Фото!$B18,Видео!$A18&lt;&gt;"",Видео!$B18&lt;&gt;""),Видео!$C18," ")</f>
        <v xml:space="preserve"> </v>
      </c>
      <c r="D18" s="14" t="str">
        <f>IF(AND(Видео!$A18=Фото!$A18,Видео!$B18=Фото!$B18,Видео!$A18&lt;&gt;"",Видео!$B18&lt;&gt;""),Видео!$D18," ")</f>
        <v xml:space="preserve"> </v>
      </c>
      <c r="E18" s="18" t="str">
        <f>IF(AND(Видео!$A18=Фото!$A18,Видео!$B18=Фото!$B18,Видео!$A18&lt;&gt;"",Видео!$B18&lt;&gt;""),Видео!$E18," ")</f>
        <v xml:space="preserve"> </v>
      </c>
      <c r="F18" s="9" t="str">
        <f t="shared" si="0"/>
        <v xml:space="preserve"> </v>
      </c>
      <c r="G18" s="9" t="str">
        <f t="shared" si="1"/>
        <v xml:space="preserve"> </v>
      </c>
      <c r="H18" s="9" t="str">
        <f t="shared" si="1"/>
        <v xml:space="preserve"> </v>
      </c>
      <c r="I18" s="17" t="str">
        <f t="shared" si="3"/>
        <v xml:space="preserve"> </v>
      </c>
      <c r="J18" s="14" t="str">
        <f t="shared" si="2"/>
        <v xml:space="preserve"> </v>
      </c>
      <c r="K18" s="15"/>
      <c r="L18" s="16" t="str">
        <f ca="1">IF(OR(Комментарии!$C17&lt;&gt;"",Комментарии!$D17&lt;&gt;""),HYPERLINK(SUBSTITUTE(CELL("АДРЕС",INDEX(Комментарии!$B$4:$B$111,MATCH(Фото!B18,Комментарии!$B$4:$B$111,0))),"",""),"&gt;&gt;&gt;"),"")</f>
        <v/>
      </c>
    </row>
    <row r="19" spans="1:12" ht="15.75">
      <c r="A19" s="10"/>
      <c r="B19" s="10"/>
      <c r="C19" s="17" t="str">
        <f>IF(AND(Видео!$A19=Фото!$A19,Видео!$B19=Фото!$B19,Видео!$A19&lt;&gt;"",Видео!$B19&lt;&gt;""),Видео!$C19," ")</f>
        <v xml:space="preserve"> </v>
      </c>
      <c r="D19" s="14" t="str">
        <f>IF(AND(Видео!$A19=Фото!$A19,Видео!$B19=Фото!$B19,Видео!$A19&lt;&gt;"",Видео!$B19&lt;&gt;""),Видео!$D19," ")</f>
        <v xml:space="preserve"> </v>
      </c>
      <c r="E19" s="18" t="str">
        <f>IF(AND(Видео!$A19=Фото!$A19,Видео!$B19=Фото!$B19,Видео!$A19&lt;&gt;"",Видео!$B19&lt;&gt;""),Видео!$E19," ")</f>
        <v xml:space="preserve"> </v>
      </c>
      <c r="F19" s="9" t="str">
        <f t="shared" si="0"/>
        <v xml:space="preserve"> </v>
      </c>
      <c r="G19" s="9" t="str">
        <f t="shared" si="1"/>
        <v xml:space="preserve"> </v>
      </c>
      <c r="H19" s="9" t="str">
        <f t="shared" si="1"/>
        <v xml:space="preserve"> </v>
      </c>
      <c r="I19" s="17" t="str">
        <f t="shared" si="3"/>
        <v xml:space="preserve"> </v>
      </c>
      <c r="J19" s="14" t="str">
        <f t="shared" si="2"/>
        <v xml:space="preserve"> </v>
      </c>
      <c r="K19" s="15"/>
      <c r="L19" s="16" t="str">
        <f ca="1">IF(OR(Комментарии!$C18&lt;&gt;"",Комментарии!$D18&lt;&gt;""),HYPERLINK(SUBSTITUTE(CELL("АДРЕС",INDEX(Комментарии!$B$4:$B$111,MATCH(Фото!B19,Комментарии!$B$4:$B$111,0))),"",""),"&gt;&gt;&gt;"),"")</f>
        <v/>
      </c>
    </row>
    <row r="20" spans="1:12" ht="15.75">
      <c r="A20" s="10"/>
      <c r="B20" s="10"/>
      <c r="C20" s="17" t="str">
        <f>IF(AND(Видео!$A20=Фото!$A20,Видео!$B20=Фото!$B20,Видео!$A20&lt;&gt;"",Видео!$B20&lt;&gt;""),Видео!$C20," ")</f>
        <v xml:space="preserve"> </v>
      </c>
      <c r="D20" s="14" t="str">
        <f>IF(AND(Видео!$A20=Фото!$A20,Видео!$B20=Фото!$B20,Видео!$A20&lt;&gt;"",Видео!$B20&lt;&gt;""),Видео!$D20," ")</f>
        <v xml:space="preserve"> </v>
      </c>
      <c r="E20" s="18" t="str">
        <f>IF(AND(Видео!$A20=Фото!$A20,Видео!$B20=Фото!$B20,Видео!$A20&lt;&gt;"",Видео!$B20&lt;&gt;""),Видео!$E20," ")</f>
        <v xml:space="preserve"> </v>
      </c>
      <c r="F20" s="9" t="str">
        <f t="shared" si="0"/>
        <v xml:space="preserve"> </v>
      </c>
      <c r="G20" s="9" t="str">
        <f t="shared" si="1"/>
        <v xml:space="preserve"> </v>
      </c>
      <c r="H20" s="9" t="str">
        <f t="shared" si="1"/>
        <v xml:space="preserve"> </v>
      </c>
      <c r="I20" s="17" t="str">
        <f t="shared" si="3"/>
        <v xml:space="preserve"> </v>
      </c>
      <c r="J20" s="14" t="str">
        <f t="shared" si="2"/>
        <v xml:space="preserve"> </v>
      </c>
      <c r="K20" s="15"/>
      <c r="L20" s="16" t="str">
        <f ca="1">IF(OR(Комментарии!$C19&lt;&gt;"",Комментарии!$D19&lt;&gt;""),HYPERLINK(SUBSTITUTE(CELL("АДРЕС",INDEX(Комментарии!$B$4:$B$111,MATCH(Фото!B20,Комментарии!$B$4:$B$111,0))),"",""),"&gt;&gt;&gt;"),"")</f>
        <v/>
      </c>
    </row>
    <row r="21" spans="1:12" ht="15.75">
      <c r="A21" s="10"/>
      <c r="B21" s="10"/>
      <c r="C21" s="17" t="str">
        <f>IF(AND(Видео!$A21=Фото!$A21,Видео!$B21=Фото!$B21,Видео!$A21&lt;&gt;"",Видео!$B21&lt;&gt;""),Видео!$C21," ")</f>
        <v xml:space="preserve"> </v>
      </c>
      <c r="D21" s="14" t="str">
        <f>IF(AND(Видео!$A21=Фото!$A21,Видео!$B21=Фото!$B21,Видео!$A21&lt;&gt;"",Видео!$B21&lt;&gt;""),Видео!$D21," ")</f>
        <v xml:space="preserve"> </v>
      </c>
      <c r="E21" s="18" t="str">
        <f>IF(AND(Видео!$A21=Фото!$A21,Видео!$B21=Фото!$B21,Видео!$A21&lt;&gt;"",Видео!$B21&lt;&gt;""),Видео!$E21," ")</f>
        <v xml:space="preserve"> </v>
      </c>
      <c r="F21" s="9"/>
      <c r="G21" s="9" t="str">
        <f t="shared" si="1"/>
        <v xml:space="preserve"> </v>
      </c>
      <c r="H21" s="9" t="str">
        <f t="shared" si="1"/>
        <v xml:space="preserve"> </v>
      </c>
      <c r="I21" s="17" t="str">
        <f t="shared" si="3"/>
        <v xml:space="preserve"> </v>
      </c>
      <c r="J21" s="14" t="str">
        <f t="shared" si="2"/>
        <v xml:space="preserve"> </v>
      </c>
      <c r="K21" s="15"/>
      <c r="L21" s="16" t="str">
        <f ca="1">IF(OR(Комментарии!$C20&lt;&gt;"",Комментарии!$D20&lt;&gt;""),HYPERLINK(SUBSTITUTE(CELL("АДРЕС",INDEX(Комментарии!$B$4:$B$111,MATCH(Фото!B21,Комментарии!$B$4:$B$111,0))),"",""),"&gt;&gt;&gt;"),"")</f>
        <v/>
      </c>
    </row>
    <row r="22" spans="1:12" ht="15.75">
      <c r="A22" s="10"/>
      <c r="B22" s="10"/>
      <c r="C22" s="17" t="str">
        <f>IF(AND(Видео!$A22=Фото!$A22,Видео!$B22=Фото!$B22,Видео!$A22&lt;&gt;"",Видео!$B22&lt;&gt;""),Видео!$C22," ")</f>
        <v xml:space="preserve"> </v>
      </c>
      <c r="D22" s="14" t="str">
        <f>IF(AND(Видео!$A22=Фото!$A22,Видео!$B22=Фото!$B22,Видео!$A22&lt;&gt;"",Видео!$B22&lt;&gt;""),Видео!$D22," ")</f>
        <v xml:space="preserve"> </v>
      </c>
      <c r="E22" s="18" t="str">
        <f>IF(AND(Видео!$A22=Фото!$A22,Видео!$B22=Фото!$B22,Видео!$A22&lt;&gt;"",Видео!$B22&lt;&gt;""),Видео!$E22," ")</f>
        <v xml:space="preserve"> </v>
      </c>
      <c r="F22" s="9" t="str">
        <f t="shared" si="0"/>
        <v xml:space="preserve"> </v>
      </c>
      <c r="G22" s="9" t="str">
        <f t="shared" si="1"/>
        <v xml:space="preserve"> </v>
      </c>
      <c r="H22" s="9" t="str">
        <f t="shared" si="1"/>
        <v xml:space="preserve"> </v>
      </c>
      <c r="I22" s="17" t="str">
        <f t="shared" si="3"/>
        <v xml:space="preserve"> </v>
      </c>
      <c r="J22" s="14" t="str">
        <f t="shared" si="2"/>
        <v xml:space="preserve"> </v>
      </c>
      <c r="K22" s="15"/>
      <c r="L22" s="16" t="str">
        <f ca="1">IF(OR(Комментарии!$C21&lt;&gt;"",Комментарии!$D21&lt;&gt;""),HYPERLINK(SUBSTITUTE(CELL("АДРЕС",INDEX(Комментарии!$B$4:$B$111,MATCH(Фото!B22,Комментарии!$B$4:$B$111,0))),"",""),"&gt;&gt;&gt;"),"")</f>
        <v/>
      </c>
    </row>
    <row r="23" spans="1:12" ht="15.75">
      <c r="A23" s="10"/>
      <c r="B23" s="10"/>
      <c r="C23" s="17" t="str">
        <f>IF(AND(Видео!$A23=Фото!$A23,Видео!$B23=Фото!$B23,Видео!$A23&lt;&gt;"",Видео!$B23&lt;&gt;""),Видео!$C23," ")</f>
        <v xml:space="preserve"> </v>
      </c>
      <c r="D23" s="14" t="str">
        <f>IF(AND(Видео!$A23=Фото!$A23,Видео!$B23=Фото!$B23,Видео!$A23&lt;&gt;"",Видео!$B23&lt;&gt;""),Видео!$D23," ")</f>
        <v xml:space="preserve"> </v>
      </c>
      <c r="E23" s="18" t="str">
        <f>IF(AND(Видео!$A23=Фото!$A23,Видео!$B23=Фото!$B23,Видео!$A23&lt;&gt;"",Видео!$B23&lt;&gt;""),Видео!$E23," ")</f>
        <v xml:space="preserve"> </v>
      </c>
      <c r="F23" s="9" t="str">
        <f t="shared" si="0"/>
        <v xml:space="preserve"> </v>
      </c>
      <c r="G23" s="9" t="str">
        <f t="shared" si="1"/>
        <v xml:space="preserve"> </v>
      </c>
      <c r="H23" s="9" t="str">
        <f t="shared" si="1"/>
        <v xml:space="preserve"> </v>
      </c>
      <c r="I23" s="17" t="str">
        <f t="shared" si="3"/>
        <v xml:space="preserve"> </v>
      </c>
      <c r="J23" s="14" t="str">
        <f t="shared" si="2"/>
        <v xml:space="preserve"> </v>
      </c>
      <c r="K23" s="15"/>
      <c r="L23" s="16" t="str">
        <f ca="1">IF(OR(Комментарии!$C22&lt;&gt;"",Комментарии!$D22&lt;&gt;""),HYPERLINK(SUBSTITUTE(CELL("АДРЕС",INDEX(Комментарии!$B$4:$B$111,MATCH(Фото!B23,Комментарии!$B$4:$B$111,0))),"",""),"&gt;&gt;&gt;"),"")</f>
        <v/>
      </c>
    </row>
    <row r="24" spans="1:12" ht="15.75">
      <c r="A24" s="10"/>
      <c r="B24" s="10"/>
      <c r="C24" s="17" t="str">
        <f>IF(AND(Видео!$A24=Фото!$A24,Видео!$B24=Фото!$B24,Видео!$A24&lt;&gt;"",Видео!$B24&lt;&gt;""),Видео!$C24," ")</f>
        <v xml:space="preserve"> </v>
      </c>
      <c r="D24" s="14" t="str">
        <f>IF(AND(Видео!$A24=Фото!$A24,Видео!$B24=Фото!$B24,Видео!$A24&lt;&gt;"",Видео!$B24&lt;&gt;""),Видео!$D24," ")</f>
        <v xml:space="preserve"> </v>
      </c>
      <c r="E24" s="18" t="str">
        <f>IF(AND(Видео!$A24=Фото!$A24,Видео!$B24=Фото!$B24,Видео!$A24&lt;&gt;"",Видео!$B24&lt;&gt;""),Видео!$E24," ")</f>
        <v xml:space="preserve"> </v>
      </c>
      <c r="F24" s="9" t="str">
        <f t="shared" si="0"/>
        <v xml:space="preserve"> </v>
      </c>
      <c r="G24" s="9" t="str">
        <f t="shared" si="1"/>
        <v xml:space="preserve"> </v>
      </c>
      <c r="H24" s="9" t="str">
        <f t="shared" si="1"/>
        <v xml:space="preserve"> </v>
      </c>
      <c r="I24" s="17" t="str">
        <f t="shared" si="3"/>
        <v xml:space="preserve"> </v>
      </c>
      <c r="J24" s="14" t="str">
        <f t="shared" si="2"/>
        <v xml:space="preserve"> </v>
      </c>
      <c r="K24" s="15"/>
      <c r="L24" s="16" t="str">
        <f ca="1">IF(OR(Комментарии!$C23&lt;&gt;"",Комментарии!$D23&lt;&gt;""),HYPERLINK(SUBSTITUTE(CELL("АДРЕС",INDEX(Комментарии!$B$4:$B$111,MATCH(Фото!B24,Комментарии!$B$4:$B$111,0))),"",""),"&gt;&gt;&gt;"),"")</f>
        <v/>
      </c>
    </row>
    <row r="25" spans="1:12" ht="15.75">
      <c r="A25" s="10"/>
      <c r="B25" s="10"/>
      <c r="C25" s="17" t="str">
        <f>IF(AND(Видео!$A25=Фото!$A25,Видео!$B25=Фото!$B25,Видео!$A25&lt;&gt;"",Видео!$B25&lt;&gt;""),Видео!$C25," ")</f>
        <v xml:space="preserve"> </v>
      </c>
      <c r="D25" s="14" t="str">
        <f>IF(AND(Видео!$A25=Фото!$A25,Видео!$B25=Фото!$B25,Видео!$A25&lt;&gt;"",Видео!$B25&lt;&gt;""),Видео!$D25," ")</f>
        <v xml:space="preserve"> </v>
      </c>
      <c r="E25" s="18" t="str">
        <f>IF(AND(Видео!$A25=Фото!$A25,Видео!$B25=Фото!$B25,Видео!$A25&lt;&gt;"",Видео!$B25&lt;&gt;""),Видео!$E25," ")</f>
        <v xml:space="preserve"> </v>
      </c>
      <c r="F25" s="9" t="str">
        <f t="shared" si="0"/>
        <v xml:space="preserve"> </v>
      </c>
      <c r="G25" s="9" t="str">
        <f t="shared" si="1"/>
        <v xml:space="preserve"> </v>
      </c>
      <c r="H25" s="9" t="str">
        <f t="shared" si="1"/>
        <v xml:space="preserve"> </v>
      </c>
      <c r="I25" s="17" t="str">
        <f t="shared" si="3"/>
        <v xml:space="preserve"> </v>
      </c>
      <c r="J25" s="14" t="str">
        <f t="shared" si="2"/>
        <v xml:space="preserve"> </v>
      </c>
      <c r="K25" s="15"/>
      <c r="L25" s="16" t="str">
        <f ca="1">IF(OR(Комментарии!$C24&lt;&gt;"",Комментарии!$D24&lt;&gt;""),HYPERLINK(SUBSTITUTE(CELL("АДРЕС",INDEX(Комментарии!$B$4:$B$111,MATCH(Фото!B25,Комментарии!$B$4:$B$111,0))),"",""),"&gt;&gt;&gt;"),"")</f>
        <v/>
      </c>
    </row>
    <row r="26" spans="1:12" ht="15.75">
      <c r="A26" s="10"/>
      <c r="B26" s="10"/>
      <c r="C26" s="17" t="str">
        <f>IF(AND(Видео!$A26=Фото!$A26,Видео!$B26=Фото!$B26,Видео!$A26&lt;&gt;"",Видео!$B26&lt;&gt;""),Видео!$C26," ")</f>
        <v xml:space="preserve"> </v>
      </c>
      <c r="D26" s="14" t="str">
        <f>IF(AND(Видео!$A26=Фото!$A26,Видео!$B26=Фото!$B26,Видео!$A26&lt;&gt;"",Видео!$B26&lt;&gt;""),Видео!$D26," ")</f>
        <v xml:space="preserve"> </v>
      </c>
      <c r="E26" s="18" t="str">
        <f>IF(AND(Видео!$A26=Фото!$A26,Видео!$B26=Фото!$B26,Видео!$A26&lt;&gt;"",Видео!$B26&lt;&gt;""),Видео!$E26," ")</f>
        <v xml:space="preserve"> </v>
      </c>
      <c r="F26" s="9" t="str">
        <f t="shared" si="0"/>
        <v xml:space="preserve"> </v>
      </c>
      <c r="G26" s="9" t="str">
        <f t="shared" si="1"/>
        <v xml:space="preserve"> </v>
      </c>
      <c r="H26" s="9" t="str">
        <f t="shared" si="1"/>
        <v xml:space="preserve"> </v>
      </c>
      <c r="I26" s="17" t="str">
        <f t="shared" si="3"/>
        <v xml:space="preserve"> </v>
      </c>
      <c r="J26" s="14" t="str">
        <f t="shared" si="2"/>
        <v xml:space="preserve"> </v>
      </c>
      <c r="K26" s="15"/>
      <c r="L26" s="16" t="str">
        <f ca="1">IF(OR(Комментарии!$C25&lt;&gt;"",Комментарии!$D25&lt;&gt;""),HYPERLINK(SUBSTITUTE(CELL("АДРЕС",INDEX(Комментарии!$B$4:$B$111,MATCH(Фото!B26,Комментарии!$B$4:$B$111,0))),"",""),"&gt;&gt;&gt;"),"")</f>
        <v/>
      </c>
    </row>
    <row r="27" spans="1:12" ht="15.75">
      <c r="A27" s="10"/>
      <c r="B27" s="10"/>
      <c r="C27" s="17" t="str">
        <f>IF(AND(Видео!$A27=Фото!$A27,Видео!$B27=Фото!$B27,Видео!$A27&lt;&gt;"",Видео!$B27&lt;&gt;""),Видео!$C27," ")</f>
        <v xml:space="preserve"> </v>
      </c>
      <c r="D27" s="14" t="str">
        <f>IF(AND(Видео!$A27=Фото!$A27,Видео!$B27=Фото!$B27,Видео!$A27&lt;&gt;"",Видео!$B27&lt;&gt;""),Видео!$D27," ")</f>
        <v xml:space="preserve"> </v>
      </c>
      <c r="E27" s="18" t="str">
        <f>IF(AND(Видео!$A27=Фото!$A27,Видео!$B27=Фото!$B27,Видео!$A27&lt;&gt;"",Видео!$B27&lt;&gt;""),Видео!$E27," ")</f>
        <v xml:space="preserve"> </v>
      </c>
      <c r="F27" s="9" t="str">
        <f t="shared" si="0"/>
        <v xml:space="preserve"> </v>
      </c>
      <c r="G27" s="9" t="str">
        <f t="shared" si="1"/>
        <v xml:space="preserve"> </v>
      </c>
      <c r="H27" s="9" t="str">
        <f t="shared" si="1"/>
        <v xml:space="preserve"> </v>
      </c>
      <c r="I27" s="17" t="str">
        <f t="shared" si="3"/>
        <v xml:space="preserve"> </v>
      </c>
      <c r="J27" s="14" t="str">
        <f t="shared" si="2"/>
        <v xml:space="preserve"> </v>
      </c>
      <c r="K27" s="15"/>
      <c r="L27" s="16" t="str">
        <f ca="1">IF(OR(Комментарии!$C26&lt;&gt;"",Комментарии!$D26&lt;&gt;""),HYPERLINK(SUBSTITUTE(CELL("АДРЕС",INDEX(Комментарии!$B$4:$B$111,MATCH(Фото!B27,Комментарии!$B$4:$B$111,0))),"",""),"&gt;&gt;&gt;"),"")</f>
        <v/>
      </c>
    </row>
    <row r="28" spans="1:12" ht="15.75">
      <c r="A28" s="10"/>
      <c r="B28" s="10"/>
      <c r="C28" s="17" t="str">
        <f>IF(AND(Видео!$A28=Фото!$A28,Видео!$B28=Фото!$B28,Видео!$A28&lt;&gt;"",Видео!$B28&lt;&gt;""),Видео!$C28," ")</f>
        <v xml:space="preserve"> </v>
      </c>
      <c r="D28" s="14" t="str">
        <f>IF(AND(Видео!$A28=Фото!$A28,Видео!$B28=Фото!$B28,Видео!$A28&lt;&gt;"",Видео!$B28&lt;&gt;""),Видео!$D28," ")</f>
        <v xml:space="preserve"> </v>
      </c>
      <c r="E28" s="18" t="str">
        <f>IF(AND(Видео!$A28=Фото!$A28,Видео!$B28=Фото!$B28,Видео!$A28&lt;&gt;"",Видео!$B28&lt;&gt;""),Видео!$E28," ")</f>
        <v xml:space="preserve"> </v>
      </c>
      <c r="F28" s="9" t="str">
        <f t="shared" si="0"/>
        <v xml:space="preserve"> </v>
      </c>
      <c r="G28" s="9" t="str">
        <f t="shared" si="1"/>
        <v xml:space="preserve"> </v>
      </c>
      <c r="H28" s="9" t="str">
        <f t="shared" si="1"/>
        <v xml:space="preserve"> </v>
      </c>
      <c r="I28" s="17" t="str">
        <f t="shared" si="3"/>
        <v xml:space="preserve"> </v>
      </c>
      <c r="J28" s="14" t="str">
        <f t="shared" si="2"/>
        <v xml:space="preserve"> </v>
      </c>
      <c r="K28" s="15"/>
      <c r="L28" s="16" t="str">
        <f ca="1">IF(OR(Комментарии!$C27&lt;&gt;"",Комментарии!$D27&lt;&gt;""),HYPERLINK(SUBSTITUTE(CELL("АДРЕС",INDEX(Комментарии!$B$4:$B$111,MATCH(Фото!B28,Комментарии!$B$4:$B$111,0))),"",""),"&gt;&gt;&gt;"),"")</f>
        <v/>
      </c>
    </row>
    <row r="29" spans="1:12" ht="15.75">
      <c r="A29" s="10"/>
      <c r="B29" s="10"/>
      <c r="C29" s="17" t="str">
        <f>IF(AND(Видео!$A29=Фото!$A29,Видео!$B29=Фото!$B29,Видео!$A29&lt;&gt;"",Видео!$B29&lt;&gt;""),Видео!$C29," ")</f>
        <v xml:space="preserve"> </v>
      </c>
      <c r="D29" s="14" t="str">
        <f>IF(AND(Видео!$A29=Фото!$A29,Видео!$B29=Фото!$B29,Видео!$A29&lt;&gt;"",Видео!$B29&lt;&gt;""),Видео!$D29," ")</f>
        <v xml:space="preserve"> </v>
      </c>
      <c r="E29" s="18" t="str">
        <f>IF(AND(Видео!$A29=Фото!$A29,Видео!$B29=Фото!$B29,Видео!$A29&lt;&gt;"",Видео!$B29&lt;&gt;""),Видео!$E29," ")</f>
        <v xml:space="preserve"> </v>
      </c>
      <c r="F29" s="9" t="str">
        <f t="shared" si="0"/>
        <v xml:space="preserve"> </v>
      </c>
      <c r="G29" s="9" t="str">
        <f t="shared" si="1"/>
        <v xml:space="preserve"> </v>
      </c>
      <c r="H29" s="9" t="str">
        <f t="shared" si="1"/>
        <v xml:space="preserve"> </v>
      </c>
      <c r="I29" s="17" t="str">
        <f t="shared" si="3"/>
        <v xml:space="preserve"> </v>
      </c>
      <c r="J29" s="14" t="str">
        <f t="shared" si="2"/>
        <v xml:space="preserve"> </v>
      </c>
      <c r="K29" s="15"/>
      <c r="L29" s="16" t="str">
        <f ca="1">IF(OR(Комментарии!$C28&lt;&gt;"",Комментарии!$D28&lt;&gt;""),HYPERLINK(SUBSTITUTE(CELL("АДРЕС",INDEX(Комментарии!$B$4:$B$111,MATCH(Фото!B29,Комментарии!$B$4:$B$111,0))),"",""),"&gt;&gt;&gt;"),"")</f>
        <v/>
      </c>
    </row>
    <row r="30" spans="1:12" ht="15.75">
      <c r="A30" s="10"/>
      <c r="B30" s="10"/>
      <c r="C30" s="17" t="str">
        <f>IF(AND(Видео!$A30=Фото!$A30,Видео!$B30=Фото!$B30,Видео!$A30&lt;&gt;"",Видео!$B30&lt;&gt;""),Видео!$C30," ")</f>
        <v xml:space="preserve"> </v>
      </c>
      <c r="D30" s="14" t="str">
        <f>IF(AND(Видео!$A30=Фото!$A30,Видео!$B30=Фото!$B30,Видео!$A30&lt;&gt;"",Видео!$B30&lt;&gt;""),Видео!$D30," ")</f>
        <v xml:space="preserve"> </v>
      </c>
      <c r="E30" s="18" t="str">
        <f>IF(AND(Видео!$A30=Фото!$A30,Видео!$B30=Фото!$B30,Видео!$A30&lt;&gt;"",Видео!$B30&lt;&gt;""),Видео!$E30," ")</f>
        <v xml:space="preserve"> </v>
      </c>
      <c r="F30" s="9" t="str">
        <f t="shared" si="0"/>
        <v xml:space="preserve"> </v>
      </c>
      <c r="G30" s="9" t="str">
        <f t="shared" si="1"/>
        <v xml:space="preserve"> </v>
      </c>
      <c r="H30" s="9" t="str">
        <f t="shared" si="1"/>
        <v xml:space="preserve"> </v>
      </c>
      <c r="I30" s="17" t="str">
        <f t="shared" si="3"/>
        <v xml:space="preserve"> </v>
      </c>
      <c r="J30" s="14" t="str">
        <f t="shared" si="2"/>
        <v xml:space="preserve"> </v>
      </c>
      <c r="K30" s="15"/>
      <c r="L30" s="16" t="str">
        <f ca="1">IF(OR(Комментарии!$C29&lt;&gt;"",Комментарии!$D29&lt;&gt;""),HYPERLINK(SUBSTITUTE(CELL("АДРЕС",INDEX(Комментарии!$B$4:$B$111,MATCH(Фото!B30,Комментарии!$B$4:$B$111,0))),"",""),"&gt;&gt;&gt;"),"")</f>
        <v/>
      </c>
    </row>
    <row r="31" spans="1:12" ht="15.75">
      <c r="A31" s="10"/>
      <c r="B31" s="10"/>
      <c r="C31" s="17" t="str">
        <f>IF(AND(Видео!$A31=Фото!$A31,Видео!$B31=Фото!$B31,Видео!$A31&lt;&gt;"",Видео!$B31&lt;&gt;""),Видео!$C31," ")</f>
        <v xml:space="preserve"> </v>
      </c>
      <c r="D31" s="14" t="str">
        <f>IF(AND(Видео!$A31=Фото!$A31,Видео!$B31=Фото!$B31,Видео!$A31&lt;&gt;"",Видео!$B31&lt;&gt;""),Видео!$D31," ")</f>
        <v xml:space="preserve"> </v>
      </c>
      <c r="E31" s="18" t="str">
        <f>IF(AND(Видео!$A31=Фото!$A31,Видео!$B31=Фото!$B31,Видео!$A31&lt;&gt;"",Видео!$B31&lt;&gt;""),Видео!$E31," ")</f>
        <v xml:space="preserve"> </v>
      </c>
      <c r="F31" s="9" t="str">
        <f t="shared" si="0"/>
        <v xml:space="preserve"> </v>
      </c>
      <c r="G31" s="9" t="str">
        <f t="shared" si="1"/>
        <v xml:space="preserve"> </v>
      </c>
      <c r="H31" s="9" t="str">
        <f t="shared" si="1"/>
        <v xml:space="preserve"> </v>
      </c>
      <c r="I31" s="17" t="str">
        <f t="shared" si="3"/>
        <v xml:space="preserve"> </v>
      </c>
      <c r="J31" s="14" t="str">
        <f t="shared" si="2"/>
        <v xml:space="preserve"> </v>
      </c>
      <c r="K31" s="15"/>
      <c r="L31" s="16" t="str">
        <f ca="1">IF(OR(Комментарии!$C30&lt;&gt;"",Комментарии!$D30&lt;&gt;""),HYPERLINK(SUBSTITUTE(CELL("АДРЕС",INDEX(Комментарии!$B$4:$B$111,MATCH(Фото!B31,Комментарии!$B$4:$B$111,0))),"",""),"&gt;&gt;&gt;"),"")</f>
        <v/>
      </c>
    </row>
    <row r="32" spans="1:12" ht="15.75">
      <c r="A32" s="10"/>
      <c r="B32" s="10"/>
      <c r="C32" s="17" t="str">
        <f>IF(AND(Видео!$A32=Фото!$A32,Видео!$B32=Фото!$B32,Видео!$A32&lt;&gt;"",Видео!$B32&lt;&gt;""),Видео!$C32," ")</f>
        <v xml:space="preserve"> </v>
      </c>
      <c r="D32" s="14" t="str">
        <f>IF(AND(Видео!$A32=Фото!$A32,Видео!$B32=Фото!$B32,Видео!$A32&lt;&gt;"",Видео!$B32&lt;&gt;""),Видео!$D32," ")</f>
        <v xml:space="preserve"> </v>
      </c>
      <c r="E32" s="18" t="str">
        <f>IF(AND(Видео!$A32=Фото!$A32,Видео!$B32=Фото!$B32,Видео!$A32&lt;&gt;"",Видео!$B32&lt;&gt;""),Видео!$E32," ")</f>
        <v xml:space="preserve"> </v>
      </c>
      <c r="F32" s="9" t="str">
        <f t="shared" si="0"/>
        <v xml:space="preserve"> </v>
      </c>
      <c r="G32" s="9" t="str">
        <f t="shared" si="1"/>
        <v xml:space="preserve"> </v>
      </c>
      <c r="H32" s="9" t="str">
        <f t="shared" si="1"/>
        <v xml:space="preserve"> </v>
      </c>
      <c r="I32" s="17" t="str">
        <f t="shared" si="3"/>
        <v xml:space="preserve"> </v>
      </c>
      <c r="J32" s="14" t="str">
        <f t="shared" si="2"/>
        <v xml:space="preserve"> </v>
      </c>
      <c r="K32" s="15"/>
      <c r="L32" s="16" t="str">
        <f ca="1">IF(OR(Комментарии!$C31&lt;&gt;"",Комментарии!$D31&lt;&gt;""),HYPERLINK(SUBSTITUTE(CELL("АДРЕС",INDEX(Комментарии!$B$4:$B$111,MATCH(Фото!B32,Комментарии!$B$4:$B$111,0))),"",""),"&gt;&gt;&gt;"),"")</f>
        <v/>
      </c>
    </row>
    <row r="33" spans="1:12" ht="15.75">
      <c r="A33" s="10"/>
      <c r="B33" s="10"/>
      <c r="C33" s="17" t="str">
        <f>IF(AND(Видео!$A33=Фото!$A33,Видео!$B33=Фото!$B33,Видео!$A33&lt;&gt;"",Видео!$B33&lt;&gt;""),Видео!$C33," ")</f>
        <v xml:space="preserve"> </v>
      </c>
      <c r="D33" s="14" t="str">
        <f>IF(AND(Видео!$A33=Фото!$A33,Видео!$B33=Фото!$B33,Видео!$A33&lt;&gt;"",Видео!$B33&lt;&gt;""),Видео!$D33," ")</f>
        <v xml:space="preserve"> </v>
      </c>
      <c r="E33" s="18" t="str">
        <f>IF(AND(Видео!$A33=Фото!$A33,Видео!$B33=Фото!$B33,Видео!$A33&lt;&gt;"",Видео!$B33&lt;&gt;""),Видео!$E33," ")</f>
        <v xml:space="preserve"> </v>
      </c>
      <c r="F33" s="9" t="str">
        <f t="shared" si="0"/>
        <v xml:space="preserve"> </v>
      </c>
      <c r="G33" s="9" t="str">
        <f t="shared" si="1"/>
        <v xml:space="preserve"> </v>
      </c>
      <c r="H33" s="9" t="str">
        <f t="shared" si="1"/>
        <v xml:space="preserve"> </v>
      </c>
      <c r="I33" s="17" t="str">
        <f t="shared" si="3"/>
        <v xml:space="preserve"> </v>
      </c>
      <c r="J33" s="14" t="str">
        <f t="shared" si="2"/>
        <v xml:space="preserve"> </v>
      </c>
      <c r="K33" s="15"/>
      <c r="L33" s="16" t="str">
        <f ca="1">IF(OR(Комментарии!$C32&lt;&gt;"",Комментарии!$D32&lt;&gt;""),HYPERLINK(SUBSTITUTE(CELL("АДРЕС",INDEX(Комментарии!$B$4:$B$111,MATCH(Фото!B33,Комментарии!$B$4:$B$111,0))),"",""),"&gt;&gt;&gt;"),"")</f>
        <v/>
      </c>
    </row>
    <row r="34" spans="1:12" ht="15.75">
      <c r="A34" s="10"/>
      <c r="B34" s="10"/>
      <c r="C34" s="17" t="str">
        <f>IF(AND(Видео!$A34=Фото!$A34,Видео!$B34=Фото!$B34,Видео!$A34&lt;&gt;"",Видео!$B34&lt;&gt;""),Видео!$C34," ")</f>
        <v xml:space="preserve"> </v>
      </c>
      <c r="D34" s="14" t="str">
        <f>IF(AND(Видео!$A34=Фото!$A34,Видео!$B34=Фото!$B34,Видео!$A34&lt;&gt;"",Видео!$B34&lt;&gt;""),Видео!$D34," ")</f>
        <v xml:space="preserve"> </v>
      </c>
      <c r="E34" s="18" t="str">
        <f>IF(AND(Видео!$A34=Фото!$A34,Видео!$B34=Фото!$B34,Видео!$A34&lt;&gt;"",Видео!$B34&lt;&gt;""),Видео!$E34," ")</f>
        <v xml:space="preserve"> </v>
      </c>
      <c r="F34" s="9" t="str">
        <f t="shared" si="0"/>
        <v xml:space="preserve"> </v>
      </c>
      <c r="G34" s="9" t="str">
        <f t="shared" si="1"/>
        <v xml:space="preserve"> </v>
      </c>
      <c r="H34" s="9" t="str">
        <f t="shared" si="1"/>
        <v xml:space="preserve"> </v>
      </c>
      <c r="I34" s="17" t="str">
        <f t="shared" si="3"/>
        <v xml:space="preserve"> </v>
      </c>
      <c r="J34" s="14" t="str">
        <f t="shared" si="2"/>
        <v xml:space="preserve"> </v>
      </c>
      <c r="K34" s="15"/>
      <c r="L34" s="16" t="str">
        <f ca="1">IF(OR(Комментарии!$C33&lt;&gt;"",Комментарии!$D33&lt;&gt;""),HYPERLINK(SUBSTITUTE(CELL("АДРЕС",INDEX(Комментарии!$B$4:$B$111,MATCH(Фото!B34,Комментарии!$B$4:$B$111,0))),"",""),"&gt;&gt;&gt;"),"")</f>
        <v/>
      </c>
    </row>
    <row r="35" spans="1:12" ht="15.75">
      <c r="A35" s="10"/>
      <c r="B35" s="10"/>
      <c r="C35" s="17" t="str">
        <f>IF(AND(Видео!$A35=Фото!$A35,Видео!$B35=Фото!$B35,Видео!$A35&lt;&gt;"",Видео!$B35&lt;&gt;""),Видео!$C35," ")</f>
        <v xml:space="preserve"> </v>
      </c>
      <c r="D35" s="14" t="str">
        <f>IF(AND(Видео!$A35=Фото!$A35,Видео!$B35=Фото!$B35,Видео!$A35&lt;&gt;"",Видео!$B35&lt;&gt;""),Видео!$D35," ")</f>
        <v xml:space="preserve"> </v>
      </c>
      <c r="E35" s="18" t="str">
        <f>IF(AND(Видео!$A35=Фото!$A35,Видео!$B35=Фото!$B35,Видео!$A35&lt;&gt;"",Видео!$B35&lt;&gt;""),Видео!$E35," ")</f>
        <v xml:space="preserve"> </v>
      </c>
      <c r="F35" s="9" t="str">
        <f t="shared" si="0"/>
        <v xml:space="preserve"> </v>
      </c>
      <c r="G35" s="9" t="str">
        <f t="shared" si="1"/>
        <v xml:space="preserve"> </v>
      </c>
      <c r="H35" s="9" t="str">
        <f t="shared" si="1"/>
        <v xml:space="preserve"> </v>
      </c>
      <c r="I35" s="17" t="str">
        <f t="shared" si="3"/>
        <v xml:space="preserve"> </v>
      </c>
      <c r="J35" s="14" t="str">
        <f t="shared" si="2"/>
        <v xml:space="preserve"> </v>
      </c>
      <c r="K35" s="15"/>
      <c r="L35" s="16" t="str">
        <f ca="1">IF(OR(Комментарии!$C34&lt;&gt;"",Комментарии!$D34&lt;&gt;""),HYPERLINK(SUBSTITUTE(CELL("АДРЕС",INDEX(Комментарии!$B$4:$B$111,MATCH(Фото!B35,Комментарии!$B$4:$B$111,0))),"",""),"&gt;&gt;&gt;"),"")</f>
        <v/>
      </c>
    </row>
    <row r="36" spans="1:12" ht="15.75">
      <c r="A36" s="10"/>
      <c r="B36" s="10"/>
      <c r="C36" s="17" t="str">
        <f>IF(AND(Видео!$A36=Фото!$A36,Видео!$B36=Фото!$B36,Видео!$A36&lt;&gt;"",Видео!$B36&lt;&gt;""),Видео!$C36," ")</f>
        <v xml:space="preserve"> </v>
      </c>
      <c r="D36" s="14" t="str">
        <f>IF(AND(Видео!$A36=Фото!$A36,Видео!$B36=Фото!$B36,Видео!$A36&lt;&gt;"",Видео!$B36&lt;&gt;""),Видео!$D36," ")</f>
        <v xml:space="preserve"> </v>
      </c>
      <c r="E36" s="18" t="str">
        <f>IF(AND(Видео!$A36=Фото!$A36,Видео!$B36=Фото!$B36,Видео!$A36&lt;&gt;"",Видео!$B36&lt;&gt;""),Видео!$E36," ")</f>
        <v xml:space="preserve"> </v>
      </c>
      <c r="F36" s="9" t="str">
        <f t="shared" si="0"/>
        <v xml:space="preserve"> </v>
      </c>
      <c r="G36" s="9" t="str">
        <f t="shared" si="1"/>
        <v xml:space="preserve"> </v>
      </c>
      <c r="H36" s="9" t="str">
        <f t="shared" si="1"/>
        <v xml:space="preserve"> </v>
      </c>
      <c r="I36" s="17" t="str">
        <f t="shared" si="3"/>
        <v xml:space="preserve"> </v>
      </c>
      <c r="J36" s="14" t="str">
        <f t="shared" si="2"/>
        <v xml:space="preserve"> </v>
      </c>
      <c r="K36" s="15"/>
      <c r="L36" s="16" t="str">
        <f ca="1">IF(OR(Комментарии!$C35&lt;&gt;"",Комментарии!$D35&lt;&gt;""),HYPERLINK(SUBSTITUTE(CELL("АДРЕС",INDEX(Комментарии!$B$4:$B$111,MATCH(Фото!B36,Комментарии!$B$4:$B$111,0))),"",""),"&gt;&gt;&gt;"),"")</f>
        <v/>
      </c>
    </row>
    <row r="37" spans="1:12" ht="15.75">
      <c r="A37" s="10"/>
      <c r="B37" s="10"/>
      <c r="C37" s="17" t="str">
        <f>IF(AND(Видео!$A37=Фото!$A37,Видео!$B37=Фото!$B37,Видео!$A37&lt;&gt;"",Видео!$B37&lt;&gt;""),Видео!$C37," ")</f>
        <v xml:space="preserve"> </v>
      </c>
      <c r="D37" s="14" t="str">
        <f>IF(AND(Видео!$A37=Фото!$A37,Видео!$B37=Фото!$B37,Видео!$A37&lt;&gt;"",Видео!$B37&lt;&gt;""),Видео!$D37," ")</f>
        <v xml:space="preserve"> </v>
      </c>
      <c r="E37" s="18" t="str">
        <f>IF(AND(Видео!$A37=Фото!$A37,Видео!$B37=Фото!$B37,Видео!$A37&lt;&gt;"",Видео!$B37&lt;&gt;""),Видео!$E37," ")</f>
        <v xml:space="preserve"> </v>
      </c>
      <c r="F37" s="9" t="str">
        <f t="shared" si="0"/>
        <v xml:space="preserve"> </v>
      </c>
      <c r="G37" s="9" t="str">
        <f t="shared" si="1"/>
        <v xml:space="preserve"> </v>
      </c>
      <c r="H37" s="9" t="str">
        <f t="shared" si="1"/>
        <v xml:space="preserve"> </v>
      </c>
      <c r="I37" s="17" t="str">
        <f t="shared" si="3"/>
        <v xml:space="preserve"> </v>
      </c>
      <c r="J37" s="14" t="str">
        <f t="shared" si="2"/>
        <v xml:space="preserve"> </v>
      </c>
      <c r="K37" s="15"/>
      <c r="L37" s="16" t="str">
        <f ca="1">IF(OR(Комментарии!$C36&lt;&gt;"",Комментарии!$D36&lt;&gt;""),HYPERLINK(SUBSTITUTE(CELL("АДРЕС",INDEX(Комментарии!$B$4:$B$111,MATCH(Фото!B37,Комментарии!$B$4:$B$111,0))),"",""),"&gt;&gt;&gt;"),"")</f>
        <v/>
      </c>
    </row>
    <row r="38" spans="1:12" ht="15.75">
      <c r="A38" s="10"/>
      <c r="B38" s="10"/>
      <c r="C38" s="17" t="str">
        <f>IF(AND(Видео!$A38=Фото!$A38,Видео!$B38=Фото!$B38,Видео!$A38&lt;&gt;"",Видео!$B38&lt;&gt;""),Видео!$C38," ")</f>
        <v xml:space="preserve"> </v>
      </c>
      <c r="D38" s="14" t="str">
        <f>IF(AND(Видео!$A38=Фото!$A38,Видео!$B38=Фото!$B38,Видео!$A38&lt;&gt;"",Видео!$B38&lt;&gt;""),Видео!$D38," ")</f>
        <v xml:space="preserve"> </v>
      </c>
      <c r="E38" s="18" t="str">
        <f>IF(AND(Видео!$A38=Фото!$A38,Видео!$B38=Фото!$B38,Видео!$A38&lt;&gt;"",Видео!$B38&lt;&gt;""),Видео!$E38," ")</f>
        <v xml:space="preserve"> </v>
      </c>
      <c r="F38" s="9" t="str">
        <f t="shared" si="0"/>
        <v xml:space="preserve"> </v>
      </c>
      <c r="G38" s="9" t="str">
        <f t="shared" si="1"/>
        <v xml:space="preserve"> </v>
      </c>
      <c r="H38" s="9" t="str">
        <f t="shared" si="1"/>
        <v xml:space="preserve"> </v>
      </c>
      <c r="I38" s="17" t="str">
        <f t="shared" si="3"/>
        <v xml:space="preserve"> </v>
      </c>
      <c r="J38" s="14" t="str">
        <f t="shared" si="2"/>
        <v xml:space="preserve"> </v>
      </c>
      <c r="K38" s="15"/>
      <c r="L38" s="16" t="str">
        <f ca="1">IF(OR(Комментарии!$C37&lt;&gt;"",Комментарии!$D37&lt;&gt;""),HYPERLINK(SUBSTITUTE(CELL("АДРЕС",INDEX(Комментарии!$B$4:$B$111,MATCH(Фото!B38,Комментарии!$B$4:$B$111,0))),"",""),"&gt;&gt;&gt;"),"")</f>
        <v/>
      </c>
    </row>
    <row r="39" spans="1:12" ht="15.75">
      <c r="A39" s="10"/>
      <c r="B39" s="10"/>
      <c r="C39" s="17" t="str">
        <f>IF(AND(Видео!$A39=Фото!$A39,Видео!$B39=Фото!$B39,Видео!$A39&lt;&gt;"",Видео!$B39&lt;&gt;""),Видео!$C39," ")</f>
        <v xml:space="preserve"> </v>
      </c>
      <c r="D39" s="14" t="str">
        <f>IF(AND(Видео!$A39=Фото!$A39,Видео!$B39=Фото!$B39,Видео!$A39&lt;&gt;"",Видео!$B39&lt;&gt;""),Видео!$D39," ")</f>
        <v xml:space="preserve"> </v>
      </c>
      <c r="E39" s="18" t="str">
        <f>IF(AND(Видео!$A39=Фото!$A39,Видео!$B39=Фото!$B39,Видео!$A39&lt;&gt;"",Видео!$B39&lt;&gt;""),Видео!$E39," ")</f>
        <v xml:space="preserve"> </v>
      </c>
      <c r="F39" s="9" t="str">
        <f t="shared" si="0"/>
        <v xml:space="preserve"> </v>
      </c>
      <c r="G39" s="9" t="str">
        <f t="shared" si="1"/>
        <v xml:space="preserve"> </v>
      </c>
      <c r="H39" s="9" t="str">
        <f t="shared" si="1"/>
        <v xml:space="preserve"> </v>
      </c>
      <c r="I39" s="17" t="str">
        <f t="shared" si="3"/>
        <v xml:space="preserve"> </v>
      </c>
      <c r="J39" s="14" t="str">
        <f t="shared" si="2"/>
        <v xml:space="preserve"> </v>
      </c>
      <c r="K39" s="15"/>
      <c r="L39" s="16" t="str">
        <f ca="1">IF(OR(Комментарии!$C38&lt;&gt;"",Комментарии!$D38&lt;&gt;""),HYPERLINK(SUBSTITUTE(CELL("АДРЕС",INDEX(Комментарии!$B$4:$B$111,MATCH(Фото!B39,Комментарии!$B$4:$B$111,0))),"",""),"&gt;&gt;&gt;"),"")</f>
        <v/>
      </c>
    </row>
    <row r="40" spans="1:12" ht="15.75">
      <c r="A40" s="10"/>
      <c r="B40" s="10"/>
      <c r="C40" s="17" t="str">
        <f>IF(AND(Видео!$A40=Фото!$A40,Видео!$B40=Фото!$B40,Видео!$A40&lt;&gt;"",Видео!$B40&lt;&gt;""),Видео!$C40," ")</f>
        <v xml:space="preserve"> </v>
      </c>
      <c r="D40" s="14" t="str">
        <f>IF(AND(Видео!$A40=Фото!$A40,Видео!$B40=Фото!$B40,Видео!$A40&lt;&gt;"",Видео!$B40&lt;&gt;""),Видео!$D40," ")</f>
        <v xml:space="preserve"> </v>
      </c>
      <c r="E40" s="18" t="str">
        <f>IF(AND(Видео!$A40=Фото!$A40,Видео!$B40=Фото!$B40,Видео!$A40&lt;&gt;"",Видео!$B40&lt;&gt;""),Видео!$E40," ")</f>
        <v xml:space="preserve"> </v>
      </c>
      <c r="F40" s="9" t="str">
        <f t="shared" si="0"/>
        <v xml:space="preserve"> </v>
      </c>
      <c r="G40" s="9" t="str">
        <f t="shared" si="1"/>
        <v xml:space="preserve"> </v>
      </c>
      <c r="H40" s="9" t="str">
        <f t="shared" si="1"/>
        <v xml:space="preserve"> </v>
      </c>
      <c r="I40" s="17" t="str">
        <f t="shared" si="3"/>
        <v xml:space="preserve"> </v>
      </c>
      <c r="J40" s="14" t="str">
        <f t="shared" si="2"/>
        <v xml:space="preserve"> </v>
      </c>
      <c r="K40" s="15"/>
      <c r="L40" s="16" t="str">
        <f ca="1">IF(OR(Комментарии!$C39&lt;&gt;"",Комментарии!$D39&lt;&gt;""),HYPERLINK(SUBSTITUTE(CELL("АДРЕС",INDEX(Комментарии!$B$4:$B$111,MATCH(Фото!B40,Комментарии!$B$4:$B$111,0))),"",""),"&gt;&gt;&gt;"),"")</f>
        <v/>
      </c>
    </row>
    <row r="41" spans="1:12" ht="15.75">
      <c r="A41" s="10"/>
      <c r="B41" s="10"/>
      <c r="C41" s="17" t="str">
        <f>IF(AND(Видео!$A41=Фото!$A41,Видео!$B41=Фото!$B41,Видео!$A41&lt;&gt;"",Видео!$B41&lt;&gt;""),Видео!$C41," ")</f>
        <v xml:space="preserve"> </v>
      </c>
      <c r="D41" s="14" t="str">
        <f>IF(AND(Видео!$A41=Фото!$A41,Видео!$B41=Фото!$B41,Видео!$A41&lt;&gt;"",Видео!$B41&lt;&gt;""),Видео!$D41," ")</f>
        <v xml:space="preserve"> </v>
      </c>
      <c r="E41" s="18" t="str">
        <f>IF(AND(Видео!$A41=Фото!$A41,Видео!$B41=Фото!$B41,Видео!$A41&lt;&gt;"",Видео!$B41&lt;&gt;""),Видео!$E41," ")</f>
        <v xml:space="preserve"> </v>
      </c>
      <c r="F41" s="9" t="str">
        <f t="shared" si="0"/>
        <v xml:space="preserve"> </v>
      </c>
      <c r="G41" s="9" t="str">
        <f t="shared" si="1"/>
        <v xml:space="preserve"> </v>
      </c>
      <c r="H41" s="9" t="str">
        <f t="shared" si="1"/>
        <v xml:space="preserve"> </v>
      </c>
      <c r="I41" s="17" t="str">
        <f t="shared" si="3"/>
        <v xml:space="preserve"> </v>
      </c>
      <c r="J41" s="14" t="str">
        <f t="shared" si="2"/>
        <v xml:space="preserve"> </v>
      </c>
      <c r="K41" s="15"/>
      <c r="L41" s="16" t="str">
        <f ca="1">IF(OR(Комментарии!$C40&lt;&gt;"",Комментарии!$D40&lt;&gt;""),HYPERLINK(SUBSTITUTE(CELL("АДРЕС",INDEX(Комментарии!$B$4:$B$111,MATCH(Фото!B41,Комментарии!$B$4:$B$111,0))),"",""),"&gt;&gt;&gt;"),"")</f>
        <v/>
      </c>
    </row>
    <row r="42" spans="1:12" ht="15.75">
      <c r="A42" s="10"/>
      <c r="B42" s="10"/>
      <c r="C42" s="17" t="str">
        <f>IF(AND(Видео!$A42=Фото!$A42,Видео!$B42=Фото!$B42,Видео!$A42&lt;&gt;"",Видео!$B42&lt;&gt;""),Видео!$C42," ")</f>
        <v xml:space="preserve"> </v>
      </c>
      <c r="D42" s="14" t="str">
        <f>IF(AND(Видео!$A42=Фото!$A42,Видео!$B42=Фото!$B42,Видео!$A42&lt;&gt;"",Видео!$B42&lt;&gt;""),Видео!$D42," ")</f>
        <v xml:space="preserve"> </v>
      </c>
      <c r="E42" s="18" t="str">
        <f>IF(AND(Видео!$A42=Фото!$A42,Видео!$B42=Фото!$B42,Видео!$A42&lt;&gt;"",Видео!$B42&lt;&gt;""),Видео!$E42," ")</f>
        <v xml:space="preserve"> </v>
      </c>
      <c r="F42" s="9" t="str">
        <f t="shared" si="0"/>
        <v xml:space="preserve"> </v>
      </c>
      <c r="G42" s="9" t="str">
        <f t="shared" si="1"/>
        <v xml:space="preserve"> </v>
      </c>
      <c r="H42" s="9" t="str">
        <f t="shared" si="1"/>
        <v xml:space="preserve"> </v>
      </c>
      <c r="I42" s="17" t="str">
        <f t="shared" si="3"/>
        <v xml:space="preserve"> </v>
      </c>
      <c r="J42" s="14" t="str">
        <f t="shared" si="2"/>
        <v xml:space="preserve"> </v>
      </c>
      <c r="K42" s="15"/>
      <c r="L42" s="16" t="str">
        <f ca="1">IF(OR(Комментарии!$C41&lt;&gt;"",Комментарии!$D41&lt;&gt;""),HYPERLINK(SUBSTITUTE(CELL("АДРЕС",INDEX(Комментарии!$B$4:$B$111,MATCH(Фото!B42,Комментарии!$B$4:$B$111,0))),"",""),"&gt;&gt;&gt;"),"")</f>
        <v/>
      </c>
    </row>
    <row r="43" spans="1:12" ht="15.75">
      <c r="A43" s="10"/>
      <c r="B43" s="10"/>
      <c r="C43" s="17" t="str">
        <f>IF(AND(Видео!$A43=Фото!$A43,Видео!$B43=Фото!$B43,Видео!$A43&lt;&gt;"",Видео!$B43&lt;&gt;""),Видео!$C43," ")</f>
        <v xml:space="preserve"> </v>
      </c>
      <c r="D43" s="14" t="str">
        <f>IF(AND(Видео!$A43=Фото!$A43,Видео!$B43=Фото!$B43,Видео!$A43&lt;&gt;"",Видео!$B43&lt;&gt;""),Видео!$D43," ")</f>
        <v xml:space="preserve"> </v>
      </c>
      <c r="E43" s="18" t="str">
        <f>IF(AND(Видео!$A43=Фото!$A43,Видео!$B43=Фото!$B43,Видео!$A43&lt;&gt;"",Видео!$B43&lt;&gt;""),Видео!$E43," ")</f>
        <v xml:space="preserve"> </v>
      </c>
      <c r="F43" s="9" t="str">
        <f t="shared" si="0"/>
        <v xml:space="preserve"> </v>
      </c>
      <c r="G43" s="9" t="str">
        <f t="shared" si="1"/>
        <v xml:space="preserve"> </v>
      </c>
      <c r="H43" s="9" t="str">
        <f t="shared" si="1"/>
        <v xml:space="preserve"> </v>
      </c>
      <c r="I43" s="17" t="str">
        <f t="shared" si="3"/>
        <v xml:space="preserve"> </v>
      </c>
      <c r="J43" s="14" t="str">
        <f t="shared" si="2"/>
        <v xml:space="preserve"> </v>
      </c>
      <c r="K43" s="15"/>
      <c r="L43" s="16" t="str">
        <f ca="1">IF(OR(Комментарии!$C42&lt;&gt;"",Комментарии!$D42&lt;&gt;""),HYPERLINK(SUBSTITUTE(CELL("АДРЕС",INDEX(Комментарии!$B$4:$B$111,MATCH(Фото!B43,Комментарии!$B$4:$B$111,0))),"",""),"&gt;&gt;&gt;"),"")</f>
        <v/>
      </c>
    </row>
    <row r="44" spans="1:12" ht="15.75">
      <c r="A44" s="10"/>
      <c r="B44" s="10"/>
      <c r="C44" s="17" t="str">
        <f>IF(AND(Видео!$A44=Фото!$A44,Видео!$B44=Фото!$B44,Видео!$A44&lt;&gt;"",Видео!$B44&lt;&gt;""),Видео!$C44," ")</f>
        <v xml:space="preserve"> </v>
      </c>
      <c r="D44" s="14" t="str">
        <f>IF(AND(Видео!$A44=Фото!$A44,Видео!$B44=Фото!$B44,Видео!$A44&lt;&gt;"",Видео!$B44&lt;&gt;""),Видео!$D44," ")</f>
        <v xml:space="preserve"> </v>
      </c>
      <c r="E44" s="18" t="str">
        <f>IF(AND(Видео!$A44=Фото!$A44,Видео!$B44=Фото!$B44,Видео!$A44&lt;&gt;"",Видео!$B44&lt;&gt;""),Видео!$E44," ")</f>
        <v xml:space="preserve"> </v>
      </c>
      <c r="F44" s="9" t="str">
        <f t="shared" si="0"/>
        <v xml:space="preserve"> </v>
      </c>
      <c r="G44" s="9" t="str">
        <f t="shared" si="1"/>
        <v xml:space="preserve"> </v>
      </c>
      <c r="H44" s="9" t="str">
        <f t="shared" si="1"/>
        <v xml:space="preserve"> </v>
      </c>
      <c r="I44" s="17" t="str">
        <f t="shared" si="3"/>
        <v xml:space="preserve"> </v>
      </c>
      <c r="J44" s="14" t="str">
        <f t="shared" si="2"/>
        <v xml:space="preserve"> </v>
      </c>
      <c r="K44" s="15"/>
      <c r="L44" s="16" t="str">
        <f ca="1">IF(OR(Комментарии!$C43&lt;&gt;"",Комментарии!$D43&lt;&gt;""),HYPERLINK(SUBSTITUTE(CELL("АДРЕС",INDEX(Комментарии!$B$4:$B$111,MATCH(Фото!B44,Комментарии!$B$4:$B$111,0))),"",""),"&gt;&gt;&gt;"),"")</f>
        <v/>
      </c>
    </row>
    <row r="45" spans="1:12" ht="15.75">
      <c r="A45" s="10"/>
      <c r="B45" s="10"/>
      <c r="C45" s="17" t="str">
        <f>IF(AND(Видео!$A45=Фото!$A45,Видео!$B45=Фото!$B45,Видео!$A45&lt;&gt;"",Видео!$B45&lt;&gt;""),Видео!$C45," ")</f>
        <v xml:space="preserve"> </v>
      </c>
      <c r="D45" s="14" t="str">
        <f>IF(AND(Видео!$A45=Фото!$A45,Видео!$B45=Фото!$B45,Видео!$A45&lt;&gt;"",Видео!$B45&lt;&gt;""),Видео!$D45," ")</f>
        <v xml:space="preserve"> </v>
      </c>
      <c r="E45" s="18" t="str">
        <f>IF(AND(Видео!$A45=Фото!$A45,Видео!$B45=Фото!$B45,Видео!$A45&lt;&gt;"",Видео!$B45&lt;&gt;""),Видео!$E45," ")</f>
        <v xml:space="preserve"> </v>
      </c>
      <c r="F45" s="9" t="str">
        <f t="shared" si="0"/>
        <v xml:space="preserve"> </v>
      </c>
      <c r="G45" s="9" t="str">
        <f t="shared" si="1"/>
        <v xml:space="preserve"> </v>
      </c>
      <c r="H45" s="9" t="str">
        <f t="shared" si="1"/>
        <v xml:space="preserve"> </v>
      </c>
      <c r="I45" s="17" t="str">
        <f t="shared" si="3"/>
        <v xml:space="preserve"> </v>
      </c>
      <c r="J45" s="14" t="str">
        <f t="shared" si="2"/>
        <v xml:space="preserve"> </v>
      </c>
      <c r="K45" s="15"/>
      <c r="L45" s="16" t="str">
        <f ca="1">IF(OR(Комментарии!$C44&lt;&gt;"",Комментарии!$D44&lt;&gt;""),HYPERLINK(SUBSTITUTE(CELL("АДРЕС",INDEX(Комментарии!$B$4:$B$111,MATCH(Фото!B45,Комментарии!$B$4:$B$111,0))),"",""),"&gt;&gt;&gt;"),"")</f>
        <v/>
      </c>
    </row>
    <row r="46" spans="1:12" ht="15.75">
      <c r="A46" s="10"/>
      <c r="B46" s="10"/>
      <c r="C46" s="17" t="str">
        <f>IF(AND(Видео!$A46=Фото!$A46,Видео!$B46=Фото!$B46,Видео!$A46&lt;&gt;"",Видео!$B46&lt;&gt;""),Видео!$C46," ")</f>
        <v xml:space="preserve"> </v>
      </c>
      <c r="D46" s="14" t="str">
        <f>IF(AND(Видео!$A46=Фото!$A46,Видео!$B46=Фото!$B46,Видео!$A46&lt;&gt;"",Видео!$B46&lt;&gt;""),Видео!$D46," ")</f>
        <v xml:space="preserve"> </v>
      </c>
      <c r="E46" s="18" t="str">
        <f>IF(AND(Видео!$A46=Фото!$A46,Видео!$B46=Фото!$B46,Видео!$A46&lt;&gt;"",Видео!$B46&lt;&gt;""),Видео!$E46," ")</f>
        <v xml:space="preserve"> </v>
      </c>
      <c r="F46" s="9" t="str">
        <f t="shared" si="0"/>
        <v xml:space="preserve"> </v>
      </c>
      <c r="G46" s="9" t="str">
        <f t="shared" si="1"/>
        <v xml:space="preserve"> </v>
      </c>
      <c r="H46" s="9" t="str">
        <f t="shared" si="1"/>
        <v xml:space="preserve"> </v>
      </c>
      <c r="I46" s="17" t="str">
        <f t="shared" si="3"/>
        <v xml:space="preserve"> </v>
      </c>
      <c r="J46" s="14" t="str">
        <f t="shared" si="2"/>
        <v xml:space="preserve"> </v>
      </c>
      <c r="K46" s="15"/>
      <c r="L46" s="16" t="str">
        <f ca="1">IF(OR(Комментарии!$C45&lt;&gt;"",Комментарии!$D45&lt;&gt;""),HYPERLINK(SUBSTITUTE(CELL("АДРЕС",INDEX(Комментарии!$B$4:$B$111,MATCH(Фото!B46,Комментарии!$B$4:$B$111,0))),"",""),"&gt;&gt;&gt;"),"")</f>
        <v/>
      </c>
    </row>
    <row r="47" spans="1:12" ht="15.75">
      <c r="A47" s="10"/>
      <c r="B47" s="10"/>
      <c r="C47" s="17" t="str">
        <f>IF(AND(Видео!$A47=Фото!$A47,Видео!$B47=Фото!$B47,Видео!$A47&lt;&gt;"",Видео!$B47&lt;&gt;""),Видео!$C47," ")</f>
        <v xml:space="preserve"> </v>
      </c>
      <c r="D47" s="14" t="str">
        <f>IF(AND(Видео!$A47=Фото!$A47,Видео!$B47=Фото!$B47,Видео!$A47&lt;&gt;"",Видео!$B47&lt;&gt;""),Видео!$D47," ")</f>
        <v xml:space="preserve"> </v>
      </c>
      <c r="E47" s="18" t="str">
        <f>IF(AND(Видео!$A47=Фото!$A47,Видео!$B47=Фото!$B47,Видео!$A47&lt;&gt;"",Видео!$B47&lt;&gt;""),Видео!$E47," ")</f>
        <v xml:space="preserve"> </v>
      </c>
      <c r="F47" s="9" t="str">
        <f t="shared" si="0"/>
        <v xml:space="preserve"> </v>
      </c>
      <c r="G47" s="9" t="str">
        <f t="shared" si="1"/>
        <v xml:space="preserve"> </v>
      </c>
      <c r="H47" s="9" t="str">
        <f t="shared" si="1"/>
        <v xml:space="preserve"> </v>
      </c>
      <c r="I47" s="17" t="str">
        <f t="shared" si="3"/>
        <v xml:space="preserve"> </v>
      </c>
      <c r="J47" s="14" t="str">
        <f t="shared" si="2"/>
        <v xml:space="preserve"> </v>
      </c>
      <c r="K47" s="15"/>
      <c r="L47" s="16" t="str">
        <f ca="1">IF(OR(Комментарии!$C46&lt;&gt;"",Комментарии!$D46&lt;&gt;""),HYPERLINK(SUBSTITUTE(CELL("АДРЕС",INDEX(Комментарии!$B$4:$B$111,MATCH(Фото!B47,Комментарии!$B$4:$B$111,0))),"",""),"&gt;&gt;&gt;"),"")</f>
        <v/>
      </c>
    </row>
    <row r="48" spans="1:12" ht="15.75">
      <c r="A48" s="10"/>
      <c r="B48" s="10"/>
      <c r="C48" s="17" t="str">
        <f>IF(AND(Видео!$A48=Фото!$A48,Видео!$B48=Фото!$B48,Видео!$A48&lt;&gt;"",Видео!$B48&lt;&gt;""),Видео!$C48," ")</f>
        <v xml:space="preserve"> </v>
      </c>
      <c r="D48" s="14" t="str">
        <f>IF(AND(Видео!$A48=Фото!$A48,Видео!$B48=Фото!$B48,Видео!$A48&lt;&gt;"",Видео!$B48&lt;&gt;""),Видео!$D48," ")</f>
        <v xml:space="preserve"> </v>
      </c>
      <c r="E48" s="18" t="str">
        <f>IF(AND(Видео!$A48=Фото!$A48,Видео!$B48=Фото!$B48,Видео!$A48&lt;&gt;"",Видео!$B48&lt;&gt;""),Видео!$E48," ")</f>
        <v xml:space="preserve"> </v>
      </c>
      <c r="F48" s="9" t="str">
        <f t="shared" si="0"/>
        <v xml:space="preserve"> </v>
      </c>
      <c r="G48" s="9" t="str">
        <f t="shared" si="1"/>
        <v xml:space="preserve"> </v>
      </c>
      <c r="H48" s="9" t="str">
        <f t="shared" si="1"/>
        <v xml:space="preserve"> </v>
      </c>
      <c r="I48" s="17" t="str">
        <f t="shared" si="3"/>
        <v xml:space="preserve"> </v>
      </c>
      <c r="J48" s="14" t="str">
        <f t="shared" si="2"/>
        <v xml:space="preserve"> </v>
      </c>
      <c r="K48" s="15"/>
      <c r="L48" s="16" t="str">
        <f ca="1">IF(OR(Комментарии!$C47&lt;&gt;"",Комментарии!$D47&lt;&gt;""),HYPERLINK(SUBSTITUTE(CELL("АДРЕС",INDEX(Комментарии!$B$4:$B$111,MATCH(Фото!B48,Комментарии!$B$4:$B$111,0))),"",""),"&gt;&gt;&gt;"),"")</f>
        <v/>
      </c>
    </row>
    <row r="49" spans="1:12" ht="15.75">
      <c r="A49" s="10"/>
      <c r="B49" s="10"/>
      <c r="C49" s="17" t="str">
        <f>IF(AND(Видео!$A49=Фото!$A49,Видео!$B49=Фото!$B49,Видео!$A49&lt;&gt;"",Видео!$B49&lt;&gt;""),Видео!$C49," ")</f>
        <v xml:space="preserve"> </v>
      </c>
      <c r="D49" s="14" t="str">
        <f>IF(AND(Видео!$A49=Фото!$A49,Видео!$B49=Фото!$B49,Видео!$A49&lt;&gt;"",Видео!$B49&lt;&gt;""),Видео!$D49," ")</f>
        <v xml:space="preserve"> </v>
      </c>
      <c r="E49" s="18" t="str">
        <f>IF(AND(Видео!$A49=Фото!$A49,Видео!$B49=Фото!$B49,Видео!$A49&lt;&gt;"",Видео!$B49&lt;&gt;""),Видео!$E49," ")</f>
        <v xml:space="preserve"> </v>
      </c>
      <c r="F49" s="9" t="str">
        <f t="shared" si="0"/>
        <v xml:space="preserve"> </v>
      </c>
      <c r="G49" s="9" t="str">
        <f t="shared" si="1"/>
        <v xml:space="preserve"> </v>
      </c>
      <c r="H49" s="9" t="str">
        <f t="shared" si="1"/>
        <v xml:space="preserve"> </v>
      </c>
      <c r="I49" s="17" t="str">
        <f t="shared" si="3"/>
        <v xml:space="preserve"> </v>
      </c>
      <c r="J49" s="14" t="str">
        <f t="shared" si="2"/>
        <v xml:space="preserve"> </v>
      </c>
      <c r="K49" s="15"/>
      <c r="L49" s="16" t="str">
        <f ca="1">IF(OR(Комментарии!$C48&lt;&gt;"",Комментарии!$D48&lt;&gt;""),HYPERLINK(SUBSTITUTE(CELL("АДРЕС",INDEX(Комментарии!$B$4:$B$111,MATCH(Фото!B49,Комментарии!$B$4:$B$111,0))),"",""),"&gt;&gt;&gt;"),"")</f>
        <v/>
      </c>
    </row>
    <row r="50" spans="1:12" ht="15.75">
      <c r="A50" s="10"/>
      <c r="B50" s="10"/>
      <c r="C50" s="17" t="str">
        <f>IF(AND(Видео!$A50=Фото!$A50,Видео!$B50=Фото!$B50,Видео!$A50&lt;&gt;"",Видео!$B50&lt;&gt;""),Видео!$C50," ")</f>
        <v xml:space="preserve"> </v>
      </c>
      <c r="D50" s="14" t="str">
        <f>IF(AND(Видео!$A50=Фото!$A50,Видео!$B50=Фото!$B50,Видео!$A50&lt;&gt;"",Видео!$B50&lt;&gt;""),Видео!$D50," ")</f>
        <v xml:space="preserve"> </v>
      </c>
      <c r="E50" s="18" t="str">
        <f>IF(AND(Видео!$A50=Фото!$A50,Видео!$B50=Фото!$B50,Видео!$A50&lt;&gt;"",Видео!$B50&lt;&gt;""),Видео!$E50," ")</f>
        <v xml:space="preserve"> </v>
      </c>
      <c r="F50" s="9" t="str">
        <f t="shared" si="0"/>
        <v xml:space="preserve"> </v>
      </c>
      <c r="G50" s="9" t="str">
        <f t="shared" si="1"/>
        <v xml:space="preserve"> </v>
      </c>
      <c r="H50" s="9" t="str">
        <f t="shared" si="1"/>
        <v xml:space="preserve"> </v>
      </c>
      <c r="I50" s="17" t="str">
        <f t="shared" si="3"/>
        <v xml:space="preserve"> </v>
      </c>
      <c r="J50" s="14" t="str">
        <f t="shared" si="2"/>
        <v xml:space="preserve"> </v>
      </c>
      <c r="K50" s="15"/>
      <c r="L50" s="16" t="str">
        <f ca="1">IF(OR(Комментарии!$C49&lt;&gt;"",Комментарии!$D49&lt;&gt;""),HYPERLINK(SUBSTITUTE(CELL("АДРЕС",INDEX(Комментарии!$B$4:$B$111,MATCH(Фото!B50,Комментарии!$B$4:$B$111,0))),"",""),"&gt;&gt;&gt;"),"")</f>
        <v/>
      </c>
    </row>
    <row r="51" spans="1:12" ht="15.75">
      <c r="A51" s="10"/>
      <c r="B51" s="10"/>
      <c r="C51" s="17" t="str">
        <f>IF(AND(Видео!$A51=Фото!$A51,Видео!$B51=Фото!$B51,Видео!$A51&lt;&gt;"",Видео!$B51&lt;&gt;""),Видео!$C51," ")</f>
        <v xml:space="preserve"> </v>
      </c>
      <c r="D51" s="14" t="str">
        <f>IF(AND(Видео!$A51=Фото!$A51,Видео!$B51=Фото!$B51,Видео!$A51&lt;&gt;"",Видео!$B51&lt;&gt;""),Видео!$D51," ")</f>
        <v xml:space="preserve"> </v>
      </c>
      <c r="E51" s="18" t="str">
        <f>IF(AND(Видео!$A51=Фото!$A51,Видео!$B51=Фото!$B51,Видео!$A51&lt;&gt;"",Видео!$B51&lt;&gt;""),Видео!$E51," ")</f>
        <v xml:space="preserve"> </v>
      </c>
      <c r="F51" s="9" t="str">
        <f t="shared" si="0"/>
        <v xml:space="preserve"> </v>
      </c>
      <c r="G51" s="9" t="str">
        <f t="shared" si="1"/>
        <v xml:space="preserve"> </v>
      </c>
      <c r="H51" s="9" t="str">
        <f t="shared" si="1"/>
        <v xml:space="preserve"> </v>
      </c>
      <c r="I51" s="17" t="str">
        <f t="shared" si="3"/>
        <v xml:space="preserve"> </v>
      </c>
      <c r="J51" s="14" t="str">
        <f t="shared" si="2"/>
        <v xml:space="preserve"> </v>
      </c>
      <c r="K51" s="15"/>
      <c r="L51" s="16" t="str">
        <f ca="1">IF(OR(Комментарии!$C50&lt;&gt;"",Комментарии!$D50&lt;&gt;""),HYPERLINK(SUBSTITUTE(CELL("АДРЕС",INDEX(Комментарии!$B$4:$B$111,MATCH(Фото!B51,Комментарии!$B$4:$B$111,0))),"",""),"&gt;&gt;&gt;"),"")</f>
        <v/>
      </c>
    </row>
    <row r="52" spans="1:12" ht="15.75">
      <c r="A52" s="10"/>
      <c r="B52" s="10"/>
      <c r="C52" s="17" t="str">
        <f>IF(AND(Видео!$A52=Фото!$A52,Видео!$B52=Фото!$B52,Видео!$A52&lt;&gt;"",Видео!$B52&lt;&gt;""),Видео!$C52," ")</f>
        <v xml:space="preserve"> </v>
      </c>
      <c r="D52" s="14" t="str">
        <f>IF(AND(Видео!$A52=Фото!$A52,Видео!$B52=Фото!$B52,Видео!$A52&lt;&gt;"",Видео!$B52&lt;&gt;""),Видео!$D52," ")</f>
        <v xml:space="preserve"> </v>
      </c>
      <c r="E52" s="18" t="str">
        <f>IF(AND(Видео!$A52=Фото!$A52,Видео!$B52=Фото!$B52,Видео!$A52&lt;&gt;"",Видео!$B52&lt;&gt;""),Видео!$E52," ")</f>
        <v xml:space="preserve"> </v>
      </c>
      <c r="F52" s="9" t="str">
        <f t="shared" si="0"/>
        <v xml:space="preserve"> </v>
      </c>
      <c r="G52" s="9" t="str">
        <f t="shared" si="1"/>
        <v xml:space="preserve"> </v>
      </c>
      <c r="H52" s="9" t="str">
        <f t="shared" si="1"/>
        <v xml:space="preserve"> </v>
      </c>
      <c r="I52" s="17" t="str">
        <f t="shared" si="3"/>
        <v xml:space="preserve"> </v>
      </c>
      <c r="J52" s="14" t="str">
        <f t="shared" si="2"/>
        <v xml:space="preserve"> </v>
      </c>
      <c r="K52" s="15"/>
      <c r="L52" s="16" t="str">
        <f ca="1">IF(OR(Комментарии!$C51&lt;&gt;"",Комментарии!$D51&lt;&gt;""),HYPERLINK(SUBSTITUTE(CELL("АДРЕС",INDEX(Комментарии!$B$4:$B$111,MATCH(Фото!B52,Комментарии!$B$4:$B$111,0))),"",""),"&gt;&gt;&gt;"),"")</f>
        <v/>
      </c>
    </row>
    <row r="53" spans="1:12" ht="15.75">
      <c r="A53" s="10"/>
      <c r="B53" s="10"/>
      <c r="C53" s="17" t="str">
        <f>IF(AND(Видео!$A53=Фото!$A53,Видео!$B53=Фото!$B53,Видео!$A53&lt;&gt;"",Видео!$B53&lt;&gt;""),Видео!$C53," ")</f>
        <v xml:space="preserve"> </v>
      </c>
      <c r="D53" s="14" t="str">
        <f>IF(AND(Видео!$A53=Фото!$A53,Видео!$B53=Фото!$B53,Видео!$A53&lt;&gt;"",Видео!$B53&lt;&gt;""),Видео!$D53," ")</f>
        <v xml:space="preserve"> </v>
      </c>
      <c r="E53" s="18" t="str">
        <f>IF(AND(Видео!$A53=Фото!$A53,Видео!$B53=Фото!$B53,Видео!$A53&lt;&gt;"",Видео!$B53&lt;&gt;""),Видео!$E53," ")</f>
        <v xml:space="preserve"> </v>
      </c>
      <c r="F53" s="9" t="str">
        <f t="shared" si="0"/>
        <v xml:space="preserve"> </v>
      </c>
      <c r="G53" s="9" t="str">
        <f t="shared" si="1"/>
        <v xml:space="preserve"> </v>
      </c>
      <c r="H53" s="9" t="str">
        <f t="shared" si="1"/>
        <v xml:space="preserve"> </v>
      </c>
      <c r="I53" s="17" t="str">
        <f t="shared" si="3"/>
        <v xml:space="preserve"> </v>
      </c>
      <c r="J53" s="14" t="str">
        <f t="shared" si="2"/>
        <v xml:space="preserve"> </v>
      </c>
      <c r="K53" s="15"/>
      <c r="L53" s="16" t="str">
        <f ca="1">IF(OR(Комментарии!$C52&lt;&gt;"",Комментарии!$D52&lt;&gt;""),HYPERLINK(SUBSTITUTE(CELL("АДРЕС",INDEX(Комментарии!$B$4:$B$111,MATCH(Фото!B53,Комментарии!$B$4:$B$111,0))),"",""),"&gt;&gt;&gt;"),"")</f>
        <v/>
      </c>
    </row>
    <row r="54" spans="1:12" ht="15.75">
      <c r="A54" s="10"/>
      <c r="B54" s="10"/>
      <c r="C54" s="17" t="str">
        <f>IF(AND(Видео!$A54=Фото!$A54,Видео!$B54=Фото!$B54,Видео!$A54&lt;&gt;"",Видео!$B54&lt;&gt;""),Видео!$C54," ")</f>
        <v xml:space="preserve"> </v>
      </c>
      <c r="D54" s="14" t="str">
        <f>IF(AND(Видео!$A54=Фото!$A54,Видео!$B54=Фото!$B54,Видео!$A54&lt;&gt;"",Видео!$B54&lt;&gt;""),Видео!$D54," ")</f>
        <v xml:space="preserve"> </v>
      </c>
      <c r="E54" s="18" t="str">
        <f>IF(AND(Видео!$A54=Фото!$A54,Видео!$B54=Фото!$B54,Видео!$A54&lt;&gt;"",Видео!$B54&lt;&gt;""),Видео!$E54," ")</f>
        <v xml:space="preserve"> </v>
      </c>
      <c r="F54" s="9" t="str">
        <f t="shared" si="0"/>
        <v xml:space="preserve"> </v>
      </c>
      <c r="G54" s="9" t="str">
        <f t="shared" si="1"/>
        <v xml:space="preserve"> </v>
      </c>
      <c r="H54" s="9" t="str">
        <f t="shared" si="1"/>
        <v xml:space="preserve"> </v>
      </c>
      <c r="I54" s="17" t="str">
        <f t="shared" si="3"/>
        <v xml:space="preserve"> </v>
      </c>
      <c r="J54" s="14" t="str">
        <f t="shared" si="2"/>
        <v xml:space="preserve"> </v>
      </c>
      <c r="K54" s="15"/>
      <c r="L54" s="16" t="str">
        <f ca="1">IF(OR(Комментарии!$C53&lt;&gt;"",Комментарии!$D53&lt;&gt;""),HYPERLINK(SUBSTITUTE(CELL("АДРЕС",INDEX(Комментарии!$B$4:$B$111,MATCH(Фото!B54,Комментарии!$B$4:$B$111,0))),"",""),"&gt;&gt;&gt;"),"")</f>
        <v/>
      </c>
    </row>
    <row r="55" spans="1:12" ht="15.75">
      <c r="A55" s="10"/>
      <c r="B55" s="10"/>
      <c r="C55" s="17" t="str">
        <f>IF(AND(Видео!$A55=Фото!$A55,Видео!$B55=Фото!$B55,Видео!$A55&lt;&gt;"",Видео!$B55&lt;&gt;""),Видео!$C55," ")</f>
        <v xml:space="preserve"> </v>
      </c>
      <c r="D55" s="14" t="str">
        <f>IF(AND(Видео!$A55=Фото!$A55,Видео!$B55=Фото!$B55,Видео!$A55&lt;&gt;"",Видео!$B55&lt;&gt;""),Видео!$D55," ")</f>
        <v xml:space="preserve"> </v>
      </c>
      <c r="E55" s="18" t="str">
        <f>IF(AND(Видео!$A55=Фото!$A55,Видео!$B55=Фото!$B55,Видео!$A55&lt;&gt;"",Видео!$B55&lt;&gt;""),Видео!$E55," ")</f>
        <v xml:space="preserve"> </v>
      </c>
      <c r="F55" s="9" t="str">
        <f t="shared" si="0"/>
        <v xml:space="preserve"> </v>
      </c>
      <c r="G55" s="9" t="str">
        <f t="shared" si="1"/>
        <v xml:space="preserve"> </v>
      </c>
      <c r="H55" s="9" t="str">
        <f t="shared" si="1"/>
        <v xml:space="preserve"> </v>
      </c>
      <c r="I55" s="17" t="str">
        <f t="shared" si="3"/>
        <v xml:space="preserve"> </v>
      </c>
      <c r="J55" s="14" t="str">
        <f t="shared" si="2"/>
        <v xml:space="preserve"> </v>
      </c>
      <c r="K55" s="15"/>
      <c r="L55" s="16" t="str">
        <f ca="1">IF(OR(Комментарии!$C54&lt;&gt;"",Комментарии!$D54&lt;&gt;""),HYPERLINK(SUBSTITUTE(CELL("АДРЕС",INDEX(Комментарии!$B$4:$B$111,MATCH(Фото!B55,Комментарии!$B$4:$B$111,0))),"",""),"&gt;&gt;&gt;"),"")</f>
        <v/>
      </c>
    </row>
    <row r="56" spans="1:12" ht="15.75">
      <c r="A56" s="10"/>
      <c r="B56" s="10"/>
      <c r="C56" s="17" t="str">
        <f>IF(AND(Видео!$A56=Фото!$A56,Видео!$B56=Фото!$B56,Видео!$A56&lt;&gt;"",Видео!$B56&lt;&gt;""),Видео!$C56," ")</f>
        <v xml:space="preserve"> </v>
      </c>
      <c r="D56" s="14" t="str">
        <f>IF(AND(Видео!$A56=Фото!$A56,Видео!$B56=Фото!$B56,Видео!$A56&lt;&gt;"",Видео!$B56&lt;&gt;""),Видео!$D56," ")</f>
        <v xml:space="preserve"> </v>
      </c>
      <c r="E56" s="18" t="str">
        <f>IF(AND(Видео!$A56=Фото!$A56,Видео!$B56=Фото!$B56,Видео!$A56&lt;&gt;"",Видео!$B56&lt;&gt;""),Видео!$E56," ")</f>
        <v xml:space="preserve"> </v>
      </c>
      <c r="F56" s="9" t="str">
        <f t="shared" si="0"/>
        <v xml:space="preserve"> </v>
      </c>
      <c r="G56" s="9" t="str">
        <f t="shared" si="1"/>
        <v xml:space="preserve"> </v>
      </c>
      <c r="H56" s="9" t="str">
        <f t="shared" si="1"/>
        <v xml:space="preserve"> </v>
      </c>
      <c r="I56" s="17" t="str">
        <f t="shared" si="3"/>
        <v xml:space="preserve"> </v>
      </c>
      <c r="J56" s="14" t="str">
        <f t="shared" si="2"/>
        <v xml:space="preserve"> </v>
      </c>
      <c r="K56" s="15"/>
      <c r="L56" s="16" t="str">
        <f ca="1">IF(OR(Комментарии!$C55&lt;&gt;"",Комментарии!$D55&lt;&gt;""),HYPERLINK(SUBSTITUTE(CELL("АДРЕС",INDEX(Комментарии!$B$4:$B$111,MATCH(Фото!B56,Комментарии!$B$4:$B$111,0))),"",""),"&gt;&gt;&gt;"),"")</f>
        <v/>
      </c>
    </row>
    <row r="57" spans="1:12" ht="15.75">
      <c r="A57" s="10"/>
      <c r="B57" s="10"/>
      <c r="C57" s="17" t="str">
        <f>IF(AND(Видео!$A57=Фото!$A57,Видео!$B57=Фото!$B57,Видео!$A57&lt;&gt;"",Видео!$B57&lt;&gt;""),Видео!$C57," ")</f>
        <v xml:space="preserve"> </v>
      </c>
      <c r="D57" s="14" t="str">
        <f>IF(AND(Видео!$A57=Фото!$A57,Видео!$B57=Фото!$B57,Видео!$A57&lt;&gt;"",Видео!$B57&lt;&gt;""),Видео!$D57," ")</f>
        <v xml:space="preserve"> </v>
      </c>
      <c r="E57" s="18" t="str">
        <f>IF(AND(Видео!$A57=Фото!$A57,Видео!$B57=Фото!$B57,Видео!$A57&lt;&gt;"",Видео!$B57&lt;&gt;""),Видео!$E57," ")</f>
        <v xml:space="preserve"> </v>
      </c>
      <c r="F57" s="9" t="str">
        <f t="shared" si="0"/>
        <v xml:space="preserve"> </v>
      </c>
      <c r="G57" s="9" t="str">
        <f t="shared" si="1"/>
        <v xml:space="preserve"> </v>
      </c>
      <c r="H57" s="9" t="str">
        <f t="shared" si="1"/>
        <v xml:space="preserve"> </v>
      </c>
      <c r="I57" s="17" t="str">
        <f t="shared" si="3"/>
        <v xml:space="preserve"> </v>
      </c>
      <c r="J57" s="14" t="str">
        <f t="shared" si="2"/>
        <v xml:space="preserve"> </v>
      </c>
      <c r="K57" s="15"/>
      <c r="L57" s="16" t="str">
        <f ca="1">IF(OR(Комментарии!$C56&lt;&gt;"",Комментарии!$D56&lt;&gt;""),HYPERLINK(SUBSTITUTE(CELL("АДРЕС",INDEX(Комментарии!$B$4:$B$111,MATCH(Фото!B57,Комментарии!$B$4:$B$111,0))),"",""),"&gt;&gt;&gt;"),"")</f>
        <v/>
      </c>
    </row>
    <row r="58" spans="1:12" ht="15.75">
      <c r="A58" s="10"/>
      <c r="B58" s="10"/>
      <c r="C58" s="17" t="str">
        <f>IF(AND(Видео!$A58=Фото!$A58,Видео!$B58=Фото!$B58,Видео!$A58&lt;&gt;"",Видео!$B58&lt;&gt;""),Видео!$C58," ")</f>
        <v xml:space="preserve"> </v>
      </c>
      <c r="D58" s="14" t="str">
        <f>IF(AND(Видео!$A58=Фото!$A58,Видео!$B58=Фото!$B58,Видео!$A58&lt;&gt;"",Видео!$B58&lt;&gt;""),Видео!$D58," ")</f>
        <v xml:space="preserve"> </v>
      </c>
      <c r="E58" s="18" t="str">
        <f>IF(AND(Видео!$A58=Фото!$A58,Видео!$B58=Фото!$B58,Видео!$A58&lt;&gt;"",Видео!$B58&lt;&gt;""),Видео!$E58," ")</f>
        <v xml:space="preserve"> </v>
      </c>
      <c r="F58" s="9" t="str">
        <f t="shared" si="0"/>
        <v xml:space="preserve"> </v>
      </c>
      <c r="G58" s="9" t="str">
        <f t="shared" si="1"/>
        <v xml:space="preserve"> </v>
      </c>
      <c r="H58" s="9" t="str">
        <f t="shared" si="1"/>
        <v xml:space="preserve"> </v>
      </c>
      <c r="I58" s="17" t="str">
        <f t="shared" si="3"/>
        <v xml:space="preserve"> </v>
      </c>
      <c r="J58" s="14" t="str">
        <f t="shared" si="2"/>
        <v xml:space="preserve"> </v>
      </c>
      <c r="K58" s="15"/>
      <c r="L58" s="16" t="str">
        <f ca="1">IF(OR(Комментарии!$C57&lt;&gt;"",Комментарии!$D57&lt;&gt;""),HYPERLINK(SUBSTITUTE(CELL("АДРЕС",INDEX(Комментарии!$B$4:$B$111,MATCH(Фото!B58,Комментарии!$B$4:$B$111,0))),"",""),"&gt;&gt;&gt;"),"")</f>
        <v/>
      </c>
    </row>
    <row r="59" spans="1:12" ht="15.75">
      <c r="A59" s="10"/>
      <c r="B59" s="10"/>
      <c r="C59" s="17" t="str">
        <f>IF(AND(Видео!$A59=Фото!$A59,Видео!$B59=Фото!$B59,Видео!$A59&lt;&gt;"",Видео!$B59&lt;&gt;""),Видео!$C59," ")</f>
        <v xml:space="preserve"> </v>
      </c>
      <c r="D59" s="14" t="str">
        <f>IF(AND(Видео!$A59=Фото!$A59,Видео!$B59=Фото!$B59,Видео!$A59&lt;&gt;"",Видео!$B59&lt;&gt;""),Видео!$D59," ")</f>
        <v xml:space="preserve"> </v>
      </c>
      <c r="E59" s="18" t="str">
        <f>IF(AND(Видео!$A59=Фото!$A59,Видео!$B59=Фото!$B59,Видео!$A59&lt;&gt;"",Видео!$B59&lt;&gt;""),Видео!$E59," ")</f>
        <v xml:space="preserve"> </v>
      </c>
      <c r="F59" s="9" t="str">
        <f t="shared" si="0"/>
        <v xml:space="preserve"> </v>
      </c>
      <c r="G59" s="9" t="str">
        <f t="shared" si="1"/>
        <v xml:space="preserve"> </v>
      </c>
      <c r="H59" s="9" t="str">
        <f t="shared" si="1"/>
        <v xml:space="preserve"> </v>
      </c>
      <c r="I59" s="17" t="str">
        <f t="shared" si="3"/>
        <v xml:space="preserve"> </v>
      </c>
      <c r="J59" s="14" t="str">
        <f t="shared" si="2"/>
        <v xml:space="preserve"> </v>
      </c>
      <c r="K59" s="15"/>
      <c r="L59" s="16" t="str">
        <f ca="1">IF(OR(Комментарии!$C58&lt;&gt;"",Комментарии!$D58&lt;&gt;""),HYPERLINK(SUBSTITUTE(CELL("АДРЕС",INDEX(Комментарии!$B$4:$B$111,MATCH(Фото!B59,Комментарии!$B$4:$B$111,0))),"",""),"&gt;&gt;&gt;"),"")</f>
        <v/>
      </c>
    </row>
    <row r="60" spans="1:12" ht="15.75">
      <c r="A60" s="10"/>
      <c r="B60" s="10"/>
      <c r="C60" s="17" t="str">
        <f>IF(AND(Видео!$A60=Фото!$A60,Видео!$B60=Фото!$B60,Видео!$A60&lt;&gt;"",Видео!$B60&lt;&gt;""),Видео!$C60," ")</f>
        <v xml:space="preserve"> </v>
      </c>
      <c r="D60" s="14" t="str">
        <f>IF(AND(Видео!$A60=Фото!$A60,Видео!$B60=Фото!$B60,Видео!$A60&lt;&gt;"",Видео!$B60&lt;&gt;""),Видео!$D60," ")</f>
        <v xml:space="preserve"> </v>
      </c>
      <c r="E60" s="18" t="str">
        <f>IF(AND(Видео!$A60=Фото!$A60,Видео!$B60=Фото!$B60,Видео!$A60&lt;&gt;"",Видео!$B60&lt;&gt;""),Видео!$E60," ")</f>
        <v xml:space="preserve"> </v>
      </c>
      <c r="F60" s="9" t="str">
        <f t="shared" si="0"/>
        <v xml:space="preserve"> </v>
      </c>
      <c r="G60" s="9" t="str">
        <f t="shared" si="1"/>
        <v xml:space="preserve"> </v>
      </c>
      <c r="H60" s="9" t="str">
        <f t="shared" si="1"/>
        <v xml:space="preserve"> </v>
      </c>
      <c r="I60" s="17" t="str">
        <f t="shared" si="3"/>
        <v xml:space="preserve"> </v>
      </c>
      <c r="J60" s="14" t="str">
        <f t="shared" si="2"/>
        <v xml:space="preserve"> </v>
      </c>
      <c r="K60" s="15"/>
      <c r="L60" s="16" t="str">
        <f ca="1">IF(OR(Комментарии!$C59&lt;&gt;"",Комментарии!$D59&lt;&gt;""),HYPERLINK(SUBSTITUTE(CELL("АДРЕС",INDEX(Комментарии!$B$4:$B$111,MATCH(Фото!B60,Комментарии!$B$4:$B$111,0))),"",""),"&gt;&gt;&gt;"),"")</f>
        <v/>
      </c>
    </row>
    <row r="61" spans="1:12" ht="15.75">
      <c r="A61" s="10"/>
      <c r="B61" s="10"/>
      <c r="C61" s="17" t="str">
        <f>IF(AND(Видео!$A61=Фото!$A61,Видео!$B61=Фото!$B61,Видео!$A61&lt;&gt;"",Видео!$B61&lt;&gt;""),Видео!$C61," ")</f>
        <v xml:space="preserve"> </v>
      </c>
      <c r="D61" s="14" t="str">
        <f>IF(AND(Видео!$A61=Фото!$A61,Видео!$B61=Фото!$B61,Видео!$A61&lt;&gt;"",Видео!$B61&lt;&gt;""),Видео!$D61," ")</f>
        <v xml:space="preserve"> </v>
      </c>
      <c r="E61" s="18" t="str">
        <f>IF(AND(Видео!$A61=Фото!$A61,Видео!$B61=Фото!$B61,Видео!$A61&lt;&gt;"",Видео!$B61&lt;&gt;""),Видео!$E61," ")</f>
        <v xml:space="preserve"> </v>
      </c>
      <c r="F61" s="9" t="str">
        <f t="shared" si="0"/>
        <v xml:space="preserve"> </v>
      </c>
      <c r="G61" s="9" t="str">
        <f t="shared" si="1"/>
        <v xml:space="preserve"> </v>
      </c>
      <c r="H61" s="9" t="str">
        <f t="shared" si="1"/>
        <v xml:space="preserve"> </v>
      </c>
      <c r="I61" s="17" t="str">
        <f t="shared" si="3"/>
        <v xml:space="preserve"> </v>
      </c>
      <c r="J61" s="14" t="str">
        <f t="shared" si="2"/>
        <v xml:space="preserve"> </v>
      </c>
      <c r="K61" s="15"/>
      <c r="L61" s="16" t="str">
        <f ca="1">IF(OR(Комментарии!$C60&lt;&gt;"",Комментарии!$D60&lt;&gt;""),HYPERLINK(SUBSTITUTE(CELL("АДРЕС",INDEX(Комментарии!$B$4:$B$111,MATCH(Фото!B61,Комментарии!$B$4:$B$111,0))),"",""),"&gt;&gt;&gt;"),"")</f>
        <v/>
      </c>
    </row>
    <row r="62" spans="1:12" ht="15.75">
      <c r="A62" s="10"/>
      <c r="B62" s="10"/>
      <c r="C62" s="17" t="str">
        <f>IF(AND(Видео!$A62=Фото!$A62,Видео!$B62=Фото!$B62,Видео!$A62&lt;&gt;"",Видео!$B62&lt;&gt;""),Видео!$C62," ")</f>
        <v xml:space="preserve"> </v>
      </c>
      <c r="D62" s="14" t="str">
        <f>IF(AND(Видео!$A62=Фото!$A62,Видео!$B62=Фото!$B62,Видео!$A62&lt;&gt;"",Видео!$B62&lt;&gt;""),Видео!$D62," ")</f>
        <v xml:space="preserve"> </v>
      </c>
      <c r="E62" s="18" t="str">
        <f>IF(AND(Видео!$A62=Фото!$A62,Видео!$B62=Фото!$B62,Видео!$A62&lt;&gt;"",Видео!$B62&lt;&gt;""),Видео!$E62," ")</f>
        <v xml:space="preserve"> </v>
      </c>
      <c r="F62" s="9" t="str">
        <f t="shared" si="0"/>
        <v xml:space="preserve"> </v>
      </c>
      <c r="G62" s="9" t="str">
        <f t="shared" si="1"/>
        <v xml:space="preserve"> </v>
      </c>
      <c r="H62" s="9" t="str">
        <f t="shared" si="1"/>
        <v xml:space="preserve"> </v>
      </c>
      <c r="I62" s="17" t="str">
        <f t="shared" si="3"/>
        <v xml:space="preserve"> </v>
      </c>
      <c r="J62" s="14" t="str">
        <f t="shared" si="2"/>
        <v xml:space="preserve"> </v>
      </c>
      <c r="K62" s="15"/>
      <c r="L62" s="16" t="str">
        <f ca="1">IF(OR(Комментарии!$C61&lt;&gt;"",Комментарии!$D61&lt;&gt;""),HYPERLINK(SUBSTITUTE(CELL("АДРЕС",INDEX(Комментарии!$B$4:$B$111,MATCH(Фото!B62,Комментарии!$B$4:$B$111,0))),"",""),"&gt;&gt;&gt;"),"")</f>
        <v/>
      </c>
    </row>
    <row r="63" spans="1:12" ht="15.75">
      <c r="A63" s="10"/>
      <c r="B63" s="10"/>
      <c r="C63" s="17" t="str">
        <f>IF(AND(Видео!$A63=Фото!$A63,Видео!$B63=Фото!$B63,Видео!$A63&lt;&gt;"",Видео!$B63&lt;&gt;""),Видео!$C63," ")</f>
        <v xml:space="preserve"> </v>
      </c>
      <c r="D63" s="14" t="str">
        <f>IF(AND(Видео!$A63=Фото!$A63,Видео!$B63=Фото!$B63,Видео!$A63&lt;&gt;"",Видео!$B63&lt;&gt;""),Видео!$D63," ")</f>
        <v xml:space="preserve"> </v>
      </c>
      <c r="E63" s="18" t="str">
        <f>IF(AND(Видео!$A63=Фото!$A63,Видео!$B63=Фото!$B63,Видео!$A63&lt;&gt;"",Видео!$B63&lt;&gt;""),Видео!$E63," ")</f>
        <v xml:space="preserve"> </v>
      </c>
      <c r="F63" s="9" t="str">
        <f t="shared" si="0"/>
        <v xml:space="preserve"> </v>
      </c>
      <c r="G63" s="9" t="str">
        <f t="shared" si="1"/>
        <v xml:space="preserve"> </v>
      </c>
      <c r="H63" s="9" t="str">
        <f t="shared" si="1"/>
        <v xml:space="preserve"> </v>
      </c>
      <c r="I63" s="17" t="str">
        <f t="shared" si="3"/>
        <v xml:space="preserve"> </v>
      </c>
      <c r="J63" s="14" t="str">
        <f t="shared" si="2"/>
        <v xml:space="preserve"> </v>
      </c>
      <c r="K63" s="15"/>
      <c r="L63" s="16" t="str">
        <f ca="1">IF(OR(Комментарии!$C62&lt;&gt;"",Комментарии!$D62&lt;&gt;""),HYPERLINK(SUBSTITUTE(CELL("АДРЕС",INDEX(Комментарии!$B$4:$B$111,MATCH(Фото!B63,Комментарии!$B$4:$B$111,0))),"",""),"&gt;&gt;&gt;"),"")</f>
        <v/>
      </c>
    </row>
    <row r="64" spans="1:12" ht="15.75">
      <c r="A64" s="10"/>
      <c r="B64" s="10"/>
      <c r="C64" s="17" t="str">
        <f>IF(AND(Видео!$A64=Фото!$A64,Видео!$B64=Фото!$B64,Видео!$A64&lt;&gt;"",Видео!$B64&lt;&gt;""),Видео!$C64," ")</f>
        <v xml:space="preserve"> </v>
      </c>
      <c r="D64" s="14" t="str">
        <f>IF(AND(Видео!$A64=Фото!$A64,Видео!$B64=Фото!$B64,Видео!$A64&lt;&gt;"",Видео!$B64&lt;&gt;""),Видео!$D64," ")</f>
        <v xml:space="preserve"> </v>
      </c>
      <c r="E64" s="18" t="str">
        <f>IF(AND(Видео!$A64=Фото!$A64,Видео!$B64=Фото!$B64,Видео!$A64&lt;&gt;"",Видео!$B64&lt;&gt;""),Видео!$E64," ")</f>
        <v xml:space="preserve"> </v>
      </c>
      <c r="F64" s="9" t="str">
        <f t="shared" si="0"/>
        <v xml:space="preserve"> </v>
      </c>
      <c r="G64" s="9" t="str">
        <f t="shared" si="1"/>
        <v xml:space="preserve"> </v>
      </c>
      <c r="H64" s="9" t="str">
        <f t="shared" si="1"/>
        <v xml:space="preserve"> </v>
      </c>
      <c r="I64" s="17" t="str">
        <f t="shared" si="3"/>
        <v xml:space="preserve"> </v>
      </c>
      <c r="J64" s="14" t="str">
        <f t="shared" si="2"/>
        <v xml:space="preserve"> </v>
      </c>
      <c r="K64" s="15"/>
      <c r="L64" s="16" t="str">
        <f ca="1">IF(OR(Комментарии!$C63&lt;&gt;"",Комментарии!$D63&lt;&gt;""),HYPERLINK(SUBSTITUTE(CELL("АДРЕС",INDEX(Комментарии!$B$4:$B$111,MATCH(Фото!B64,Комментарии!$B$4:$B$111,0))),"",""),"&gt;&gt;&gt;"),"")</f>
        <v/>
      </c>
    </row>
    <row r="65" spans="1:12" ht="15.75">
      <c r="A65" s="10"/>
      <c r="B65" s="10"/>
      <c r="C65" s="17" t="str">
        <f>IF(AND(Видео!$A65=Фото!$A65,Видео!$B65=Фото!$B65,Видео!$A65&lt;&gt;"",Видео!$B65&lt;&gt;""),Видео!$C65," ")</f>
        <v xml:space="preserve"> </v>
      </c>
      <c r="D65" s="14" t="str">
        <f>IF(AND(Видео!$A65=Фото!$A65,Видео!$B65=Фото!$B65,Видео!$A65&lt;&gt;"",Видео!$B65&lt;&gt;""),Видео!$D65," ")</f>
        <v xml:space="preserve"> </v>
      </c>
      <c r="E65" s="18" t="str">
        <f>IF(AND(Видео!$A65=Фото!$A65,Видео!$B65=Фото!$B65,Видео!$A65&lt;&gt;"",Видео!$B65&lt;&gt;""),Видео!$E65," ")</f>
        <v xml:space="preserve"> </v>
      </c>
      <c r="F65" s="9" t="str">
        <f t="shared" si="0"/>
        <v xml:space="preserve"> </v>
      </c>
      <c r="G65" s="9" t="str">
        <f t="shared" si="1"/>
        <v xml:space="preserve"> </v>
      </c>
      <c r="H65" s="9" t="str">
        <f t="shared" si="1"/>
        <v xml:space="preserve"> </v>
      </c>
      <c r="I65" s="17" t="str">
        <f t="shared" si="3"/>
        <v xml:space="preserve"> </v>
      </c>
      <c r="J65" s="14" t="str">
        <f t="shared" si="2"/>
        <v xml:space="preserve"> </v>
      </c>
      <c r="K65" s="15"/>
      <c r="L65" s="16" t="str">
        <f ca="1">IF(OR(Комментарии!$C64&lt;&gt;"",Комментарии!$D64&lt;&gt;""),HYPERLINK(SUBSTITUTE(CELL("АДРЕС",INDEX(Комментарии!$B$4:$B$111,MATCH(Фото!B65,Комментарии!$B$4:$B$111,0))),"",""),"&gt;&gt;&gt;"),"")</f>
        <v/>
      </c>
    </row>
    <row r="66" spans="1:12" ht="15.75">
      <c r="A66" s="10"/>
      <c r="B66" s="10"/>
      <c r="C66" s="17" t="str">
        <f>IF(AND(Видео!$A66=Фото!$A66,Видео!$B66=Фото!$B66,Видео!$A66&lt;&gt;"",Видео!$B66&lt;&gt;""),Видео!$C66," ")</f>
        <v xml:space="preserve"> </v>
      </c>
      <c r="D66" s="14" t="str">
        <f>IF(AND(Видео!$A66=Фото!$A66,Видео!$B66=Фото!$B66,Видео!$A66&lt;&gt;"",Видео!$B66&lt;&gt;""),Видео!$D66," ")</f>
        <v xml:space="preserve"> </v>
      </c>
      <c r="E66" s="18" t="str">
        <f>IF(AND(Видео!$A66=Фото!$A66,Видео!$B66=Фото!$B66,Видео!$A66&lt;&gt;"",Видео!$B66&lt;&gt;""),Видео!$E66," ")</f>
        <v xml:space="preserve"> </v>
      </c>
      <c r="F66" s="9" t="str">
        <f t="shared" si="0"/>
        <v xml:space="preserve"> </v>
      </c>
      <c r="G66" s="9" t="str">
        <f t="shared" si="1"/>
        <v xml:space="preserve"> </v>
      </c>
      <c r="H66" s="9" t="str">
        <f t="shared" si="1"/>
        <v xml:space="preserve"> </v>
      </c>
      <c r="I66" s="17" t="str">
        <f t="shared" si="3"/>
        <v xml:space="preserve"> </v>
      </c>
      <c r="J66" s="14" t="str">
        <f t="shared" si="2"/>
        <v xml:space="preserve"> </v>
      </c>
      <c r="K66" s="15"/>
      <c r="L66" s="16" t="str">
        <f ca="1">IF(OR(Комментарии!$C65&lt;&gt;"",Комментарии!$D65&lt;&gt;""),HYPERLINK(SUBSTITUTE(CELL("АДРЕС",INDEX(Комментарии!$B$4:$B$111,MATCH(Фото!B66,Комментарии!$B$4:$B$111,0))),"",""),"&gt;&gt;&gt;"),"")</f>
        <v/>
      </c>
    </row>
    <row r="67" spans="1:12" ht="15.75">
      <c r="A67" s="10"/>
      <c r="B67" s="10"/>
      <c r="C67" s="17" t="str">
        <f>IF(AND(Видео!$A67=Фото!$A67,Видео!$B67=Фото!$B67,Видео!$A67&lt;&gt;"",Видео!$B67&lt;&gt;""),Видео!$C67," ")</f>
        <v xml:space="preserve"> </v>
      </c>
      <c r="D67" s="14" t="str">
        <f>IF(AND(Видео!$A67=Фото!$A67,Видео!$B67=Фото!$B67,Видео!$A67&lt;&gt;"",Видео!$B67&lt;&gt;""),Видео!$D67," ")</f>
        <v xml:space="preserve"> </v>
      </c>
      <c r="E67" s="18" t="str">
        <f>IF(AND(Видео!$A67=Фото!$A67,Видео!$B67=Фото!$B67,Видео!$A67&lt;&gt;"",Видео!$B67&lt;&gt;""),Видео!$E67," ")</f>
        <v xml:space="preserve"> </v>
      </c>
      <c r="F67" s="9" t="str">
        <f t="shared" si="0"/>
        <v xml:space="preserve"> </v>
      </c>
      <c r="G67" s="9" t="str">
        <f t="shared" si="1"/>
        <v xml:space="preserve"> </v>
      </c>
      <c r="H67" s="9" t="str">
        <f t="shared" si="1"/>
        <v xml:space="preserve"> </v>
      </c>
      <c r="I67" s="17" t="str">
        <f t="shared" si="3"/>
        <v xml:space="preserve"> </v>
      </c>
      <c r="J67" s="14" t="str">
        <f t="shared" si="2"/>
        <v xml:space="preserve"> </v>
      </c>
      <c r="K67" s="15"/>
      <c r="L67" s="16" t="str">
        <f ca="1">IF(OR(Комментарии!$C66&lt;&gt;"",Комментарии!$D66&lt;&gt;""),HYPERLINK(SUBSTITUTE(CELL("АДРЕС",INDEX(Комментарии!$B$4:$B$111,MATCH(Фото!B67,Комментарии!$B$4:$B$111,0))),"",""),"&gt;&gt;&gt;"),"")</f>
        <v/>
      </c>
    </row>
    <row r="68" spans="1:12" ht="15.75">
      <c r="A68" s="10"/>
      <c r="B68" s="10"/>
      <c r="C68" s="17" t="str">
        <f>IF(AND(Видео!$A68=Фото!$A68,Видео!$B68=Фото!$B68,Видео!$A68&lt;&gt;"",Видео!$B68&lt;&gt;""),Видео!$C68," ")</f>
        <v xml:space="preserve"> </v>
      </c>
      <c r="D68" s="14" t="str">
        <f>IF(AND(Видео!$A68=Фото!$A68,Видео!$B68=Фото!$B68,Видео!$A68&lt;&gt;"",Видео!$B68&lt;&gt;""),Видео!$D68," ")</f>
        <v xml:space="preserve"> </v>
      </c>
      <c r="E68" s="18" t="str">
        <f>IF(AND(Видео!$A68=Фото!$A68,Видео!$B68=Фото!$B68,Видео!$A68&lt;&gt;"",Видео!$B68&lt;&gt;""),Видео!$E68," ")</f>
        <v xml:space="preserve"> </v>
      </c>
      <c r="F68" s="9" t="str">
        <f t="shared" si="0"/>
        <v xml:space="preserve"> </v>
      </c>
      <c r="G68" s="9" t="str">
        <f t="shared" si="1"/>
        <v xml:space="preserve"> </v>
      </c>
      <c r="H68" s="9" t="str">
        <f t="shared" si="1"/>
        <v xml:space="preserve"> </v>
      </c>
      <c r="I68" s="17" t="str">
        <f t="shared" si="3"/>
        <v xml:space="preserve"> </v>
      </c>
      <c r="J68" s="14" t="str">
        <f t="shared" si="2"/>
        <v xml:space="preserve"> </v>
      </c>
      <c r="K68" s="15"/>
      <c r="L68" s="16" t="str">
        <f ca="1">IF(OR(Комментарии!$C67&lt;&gt;"",Комментарии!$D67&lt;&gt;""),HYPERLINK(SUBSTITUTE(CELL("АДРЕС",INDEX(Комментарии!$B$4:$B$111,MATCH(Фото!B68,Комментарии!$B$4:$B$111,0))),"",""),"&gt;&gt;&gt;"),"")</f>
        <v/>
      </c>
    </row>
    <row r="69" spans="1:12" ht="15.75">
      <c r="A69" s="10"/>
      <c r="B69" s="10"/>
      <c r="C69" s="17" t="str">
        <f>IF(AND(Видео!$A69=Фото!$A69,Видео!$B69=Фото!$B69,Видео!$A69&lt;&gt;"",Видео!$B69&lt;&gt;""),Видео!$C69," ")</f>
        <v xml:space="preserve"> </v>
      </c>
      <c r="D69" s="14" t="str">
        <f>IF(AND(Видео!$A69=Фото!$A69,Видео!$B69=Фото!$B69,Видео!$A69&lt;&gt;"",Видео!$B69&lt;&gt;""),Видео!$D69," ")</f>
        <v xml:space="preserve"> </v>
      </c>
      <c r="E69" s="18" t="str">
        <f>IF(AND(Видео!$A69=Фото!$A69,Видео!$B69=Фото!$B69,Видео!$A69&lt;&gt;"",Видео!$B69&lt;&gt;""),Видео!$E69," ")</f>
        <v xml:space="preserve"> </v>
      </c>
      <c r="F69" s="9" t="str">
        <f t="shared" si="0"/>
        <v xml:space="preserve"> </v>
      </c>
      <c r="G69" s="9" t="str">
        <f t="shared" si="1"/>
        <v xml:space="preserve"> </v>
      </c>
      <c r="H69" s="9" t="str">
        <f t="shared" si="1"/>
        <v xml:space="preserve"> </v>
      </c>
      <c r="I69" s="17" t="str">
        <f t="shared" si="3"/>
        <v xml:space="preserve"> </v>
      </c>
      <c r="J69" s="14" t="str">
        <f t="shared" si="2"/>
        <v xml:space="preserve"> </v>
      </c>
      <c r="K69" s="15"/>
      <c r="L69" s="16" t="str">
        <f ca="1">IF(OR(Комментарии!$C68&lt;&gt;"",Комментарии!$D68&lt;&gt;""),HYPERLINK(SUBSTITUTE(CELL("АДРЕС",INDEX(Комментарии!$B$4:$B$111,MATCH(Фото!B69,Комментарии!$B$4:$B$111,0))),"",""),"&gt;&gt;&gt;"),"")</f>
        <v/>
      </c>
    </row>
    <row r="70" spans="1:12" ht="15.75">
      <c r="A70" s="10"/>
      <c r="B70" s="10"/>
      <c r="C70" s="17" t="str">
        <f>IF(AND(Видео!$A70=Фото!$A70,Видео!$B70=Фото!$B70,Видео!$A70&lt;&gt;"",Видео!$B70&lt;&gt;""),Видео!$C70," ")</f>
        <v xml:space="preserve"> </v>
      </c>
      <c r="D70" s="14" t="str">
        <f>IF(AND(Видео!$A70=Фото!$A70,Видео!$B70=Фото!$B70,Видео!$A70&lt;&gt;"",Видео!$B70&lt;&gt;""),Видео!$D70," ")</f>
        <v xml:space="preserve"> </v>
      </c>
      <c r="E70" s="18" t="str">
        <f>IF(AND(Видео!$A70=Фото!$A70,Видео!$B70=Фото!$B70,Видео!$A70&lt;&gt;"",Видео!$B70&lt;&gt;""),Видео!$E70," ")</f>
        <v xml:space="preserve"> </v>
      </c>
      <c r="F70" s="9" t="str">
        <f t="shared" ref="F70:F112" si="4">IF($A70="свадебные","500-600",IF($A70="коптер","10-15",IF($A70="крестины","100-150",IF($A70="детский сад","всего 30-40",IF($A70="день рождения","80-100",IF($A70="выписка","100",IF($A70="кафе","80"," ")))))))</f>
        <v xml:space="preserve"> </v>
      </c>
      <c r="G70" s="9" t="str">
        <f t="shared" ref="G70:H112" si="5">IF($A70="детский сад","введите",IF($A70="свадебное","-",IF($A70="коптер","-",IF($A70="крестины","-",IF($A70="день рождения","-",IF($A70="выписка","-",IF($A70="кафе","-"," ")))))))</f>
        <v xml:space="preserve"> </v>
      </c>
      <c r="H70" s="9" t="str">
        <f t="shared" si="5"/>
        <v xml:space="preserve"> </v>
      </c>
      <c r="I70" s="17" t="str">
        <f t="shared" ref="I70:I112" si="6">IF(SUM(G70:H70)=0," ",SUM(G70:H70))</f>
        <v xml:space="preserve"> </v>
      </c>
      <c r="J70" s="14" t="str">
        <f t="shared" ref="J70:J112" si="7">IF($A70="свадебные",D70+182,IF($A70="коптер",D70+182,IF($A70="крестины",D70+14,IF($A70="детский сад",D70+30,IF($A70="день рождения",D70+14,IF($A70="выписка",D70+14,IF($A70="кафе",D70+3," ")))))))</f>
        <v xml:space="preserve"> </v>
      </c>
      <c r="K70" s="15"/>
      <c r="L70" s="16" t="str">
        <f ca="1">IF(OR(Комментарии!$C69&lt;&gt;"",Комментарии!$D69&lt;&gt;""),HYPERLINK(SUBSTITUTE(CELL("АДРЕС",INDEX(Комментарии!$B$4:$B$111,MATCH(Фото!B70,Комментарии!$B$4:$B$111,0))),"",""),"&gt;&gt;&gt;"),"")</f>
        <v/>
      </c>
    </row>
    <row r="71" spans="1:12" ht="15.75">
      <c r="A71" s="10"/>
      <c r="B71" s="10"/>
      <c r="C71" s="17" t="str">
        <f>IF(AND(Видео!$A71=Фото!$A71,Видео!$B71=Фото!$B71,Видео!$A71&lt;&gt;"",Видео!$B71&lt;&gt;""),Видео!$C71," ")</f>
        <v xml:space="preserve"> </v>
      </c>
      <c r="D71" s="14" t="str">
        <f>IF(AND(Видео!$A71=Фото!$A71,Видео!$B71=Фото!$B71,Видео!$A71&lt;&gt;"",Видео!$B71&lt;&gt;""),Видео!$D71," ")</f>
        <v xml:space="preserve"> </v>
      </c>
      <c r="E71" s="18" t="str">
        <f>IF(AND(Видео!$A71=Фото!$A71,Видео!$B71=Фото!$B71,Видео!$A71&lt;&gt;"",Видео!$B71&lt;&gt;""),Видео!$E71," ")</f>
        <v xml:space="preserve"> </v>
      </c>
      <c r="F71" s="9" t="str">
        <f t="shared" si="4"/>
        <v xml:space="preserve"> </v>
      </c>
      <c r="G71" s="9" t="str">
        <f t="shared" si="5"/>
        <v xml:space="preserve"> </v>
      </c>
      <c r="H71" s="9" t="str">
        <f t="shared" si="5"/>
        <v xml:space="preserve"> </v>
      </c>
      <c r="I71" s="17" t="str">
        <f t="shared" si="6"/>
        <v xml:space="preserve"> </v>
      </c>
      <c r="J71" s="14" t="str">
        <f t="shared" si="7"/>
        <v xml:space="preserve"> </v>
      </c>
      <c r="K71" s="15"/>
      <c r="L71" s="16" t="str">
        <f ca="1">IF(OR(Комментарии!$C70&lt;&gt;"",Комментарии!$D70&lt;&gt;""),HYPERLINK(SUBSTITUTE(CELL("АДРЕС",INDEX(Комментарии!$B$4:$B$111,MATCH(Фото!B71,Комментарии!$B$4:$B$111,0))),"",""),"&gt;&gt;&gt;"),"")</f>
        <v/>
      </c>
    </row>
    <row r="72" spans="1:12" ht="15.75">
      <c r="A72" s="10"/>
      <c r="B72" s="10"/>
      <c r="C72" s="17" t="str">
        <f>IF(AND(Видео!$A72=Фото!$A72,Видео!$B72=Фото!$B72,Видео!$A72&lt;&gt;"",Видео!$B72&lt;&gt;""),Видео!$C72," ")</f>
        <v xml:space="preserve"> </v>
      </c>
      <c r="D72" s="14" t="str">
        <f>IF(AND(Видео!$A72=Фото!$A72,Видео!$B72=Фото!$B72,Видео!$A72&lt;&gt;"",Видео!$B72&lt;&gt;""),Видео!$D72," ")</f>
        <v xml:space="preserve"> </v>
      </c>
      <c r="E72" s="18" t="str">
        <f>IF(AND(Видео!$A72=Фото!$A72,Видео!$B72=Фото!$B72,Видео!$A72&lt;&gt;"",Видео!$B72&lt;&gt;""),Видео!$E72," ")</f>
        <v xml:space="preserve"> </v>
      </c>
      <c r="F72" s="9" t="str">
        <f t="shared" si="4"/>
        <v xml:space="preserve"> </v>
      </c>
      <c r="G72" s="9" t="str">
        <f t="shared" si="5"/>
        <v xml:space="preserve"> </v>
      </c>
      <c r="H72" s="9" t="str">
        <f t="shared" si="5"/>
        <v xml:space="preserve"> </v>
      </c>
      <c r="I72" s="17" t="str">
        <f t="shared" si="6"/>
        <v xml:space="preserve"> </v>
      </c>
      <c r="J72" s="14" t="str">
        <f t="shared" si="7"/>
        <v xml:space="preserve"> </v>
      </c>
      <c r="K72" s="15"/>
      <c r="L72" s="16" t="str">
        <f ca="1">IF(OR(Комментарии!$C71&lt;&gt;"",Комментарии!$D71&lt;&gt;""),HYPERLINK(SUBSTITUTE(CELL("АДРЕС",INDEX(Комментарии!$B$4:$B$111,MATCH(Фото!B72,Комментарии!$B$4:$B$111,0))),"",""),"&gt;&gt;&gt;"),"")</f>
        <v/>
      </c>
    </row>
    <row r="73" spans="1:12" ht="15.75">
      <c r="A73" s="10"/>
      <c r="B73" s="10"/>
      <c r="C73" s="17" t="str">
        <f>IF(AND(Видео!$A73=Фото!$A73,Видео!$B73=Фото!$B73,Видео!$A73&lt;&gt;"",Видео!$B73&lt;&gt;""),Видео!$C73," ")</f>
        <v xml:space="preserve"> </v>
      </c>
      <c r="D73" s="14" t="str">
        <f>IF(AND(Видео!$A73=Фото!$A73,Видео!$B73=Фото!$B73,Видео!$A73&lt;&gt;"",Видео!$B73&lt;&gt;""),Видео!$D73," ")</f>
        <v xml:space="preserve"> </v>
      </c>
      <c r="E73" s="18" t="str">
        <f>IF(AND(Видео!$A73=Фото!$A73,Видео!$B73=Фото!$B73,Видео!$A73&lt;&gt;"",Видео!$B73&lt;&gt;""),Видео!$E73," ")</f>
        <v xml:space="preserve"> </v>
      </c>
      <c r="F73" s="9" t="str">
        <f t="shared" si="4"/>
        <v xml:space="preserve"> </v>
      </c>
      <c r="G73" s="9" t="str">
        <f t="shared" si="5"/>
        <v xml:space="preserve"> </v>
      </c>
      <c r="H73" s="9" t="str">
        <f t="shared" si="5"/>
        <v xml:space="preserve"> </v>
      </c>
      <c r="I73" s="17" t="str">
        <f t="shared" si="6"/>
        <v xml:space="preserve"> </v>
      </c>
      <c r="J73" s="14" t="str">
        <f t="shared" si="7"/>
        <v xml:space="preserve"> </v>
      </c>
      <c r="K73" s="15"/>
      <c r="L73" s="16" t="str">
        <f ca="1">IF(OR(Комментарии!$C72&lt;&gt;"",Комментарии!$D72&lt;&gt;""),HYPERLINK(SUBSTITUTE(CELL("АДРЕС",INDEX(Комментарии!$B$4:$B$111,MATCH(Фото!B73,Комментарии!$B$4:$B$111,0))),"",""),"&gt;&gt;&gt;"),"")</f>
        <v/>
      </c>
    </row>
    <row r="74" spans="1:12" ht="15.75">
      <c r="A74" s="10"/>
      <c r="B74" s="10"/>
      <c r="C74" s="17" t="str">
        <f>IF(AND(Видео!$A74=Фото!$A74,Видео!$B74=Фото!$B74,Видео!$A74&lt;&gt;"",Видео!$B74&lt;&gt;""),Видео!$C74," ")</f>
        <v xml:space="preserve"> </v>
      </c>
      <c r="D74" s="14" t="str">
        <f>IF(AND(Видео!$A74=Фото!$A74,Видео!$B74=Фото!$B74,Видео!$A74&lt;&gt;"",Видео!$B74&lt;&gt;""),Видео!$D74," ")</f>
        <v xml:space="preserve"> </v>
      </c>
      <c r="E74" s="18" t="str">
        <f>IF(AND(Видео!$A74=Фото!$A74,Видео!$B74=Фото!$B74,Видео!$A74&lt;&gt;"",Видео!$B74&lt;&gt;""),Видео!$E74," ")</f>
        <v xml:space="preserve"> </v>
      </c>
      <c r="F74" s="9" t="str">
        <f t="shared" si="4"/>
        <v xml:space="preserve"> </v>
      </c>
      <c r="G74" s="9" t="str">
        <f t="shared" si="5"/>
        <v xml:space="preserve"> </v>
      </c>
      <c r="H74" s="9" t="str">
        <f t="shared" si="5"/>
        <v xml:space="preserve"> </v>
      </c>
      <c r="I74" s="17" t="str">
        <f t="shared" si="6"/>
        <v xml:space="preserve"> </v>
      </c>
      <c r="J74" s="14" t="str">
        <f t="shared" si="7"/>
        <v xml:space="preserve"> </v>
      </c>
      <c r="K74" s="15"/>
      <c r="L74" s="16" t="str">
        <f ca="1">IF(OR(Комментарии!$C73&lt;&gt;"",Комментарии!$D73&lt;&gt;""),HYPERLINK(SUBSTITUTE(CELL("АДРЕС",INDEX(Комментарии!$B$4:$B$111,MATCH(Фото!B74,Комментарии!$B$4:$B$111,0))),"",""),"&gt;&gt;&gt;"),"")</f>
        <v/>
      </c>
    </row>
    <row r="75" spans="1:12" ht="15.75">
      <c r="A75" s="10"/>
      <c r="B75" s="10"/>
      <c r="C75" s="17" t="str">
        <f>IF(AND(Видео!$A75=Фото!$A75,Видео!$B75=Фото!$B75,Видео!$A75&lt;&gt;"",Видео!$B75&lt;&gt;""),Видео!$C75," ")</f>
        <v xml:space="preserve"> </v>
      </c>
      <c r="D75" s="14" t="str">
        <f>IF(AND(Видео!$A75=Фото!$A75,Видео!$B75=Фото!$B75,Видео!$A75&lt;&gt;"",Видео!$B75&lt;&gt;""),Видео!$D75," ")</f>
        <v xml:space="preserve"> </v>
      </c>
      <c r="E75" s="18" t="str">
        <f>IF(AND(Видео!$A75=Фото!$A75,Видео!$B75=Фото!$B75,Видео!$A75&lt;&gt;"",Видео!$B75&lt;&gt;""),Видео!$E75," ")</f>
        <v xml:space="preserve"> </v>
      </c>
      <c r="F75" s="9" t="str">
        <f t="shared" si="4"/>
        <v xml:space="preserve"> </v>
      </c>
      <c r="G75" s="9" t="str">
        <f t="shared" si="5"/>
        <v xml:space="preserve"> </v>
      </c>
      <c r="H75" s="9" t="str">
        <f t="shared" si="5"/>
        <v xml:space="preserve"> </v>
      </c>
      <c r="I75" s="17" t="str">
        <f t="shared" si="6"/>
        <v xml:space="preserve"> </v>
      </c>
      <c r="J75" s="14" t="str">
        <f t="shared" si="7"/>
        <v xml:space="preserve"> </v>
      </c>
      <c r="K75" s="15"/>
      <c r="L75" s="16" t="str">
        <f ca="1">IF(OR(Комментарии!$C74&lt;&gt;"",Комментарии!$D74&lt;&gt;""),HYPERLINK(SUBSTITUTE(CELL("АДРЕС",INDEX(Комментарии!$B$4:$B$111,MATCH(Фото!B75,Комментарии!$B$4:$B$111,0))),"",""),"&gt;&gt;&gt;"),"")</f>
        <v/>
      </c>
    </row>
    <row r="76" spans="1:12" ht="15.75">
      <c r="A76" s="10"/>
      <c r="B76" s="10"/>
      <c r="C76" s="17" t="str">
        <f>IF(AND(Видео!$A76=Фото!$A76,Видео!$B76=Фото!$B76,Видео!$A76&lt;&gt;"",Видео!$B76&lt;&gt;""),Видео!$C76," ")</f>
        <v xml:space="preserve"> </v>
      </c>
      <c r="D76" s="14" t="str">
        <f>IF(AND(Видео!$A76=Фото!$A76,Видео!$B76=Фото!$B76,Видео!$A76&lt;&gt;"",Видео!$B76&lt;&gt;""),Видео!$D76," ")</f>
        <v xml:space="preserve"> </v>
      </c>
      <c r="E76" s="18" t="str">
        <f>IF(AND(Видео!$A76=Фото!$A76,Видео!$B76=Фото!$B76,Видео!$A76&lt;&gt;"",Видео!$B76&lt;&gt;""),Видео!$E76," ")</f>
        <v xml:space="preserve"> </v>
      </c>
      <c r="F76" s="9" t="str">
        <f t="shared" si="4"/>
        <v xml:space="preserve"> </v>
      </c>
      <c r="G76" s="9" t="str">
        <f t="shared" si="5"/>
        <v xml:space="preserve"> </v>
      </c>
      <c r="H76" s="9" t="str">
        <f t="shared" si="5"/>
        <v xml:space="preserve"> </v>
      </c>
      <c r="I76" s="17" t="str">
        <f t="shared" si="6"/>
        <v xml:space="preserve"> </v>
      </c>
      <c r="J76" s="14" t="str">
        <f t="shared" si="7"/>
        <v xml:space="preserve"> </v>
      </c>
      <c r="K76" s="15"/>
      <c r="L76" s="16" t="str">
        <f ca="1">IF(OR(Комментарии!$C75&lt;&gt;"",Комментарии!$D75&lt;&gt;""),HYPERLINK(SUBSTITUTE(CELL("АДРЕС",INDEX(Комментарии!$B$4:$B$111,MATCH(Фото!B76,Комментарии!$B$4:$B$111,0))),"",""),"&gt;&gt;&gt;"),"")</f>
        <v/>
      </c>
    </row>
    <row r="77" spans="1:12" ht="15.75">
      <c r="A77" s="10"/>
      <c r="B77" s="10"/>
      <c r="C77" s="17" t="str">
        <f>IF(AND(Видео!$A77=Фото!$A77,Видео!$B77=Фото!$B77,Видео!$A77&lt;&gt;"",Видео!$B77&lt;&gt;""),Видео!$C77," ")</f>
        <v xml:space="preserve"> </v>
      </c>
      <c r="D77" s="14" t="str">
        <f>IF(AND(Видео!$A77=Фото!$A77,Видео!$B77=Фото!$B77,Видео!$A77&lt;&gt;"",Видео!$B77&lt;&gt;""),Видео!$D77," ")</f>
        <v xml:space="preserve"> </v>
      </c>
      <c r="E77" s="18" t="str">
        <f>IF(AND(Видео!$A77=Фото!$A77,Видео!$B77=Фото!$B77,Видео!$A77&lt;&gt;"",Видео!$B77&lt;&gt;""),Видео!$E77," ")</f>
        <v xml:space="preserve"> </v>
      </c>
      <c r="F77" s="9" t="str">
        <f t="shared" si="4"/>
        <v xml:space="preserve"> </v>
      </c>
      <c r="G77" s="9" t="str">
        <f t="shared" si="5"/>
        <v xml:space="preserve"> </v>
      </c>
      <c r="H77" s="9" t="str">
        <f t="shared" si="5"/>
        <v xml:space="preserve"> </v>
      </c>
      <c r="I77" s="17" t="str">
        <f t="shared" si="6"/>
        <v xml:space="preserve"> </v>
      </c>
      <c r="J77" s="14" t="str">
        <f t="shared" si="7"/>
        <v xml:space="preserve"> </v>
      </c>
      <c r="K77" s="15"/>
      <c r="L77" s="16" t="str">
        <f ca="1">IF(OR(Комментарии!$C76&lt;&gt;"",Комментарии!$D76&lt;&gt;""),HYPERLINK(SUBSTITUTE(CELL("АДРЕС",INDEX(Комментарии!$B$4:$B$111,MATCH(Фото!B77,Комментарии!$B$4:$B$111,0))),"",""),"&gt;&gt;&gt;"),"")</f>
        <v/>
      </c>
    </row>
    <row r="78" spans="1:12" ht="15.75">
      <c r="A78" s="10"/>
      <c r="B78" s="10"/>
      <c r="C78" s="17" t="str">
        <f>IF(AND(Видео!$A78=Фото!$A78,Видео!$B78=Фото!$B78,Видео!$A78&lt;&gt;"",Видео!$B78&lt;&gt;""),Видео!$C78," ")</f>
        <v xml:space="preserve"> </v>
      </c>
      <c r="D78" s="14" t="str">
        <f>IF(AND(Видео!$A78=Фото!$A78,Видео!$B78=Фото!$B78,Видео!$A78&lt;&gt;"",Видео!$B78&lt;&gt;""),Видео!$D78," ")</f>
        <v xml:space="preserve"> </v>
      </c>
      <c r="E78" s="18" t="str">
        <f>IF(AND(Видео!$A78=Фото!$A78,Видео!$B78=Фото!$B78,Видео!$A78&lt;&gt;"",Видео!$B78&lt;&gt;""),Видео!$E78," ")</f>
        <v xml:space="preserve"> </v>
      </c>
      <c r="F78" s="9" t="str">
        <f t="shared" si="4"/>
        <v xml:space="preserve"> </v>
      </c>
      <c r="G78" s="9" t="str">
        <f t="shared" si="5"/>
        <v xml:space="preserve"> </v>
      </c>
      <c r="H78" s="9" t="str">
        <f t="shared" si="5"/>
        <v xml:space="preserve"> </v>
      </c>
      <c r="I78" s="17" t="str">
        <f t="shared" si="6"/>
        <v xml:space="preserve"> </v>
      </c>
      <c r="J78" s="14" t="str">
        <f t="shared" si="7"/>
        <v xml:space="preserve"> </v>
      </c>
      <c r="K78" s="15"/>
      <c r="L78" s="16" t="str">
        <f ca="1">IF(OR(Комментарии!$C77&lt;&gt;"",Комментарии!$D77&lt;&gt;""),HYPERLINK(SUBSTITUTE(CELL("АДРЕС",INDEX(Комментарии!$B$4:$B$111,MATCH(Фото!B78,Комментарии!$B$4:$B$111,0))),"",""),"&gt;&gt;&gt;"),"")</f>
        <v/>
      </c>
    </row>
    <row r="79" spans="1:12" ht="15.75">
      <c r="A79" s="10"/>
      <c r="B79" s="10"/>
      <c r="C79" s="17" t="str">
        <f>IF(AND(Видео!$A79=Фото!$A79,Видео!$B79=Фото!$B79,Видео!$A79&lt;&gt;"",Видео!$B79&lt;&gt;""),Видео!$C79," ")</f>
        <v xml:space="preserve"> </v>
      </c>
      <c r="D79" s="14" t="str">
        <f>IF(AND(Видео!$A79=Фото!$A79,Видео!$B79=Фото!$B79,Видео!$A79&lt;&gt;"",Видео!$B79&lt;&gt;""),Видео!$D79," ")</f>
        <v xml:space="preserve"> </v>
      </c>
      <c r="E79" s="18" t="str">
        <f>IF(AND(Видео!$A79=Фото!$A79,Видео!$B79=Фото!$B79,Видео!$A79&lt;&gt;"",Видео!$B79&lt;&gt;""),Видео!$E79," ")</f>
        <v xml:space="preserve"> </v>
      </c>
      <c r="F79" s="9" t="str">
        <f t="shared" si="4"/>
        <v xml:space="preserve"> </v>
      </c>
      <c r="G79" s="9" t="str">
        <f t="shared" si="5"/>
        <v xml:space="preserve"> </v>
      </c>
      <c r="H79" s="9" t="str">
        <f t="shared" si="5"/>
        <v xml:space="preserve"> </v>
      </c>
      <c r="I79" s="17" t="str">
        <f t="shared" si="6"/>
        <v xml:space="preserve"> </v>
      </c>
      <c r="J79" s="14" t="str">
        <f t="shared" si="7"/>
        <v xml:space="preserve"> </v>
      </c>
      <c r="K79" s="15"/>
      <c r="L79" s="16" t="str">
        <f ca="1">IF(OR(Комментарии!$C78&lt;&gt;"",Комментарии!$D78&lt;&gt;""),HYPERLINK(SUBSTITUTE(CELL("АДРЕС",INDEX(Комментарии!$B$4:$B$111,MATCH(Фото!B79,Комментарии!$B$4:$B$111,0))),"",""),"&gt;&gt;&gt;"),"")</f>
        <v/>
      </c>
    </row>
    <row r="80" spans="1:12" ht="15.75">
      <c r="A80" s="10"/>
      <c r="B80" s="10"/>
      <c r="C80" s="17" t="str">
        <f>IF(AND(Видео!$A80=Фото!$A80,Видео!$B80=Фото!$B80,Видео!$A80&lt;&gt;"",Видео!$B80&lt;&gt;""),Видео!$C80," ")</f>
        <v xml:space="preserve"> </v>
      </c>
      <c r="D80" s="14" t="str">
        <f>IF(AND(Видео!$A80=Фото!$A80,Видео!$B80=Фото!$B80,Видео!$A80&lt;&gt;"",Видео!$B80&lt;&gt;""),Видео!$D80," ")</f>
        <v xml:space="preserve"> </v>
      </c>
      <c r="E80" s="18" t="str">
        <f>IF(AND(Видео!$A80=Фото!$A80,Видео!$B80=Фото!$B80,Видео!$A80&lt;&gt;"",Видео!$B80&lt;&gt;""),Видео!$E80," ")</f>
        <v xml:space="preserve"> </v>
      </c>
      <c r="F80" s="9" t="str">
        <f t="shared" si="4"/>
        <v xml:space="preserve"> </v>
      </c>
      <c r="G80" s="9" t="str">
        <f t="shared" si="5"/>
        <v xml:space="preserve"> </v>
      </c>
      <c r="H80" s="9" t="str">
        <f t="shared" si="5"/>
        <v xml:space="preserve"> </v>
      </c>
      <c r="I80" s="17" t="str">
        <f t="shared" si="6"/>
        <v xml:space="preserve"> </v>
      </c>
      <c r="J80" s="14" t="str">
        <f t="shared" si="7"/>
        <v xml:space="preserve"> </v>
      </c>
      <c r="K80" s="15"/>
      <c r="L80" s="16" t="str">
        <f ca="1">IF(OR(Комментарии!$C79&lt;&gt;"",Комментарии!$D79&lt;&gt;""),HYPERLINK(SUBSTITUTE(CELL("АДРЕС",INDEX(Комментарии!$B$4:$B$111,MATCH(Фото!B80,Комментарии!$B$4:$B$111,0))),"",""),"&gt;&gt;&gt;"),"")</f>
        <v/>
      </c>
    </row>
    <row r="81" spans="1:12" ht="15.75">
      <c r="A81" s="10"/>
      <c r="B81" s="10"/>
      <c r="C81" s="17" t="str">
        <f>IF(AND(Видео!$A81=Фото!$A81,Видео!$B81=Фото!$B81,Видео!$A81&lt;&gt;"",Видео!$B81&lt;&gt;""),Видео!$C81," ")</f>
        <v xml:space="preserve"> </v>
      </c>
      <c r="D81" s="14" t="str">
        <f>IF(AND(Видео!$A81=Фото!$A81,Видео!$B81=Фото!$B81,Видео!$A81&lt;&gt;"",Видео!$B81&lt;&gt;""),Видео!$D81," ")</f>
        <v xml:space="preserve"> </v>
      </c>
      <c r="E81" s="18" t="str">
        <f>IF(AND(Видео!$A81=Фото!$A81,Видео!$B81=Фото!$B81,Видео!$A81&lt;&gt;"",Видео!$B81&lt;&gt;""),Видео!$E81," ")</f>
        <v xml:space="preserve"> </v>
      </c>
      <c r="F81" s="9" t="str">
        <f t="shared" si="4"/>
        <v xml:space="preserve"> </v>
      </c>
      <c r="G81" s="9" t="str">
        <f t="shared" si="5"/>
        <v xml:space="preserve"> </v>
      </c>
      <c r="H81" s="9" t="str">
        <f t="shared" si="5"/>
        <v xml:space="preserve"> </v>
      </c>
      <c r="I81" s="17" t="str">
        <f t="shared" si="6"/>
        <v xml:space="preserve"> </v>
      </c>
      <c r="J81" s="14" t="str">
        <f t="shared" si="7"/>
        <v xml:space="preserve"> </v>
      </c>
      <c r="K81" s="15"/>
      <c r="L81" s="16" t="str">
        <f ca="1">IF(OR(Комментарии!$C80&lt;&gt;"",Комментарии!$D80&lt;&gt;""),HYPERLINK(SUBSTITUTE(CELL("АДРЕС",INDEX(Комментарии!$B$4:$B$111,MATCH(Фото!B81,Комментарии!$B$4:$B$111,0))),"",""),"&gt;&gt;&gt;"),"")</f>
        <v/>
      </c>
    </row>
    <row r="82" spans="1:12" ht="15.75">
      <c r="A82" s="10"/>
      <c r="B82" s="10"/>
      <c r="C82" s="17" t="str">
        <f>IF(AND(Видео!$A82=Фото!$A82,Видео!$B82=Фото!$B82,Видео!$A82&lt;&gt;"",Видео!$B82&lt;&gt;""),Видео!$C82," ")</f>
        <v xml:space="preserve"> </v>
      </c>
      <c r="D82" s="14" t="str">
        <f>IF(AND(Видео!$A82=Фото!$A82,Видео!$B82=Фото!$B82,Видео!$A82&lt;&gt;"",Видео!$B82&lt;&gt;""),Видео!$D82," ")</f>
        <v xml:space="preserve"> </v>
      </c>
      <c r="E82" s="18" t="str">
        <f>IF(AND(Видео!$A82=Фото!$A82,Видео!$B82=Фото!$B82,Видео!$A82&lt;&gt;"",Видео!$B82&lt;&gt;""),Видео!$E82," ")</f>
        <v xml:space="preserve"> </v>
      </c>
      <c r="F82" s="9" t="str">
        <f t="shared" si="4"/>
        <v xml:space="preserve"> </v>
      </c>
      <c r="G82" s="9" t="str">
        <f t="shared" si="5"/>
        <v xml:space="preserve"> </v>
      </c>
      <c r="H82" s="9" t="str">
        <f t="shared" si="5"/>
        <v xml:space="preserve"> </v>
      </c>
      <c r="I82" s="17" t="str">
        <f t="shared" si="6"/>
        <v xml:space="preserve"> </v>
      </c>
      <c r="J82" s="14" t="str">
        <f t="shared" si="7"/>
        <v xml:space="preserve"> </v>
      </c>
      <c r="K82" s="15"/>
      <c r="L82" s="16" t="str">
        <f ca="1">IF(OR(Комментарии!$C81&lt;&gt;"",Комментарии!$D81&lt;&gt;""),HYPERLINK(SUBSTITUTE(CELL("АДРЕС",INDEX(Комментарии!$B$4:$B$111,MATCH(Фото!B82,Комментарии!$B$4:$B$111,0))),"",""),"&gt;&gt;&gt;"),"")</f>
        <v/>
      </c>
    </row>
    <row r="83" spans="1:12" ht="15.75">
      <c r="A83" s="10"/>
      <c r="B83" s="10"/>
      <c r="C83" s="17" t="str">
        <f>IF(AND(Видео!$A83=Фото!$A83,Видео!$B83=Фото!$B83,Видео!$A83&lt;&gt;"",Видео!$B83&lt;&gt;""),Видео!$C83," ")</f>
        <v xml:space="preserve"> </v>
      </c>
      <c r="D83" s="14" t="str">
        <f>IF(AND(Видео!$A83=Фото!$A83,Видео!$B83=Фото!$B83,Видео!$A83&lt;&gt;"",Видео!$B83&lt;&gt;""),Видео!$D83," ")</f>
        <v xml:space="preserve"> </v>
      </c>
      <c r="E83" s="18" t="str">
        <f>IF(AND(Видео!$A83=Фото!$A83,Видео!$B83=Фото!$B83,Видео!$A83&lt;&gt;"",Видео!$B83&lt;&gt;""),Видео!$E83," ")</f>
        <v xml:space="preserve"> </v>
      </c>
      <c r="F83" s="9" t="str">
        <f t="shared" si="4"/>
        <v xml:space="preserve"> </v>
      </c>
      <c r="G83" s="9" t="str">
        <f t="shared" si="5"/>
        <v xml:space="preserve"> </v>
      </c>
      <c r="H83" s="9" t="str">
        <f t="shared" si="5"/>
        <v xml:space="preserve"> </v>
      </c>
      <c r="I83" s="17" t="str">
        <f t="shared" si="6"/>
        <v xml:space="preserve"> </v>
      </c>
      <c r="J83" s="14" t="str">
        <f t="shared" si="7"/>
        <v xml:space="preserve"> </v>
      </c>
      <c r="K83" s="15"/>
      <c r="L83" s="16" t="str">
        <f ca="1">IF(OR(Комментарии!$C82&lt;&gt;"",Комментарии!$D82&lt;&gt;""),HYPERLINK(SUBSTITUTE(CELL("АДРЕС",INDEX(Комментарии!$B$4:$B$111,MATCH(Фото!B83,Комментарии!$B$4:$B$111,0))),"",""),"&gt;&gt;&gt;"),"")</f>
        <v/>
      </c>
    </row>
    <row r="84" spans="1:12" ht="15.75">
      <c r="A84" s="10"/>
      <c r="B84" s="10"/>
      <c r="C84" s="17" t="str">
        <f>IF(AND(Видео!$A84=Фото!$A84,Видео!$B84=Фото!$B84,Видео!$A84&lt;&gt;"",Видео!$B84&lt;&gt;""),Видео!$C84," ")</f>
        <v xml:space="preserve"> </v>
      </c>
      <c r="D84" s="14" t="str">
        <f>IF(AND(Видео!$A84=Фото!$A84,Видео!$B84=Фото!$B84,Видео!$A84&lt;&gt;"",Видео!$B84&lt;&gt;""),Видео!$D84," ")</f>
        <v xml:space="preserve"> </v>
      </c>
      <c r="E84" s="18" t="str">
        <f>IF(AND(Видео!$A84=Фото!$A84,Видео!$B84=Фото!$B84,Видео!$A84&lt;&gt;"",Видео!$B84&lt;&gt;""),Видео!$E84," ")</f>
        <v xml:space="preserve"> </v>
      </c>
      <c r="F84" s="9" t="str">
        <f t="shared" si="4"/>
        <v xml:space="preserve"> </v>
      </c>
      <c r="G84" s="9" t="str">
        <f t="shared" si="5"/>
        <v xml:space="preserve"> </v>
      </c>
      <c r="H84" s="9" t="str">
        <f t="shared" si="5"/>
        <v xml:space="preserve"> </v>
      </c>
      <c r="I84" s="17" t="str">
        <f t="shared" si="6"/>
        <v xml:space="preserve"> </v>
      </c>
      <c r="J84" s="14" t="str">
        <f t="shared" si="7"/>
        <v xml:space="preserve"> </v>
      </c>
      <c r="K84" s="15"/>
      <c r="L84" s="16" t="str">
        <f ca="1">IF(OR(Комментарии!$C83&lt;&gt;"",Комментарии!$D83&lt;&gt;""),HYPERLINK(SUBSTITUTE(CELL("АДРЕС",INDEX(Комментарии!$B$4:$B$111,MATCH(Фото!B84,Комментарии!$B$4:$B$111,0))),"",""),"&gt;&gt;&gt;"),"")</f>
        <v/>
      </c>
    </row>
    <row r="85" spans="1:12" ht="15.75">
      <c r="A85" s="10"/>
      <c r="B85" s="10"/>
      <c r="C85" s="17" t="str">
        <f>IF(AND(Видео!$A85=Фото!$A85,Видео!$B85=Фото!$B85,Видео!$A85&lt;&gt;"",Видео!$B85&lt;&gt;""),Видео!$C85," ")</f>
        <v xml:space="preserve"> </v>
      </c>
      <c r="D85" s="14" t="str">
        <f>IF(AND(Видео!$A85=Фото!$A85,Видео!$B85=Фото!$B85,Видео!$A85&lt;&gt;"",Видео!$B85&lt;&gt;""),Видео!$D85," ")</f>
        <v xml:space="preserve"> </v>
      </c>
      <c r="E85" s="18" t="str">
        <f>IF(AND(Видео!$A85=Фото!$A85,Видео!$B85=Фото!$B85,Видео!$A85&lt;&gt;"",Видео!$B85&lt;&gt;""),Видео!$E85," ")</f>
        <v xml:space="preserve"> </v>
      </c>
      <c r="F85" s="9" t="str">
        <f t="shared" si="4"/>
        <v xml:space="preserve"> </v>
      </c>
      <c r="G85" s="9" t="str">
        <f t="shared" si="5"/>
        <v xml:space="preserve"> </v>
      </c>
      <c r="H85" s="9" t="str">
        <f t="shared" si="5"/>
        <v xml:space="preserve"> </v>
      </c>
      <c r="I85" s="17" t="str">
        <f t="shared" si="6"/>
        <v xml:space="preserve"> </v>
      </c>
      <c r="J85" s="14" t="str">
        <f t="shared" si="7"/>
        <v xml:space="preserve"> </v>
      </c>
      <c r="K85" s="15"/>
      <c r="L85" s="16" t="str">
        <f ca="1">IF(OR(Комментарии!$C84&lt;&gt;"",Комментарии!$D84&lt;&gt;""),HYPERLINK(SUBSTITUTE(CELL("АДРЕС",INDEX(Комментарии!$B$4:$B$111,MATCH(Фото!B85,Комментарии!$B$4:$B$111,0))),"",""),"&gt;&gt;&gt;"),"")</f>
        <v/>
      </c>
    </row>
    <row r="86" spans="1:12" ht="15.75">
      <c r="A86" s="10"/>
      <c r="B86" s="10"/>
      <c r="C86" s="17" t="str">
        <f>IF(AND(Видео!$A86=Фото!$A86,Видео!$B86=Фото!$B86,Видео!$A86&lt;&gt;"",Видео!$B86&lt;&gt;""),Видео!$C86," ")</f>
        <v xml:space="preserve"> </v>
      </c>
      <c r="D86" s="14" t="str">
        <f>IF(AND(Видео!$A86=Фото!$A86,Видео!$B86=Фото!$B86,Видео!$A86&lt;&gt;"",Видео!$B86&lt;&gt;""),Видео!$D86," ")</f>
        <v xml:space="preserve"> </v>
      </c>
      <c r="E86" s="18" t="str">
        <f>IF(AND(Видео!$A86=Фото!$A86,Видео!$B86=Фото!$B86,Видео!$A86&lt;&gt;"",Видео!$B86&lt;&gt;""),Видео!$E86," ")</f>
        <v xml:space="preserve"> </v>
      </c>
      <c r="F86" s="9" t="str">
        <f t="shared" si="4"/>
        <v xml:space="preserve"> </v>
      </c>
      <c r="G86" s="9" t="str">
        <f t="shared" si="5"/>
        <v xml:space="preserve"> </v>
      </c>
      <c r="H86" s="9" t="str">
        <f t="shared" si="5"/>
        <v xml:space="preserve"> </v>
      </c>
      <c r="I86" s="17" t="str">
        <f t="shared" si="6"/>
        <v xml:space="preserve"> </v>
      </c>
      <c r="J86" s="14" t="str">
        <f t="shared" si="7"/>
        <v xml:space="preserve"> </v>
      </c>
      <c r="K86" s="15"/>
      <c r="L86" s="16" t="str">
        <f ca="1">IF(OR(Комментарии!$C85&lt;&gt;"",Комментарии!$D85&lt;&gt;""),HYPERLINK(SUBSTITUTE(CELL("АДРЕС",INDEX(Комментарии!$B$4:$B$111,MATCH(Фото!B86,Комментарии!$B$4:$B$111,0))),"",""),"&gt;&gt;&gt;"),"")</f>
        <v/>
      </c>
    </row>
    <row r="87" spans="1:12" ht="15.75">
      <c r="A87" s="10"/>
      <c r="B87" s="10"/>
      <c r="C87" s="17" t="str">
        <f>IF(AND(Видео!$A87=Фото!$A87,Видео!$B87=Фото!$B87,Видео!$A87&lt;&gt;"",Видео!$B87&lt;&gt;""),Видео!$C87," ")</f>
        <v xml:space="preserve"> </v>
      </c>
      <c r="D87" s="14" t="str">
        <f>IF(AND(Видео!$A87=Фото!$A87,Видео!$B87=Фото!$B87,Видео!$A87&lt;&gt;"",Видео!$B87&lt;&gt;""),Видео!$D87," ")</f>
        <v xml:space="preserve"> </v>
      </c>
      <c r="E87" s="18" t="str">
        <f>IF(AND(Видео!$A87=Фото!$A87,Видео!$B87=Фото!$B87,Видео!$A87&lt;&gt;"",Видео!$B87&lt;&gt;""),Видео!$E87," ")</f>
        <v xml:space="preserve"> </v>
      </c>
      <c r="F87" s="9" t="str">
        <f t="shared" si="4"/>
        <v xml:space="preserve"> </v>
      </c>
      <c r="G87" s="9" t="str">
        <f t="shared" si="5"/>
        <v xml:space="preserve"> </v>
      </c>
      <c r="H87" s="9" t="str">
        <f t="shared" si="5"/>
        <v xml:space="preserve"> </v>
      </c>
      <c r="I87" s="17" t="str">
        <f t="shared" si="6"/>
        <v xml:space="preserve"> </v>
      </c>
      <c r="J87" s="14" t="str">
        <f t="shared" si="7"/>
        <v xml:space="preserve"> </v>
      </c>
      <c r="K87" s="15"/>
      <c r="L87" s="16" t="str">
        <f ca="1">IF(OR(Комментарии!$C86&lt;&gt;"",Комментарии!$D86&lt;&gt;""),HYPERLINK(SUBSTITUTE(CELL("АДРЕС",INDEX(Комментарии!$B$4:$B$111,MATCH(Фото!B87,Комментарии!$B$4:$B$111,0))),"",""),"&gt;&gt;&gt;"),"")</f>
        <v/>
      </c>
    </row>
    <row r="88" spans="1:12" ht="15.75">
      <c r="A88" s="10"/>
      <c r="B88" s="10"/>
      <c r="C88" s="17" t="str">
        <f>IF(AND(Видео!$A88=Фото!$A88,Видео!$B88=Фото!$B88,Видео!$A88&lt;&gt;"",Видео!$B88&lt;&gt;""),Видео!$C88," ")</f>
        <v xml:space="preserve"> </v>
      </c>
      <c r="D88" s="14" t="str">
        <f>IF(AND(Видео!$A88=Фото!$A88,Видео!$B88=Фото!$B88,Видео!$A88&lt;&gt;"",Видео!$B88&lt;&gt;""),Видео!$D88," ")</f>
        <v xml:space="preserve"> </v>
      </c>
      <c r="E88" s="18" t="str">
        <f>IF(AND(Видео!$A88=Фото!$A88,Видео!$B88=Фото!$B88,Видео!$A88&lt;&gt;"",Видео!$B88&lt;&gt;""),Видео!$E88," ")</f>
        <v xml:space="preserve"> </v>
      </c>
      <c r="F88" s="9" t="str">
        <f t="shared" si="4"/>
        <v xml:space="preserve"> </v>
      </c>
      <c r="G88" s="9" t="str">
        <f t="shared" si="5"/>
        <v xml:space="preserve"> </v>
      </c>
      <c r="H88" s="9" t="str">
        <f t="shared" si="5"/>
        <v xml:space="preserve"> </v>
      </c>
      <c r="I88" s="17" t="str">
        <f t="shared" si="6"/>
        <v xml:space="preserve"> </v>
      </c>
      <c r="J88" s="14" t="str">
        <f t="shared" si="7"/>
        <v xml:space="preserve"> </v>
      </c>
      <c r="K88" s="15"/>
      <c r="L88" s="16" t="str">
        <f ca="1">IF(OR(Комментарии!$C87&lt;&gt;"",Комментарии!$D87&lt;&gt;""),HYPERLINK(SUBSTITUTE(CELL("АДРЕС",INDEX(Комментарии!$B$4:$B$111,MATCH(Фото!B88,Комментарии!$B$4:$B$111,0))),"",""),"&gt;&gt;&gt;"),"")</f>
        <v/>
      </c>
    </row>
    <row r="89" spans="1:12" ht="15.75">
      <c r="A89" s="10"/>
      <c r="B89" s="10"/>
      <c r="C89" s="17" t="str">
        <f>IF(AND(Видео!$A89=Фото!$A89,Видео!$B89=Фото!$B89,Видео!$A89&lt;&gt;"",Видео!$B89&lt;&gt;""),Видео!$C89," ")</f>
        <v xml:space="preserve"> </v>
      </c>
      <c r="D89" s="14" t="str">
        <f>IF(AND(Видео!$A89=Фото!$A89,Видео!$B89=Фото!$B89,Видео!$A89&lt;&gt;"",Видео!$B89&lt;&gt;""),Видео!$D89," ")</f>
        <v xml:space="preserve"> </v>
      </c>
      <c r="E89" s="18" t="str">
        <f>IF(AND(Видео!$A89=Фото!$A89,Видео!$B89=Фото!$B89,Видео!$A89&lt;&gt;"",Видео!$B89&lt;&gt;""),Видео!$E89," ")</f>
        <v xml:space="preserve"> </v>
      </c>
      <c r="F89" s="9" t="str">
        <f t="shared" si="4"/>
        <v xml:space="preserve"> </v>
      </c>
      <c r="G89" s="9" t="str">
        <f t="shared" si="5"/>
        <v xml:space="preserve"> </v>
      </c>
      <c r="H89" s="9" t="str">
        <f t="shared" si="5"/>
        <v xml:space="preserve"> </v>
      </c>
      <c r="I89" s="17" t="str">
        <f t="shared" si="6"/>
        <v xml:space="preserve"> </v>
      </c>
      <c r="J89" s="14" t="str">
        <f t="shared" si="7"/>
        <v xml:space="preserve"> </v>
      </c>
      <c r="K89" s="15"/>
      <c r="L89" s="16" t="str">
        <f ca="1">IF(OR(Комментарии!$C88&lt;&gt;"",Комментарии!$D88&lt;&gt;""),HYPERLINK(SUBSTITUTE(CELL("АДРЕС",INDEX(Комментарии!$B$4:$B$111,MATCH(Фото!B89,Комментарии!$B$4:$B$111,0))),"",""),"&gt;&gt;&gt;"),"")</f>
        <v/>
      </c>
    </row>
    <row r="90" spans="1:12" ht="15.75">
      <c r="A90" s="10"/>
      <c r="B90" s="10"/>
      <c r="C90" s="17" t="str">
        <f>IF(AND(Видео!$A90=Фото!$A90,Видео!$B90=Фото!$B90,Видео!$A90&lt;&gt;"",Видео!$B90&lt;&gt;""),Видео!$C90," ")</f>
        <v xml:space="preserve"> </v>
      </c>
      <c r="D90" s="14" t="str">
        <f>IF(AND(Видео!$A90=Фото!$A90,Видео!$B90=Фото!$B90,Видео!$A90&lt;&gt;"",Видео!$B90&lt;&gt;""),Видео!$D90," ")</f>
        <v xml:space="preserve"> </v>
      </c>
      <c r="E90" s="18" t="str">
        <f>IF(AND(Видео!$A90=Фото!$A90,Видео!$B90=Фото!$B90,Видео!$A90&lt;&gt;"",Видео!$B90&lt;&gt;""),Видео!$E90," ")</f>
        <v xml:space="preserve"> </v>
      </c>
      <c r="F90" s="9" t="str">
        <f t="shared" si="4"/>
        <v xml:space="preserve"> </v>
      </c>
      <c r="G90" s="9" t="str">
        <f t="shared" si="5"/>
        <v xml:space="preserve"> </v>
      </c>
      <c r="H90" s="9" t="str">
        <f t="shared" si="5"/>
        <v xml:space="preserve"> </v>
      </c>
      <c r="I90" s="17" t="str">
        <f t="shared" si="6"/>
        <v xml:space="preserve"> </v>
      </c>
      <c r="J90" s="14" t="str">
        <f t="shared" si="7"/>
        <v xml:space="preserve"> </v>
      </c>
      <c r="K90" s="15"/>
      <c r="L90" s="16" t="str">
        <f ca="1">IF(OR(Комментарии!$C89&lt;&gt;"",Комментарии!$D89&lt;&gt;""),HYPERLINK(SUBSTITUTE(CELL("АДРЕС",INDEX(Комментарии!$B$4:$B$111,MATCH(Фото!B90,Комментарии!$B$4:$B$111,0))),"",""),"&gt;&gt;&gt;"),"")</f>
        <v/>
      </c>
    </row>
    <row r="91" spans="1:12" ht="15.75">
      <c r="A91" s="10"/>
      <c r="B91" s="10"/>
      <c r="C91" s="17" t="str">
        <f>IF(AND(Видео!$A91=Фото!$A91,Видео!$B91=Фото!$B91,Видео!$A91&lt;&gt;"",Видео!$B91&lt;&gt;""),Видео!$C91," ")</f>
        <v xml:space="preserve"> </v>
      </c>
      <c r="D91" s="14" t="str">
        <f>IF(AND(Видео!$A91=Фото!$A91,Видео!$B91=Фото!$B91,Видео!$A91&lt;&gt;"",Видео!$B91&lt;&gt;""),Видео!$D91," ")</f>
        <v xml:space="preserve"> </v>
      </c>
      <c r="E91" s="18" t="str">
        <f>IF(AND(Видео!$A91=Фото!$A91,Видео!$B91=Фото!$B91,Видео!$A91&lt;&gt;"",Видео!$B91&lt;&gt;""),Видео!$E91," ")</f>
        <v xml:space="preserve"> </v>
      </c>
      <c r="F91" s="9" t="str">
        <f t="shared" si="4"/>
        <v xml:space="preserve"> </v>
      </c>
      <c r="G91" s="9" t="str">
        <f t="shared" si="5"/>
        <v xml:space="preserve"> </v>
      </c>
      <c r="H91" s="9" t="str">
        <f t="shared" si="5"/>
        <v xml:space="preserve"> </v>
      </c>
      <c r="I91" s="17" t="str">
        <f t="shared" si="6"/>
        <v xml:space="preserve"> </v>
      </c>
      <c r="J91" s="14" t="str">
        <f t="shared" si="7"/>
        <v xml:space="preserve"> </v>
      </c>
      <c r="K91" s="15"/>
      <c r="L91" s="16" t="str">
        <f ca="1">IF(OR(Комментарии!$C90&lt;&gt;"",Комментарии!$D90&lt;&gt;""),HYPERLINK(SUBSTITUTE(CELL("АДРЕС",INDEX(Комментарии!$B$4:$B$111,MATCH(Фото!B91,Комментарии!$B$4:$B$111,0))),"",""),"&gt;&gt;&gt;"),"")</f>
        <v/>
      </c>
    </row>
    <row r="92" spans="1:12" ht="15.75">
      <c r="A92" s="10"/>
      <c r="B92" s="10"/>
      <c r="C92" s="17" t="str">
        <f>IF(AND(Видео!$A92=Фото!$A92,Видео!$B92=Фото!$B92,Видео!$A92&lt;&gt;"",Видео!$B92&lt;&gt;""),Видео!$C92," ")</f>
        <v xml:space="preserve"> </v>
      </c>
      <c r="D92" s="14" t="str">
        <f>IF(AND(Видео!$A92=Фото!$A92,Видео!$B92=Фото!$B92,Видео!$A92&lt;&gt;"",Видео!$B92&lt;&gt;""),Видео!$D92," ")</f>
        <v xml:space="preserve"> </v>
      </c>
      <c r="E92" s="18" t="str">
        <f>IF(AND(Видео!$A92=Фото!$A92,Видео!$B92=Фото!$B92,Видео!$A92&lt;&gt;"",Видео!$B92&lt;&gt;""),Видео!$E92," ")</f>
        <v xml:space="preserve"> </v>
      </c>
      <c r="F92" s="9" t="str">
        <f t="shared" si="4"/>
        <v xml:space="preserve"> </v>
      </c>
      <c r="G92" s="9" t="str">
        <f t="shared" si="5"/>
        <v xml:space="preserve"> </v>
      </c>
      <c r="H92" s="9" t="str">
        <f t="shared" si="5"/>
        <v xml:space="preserve"> </v>
      </c>
      <c r="I92" s="17" t="str">
        <f t="shared" si="6"/>
        <v xml:space="preserve"> </v>
      </c>
      <c r="J92" s="14" t="str">
        <f t="shared" si="7"/>
        <v xml:space="preserve"> </v>
      </c>
      <c r="K92" s="15"/>
      <c r="L92" s="16" t="str">
        <f ca="1">IF(OR(Комментарии!$C91&lt;&gt;"",Комментарии!$D91&lt;&gt;""),HYPERLINK(SUBSTITUTE(CELL("АДРЕС",INDEX(Комментарии!$B$4:$B$111,MATCH(Фото!B92,Комментарии!$B$4:$B$111,0))),"",""),"&gt;&gt;&gt;"),"")</f>
        <v/>
      </c>
    </row>
    <row r="93" spans="1:12" ht="15.75">
      <c r="A93" s="10"/>
      <c r="B93" s="10"/>
      <c r="C93" s="17" t="str">
        <f>IF(AND(Видео!$A93=Фото!$A93,Видео!$B93=Фото!$B93,Видео!$A93&lt;&gt;"",Видео!$B93&lt;&gt;""),Видео!$C93," ")</f>
        <v xml:space="preserve"> </v>
      </c>
      <c r="D93" s="14" t="str">
        <f>IF(AND(Видео!$A93=Фото!$A93,Видео!$B93=Фото!$B93,Видео!$A93&lt;&gt;"",Видео!$B93&lt;&gt;""),Видео!$D93," ")</f>
        <v xml:space="preserve"> </v>
      </c>
      <c r="E93" s="18" t="str">
        <f>IF(AND(Видео!$A93=Фото!$A93,Видео!$B93=Фото!$B93,Видео!$A93&lt;&gt;"",Видео!$B93&lt;&gt;""),Видео!$E93," ")</f>
        <v xml:space="preserve"> </v>
      </c>
      <c r="F93" s="9" t="str">
        <f t="shared" si="4"/>
        <v xml:space="preserve"> </v>
      </c>
      <c r="G93" s="9" t="str">
        <f t="shared" si="5"/>
        <v xml:space="preserve"> </v>
      </c>
      <c r="H93" s="9" t="str">
        <f t="shared" si="5"/>
        <v xml:space="preserve"> </v>
      </c>
      <c r="I93" s="17" t="str">
        <f t="shared" si="6"/>
        <v xml:space="preserve"> </v>
      </c>
      <c r="J93" s="14" t="str">
        <f t="shared" si="7"/>
        <v xml:space="preserve"> </v>
      </c>
      <c r="K93" s="15"/>
      <c r="L93" s="16" t="str">
        <f ca="1">IF(OR(Комментарии!$C92&lt;&gt;"",Комментарии!$D92&lt;&gt;""),HYPERLINK(SUBSTITUTE(CELL("АДРЕС",INDEX(Комментарии!$B$4:$B$111,MATCH(Фото!B93,Комментарии!$B$4:$B$111,0))),"",""),"&gt;&gt;&gt;"),"")</f>
        <v/>
      </c>
    </row>
    <row r="94" spans="1:12" ht="15.75">
      <c r="A94" s="10"/>
      <c r="B94" s="10"/>
      <c r="C94" s="17" t="str">
        <f>IF(AND(Видео!$A94=Фото!$A94,Видео!$B94=Фото!$B94,Видео!$A94&lt;&gt;"",Видео!$B94&lt;&gt;""),Видео!$C94," ")</f>
        <v xml:space="preserve"> </v>
      </c>
      <c r="D94" s="14" t="str">
        <f>IF(AND(Видео!$A94=Фото!$A94,Видео!$B94=Фото!$B94,Видео!$A94&lt;&gt;"",Видео!$B94&lt;&gt;""),Видео!$D94," ")</f>
        <v xml:space="preserve"> </v>
      </c>
      <c r="E94" s="18" t="str">
        <f>IF(AND(Видео!$A94=Фото!$A94,Видео!$B94=Фото!$B94,Видео!$A94&lt;&gt;"",Видео!$B94&lt;&gt;""),Видео!$E94," ")</f>
        <v xml:space="preserve"> </v>
      </c>
      <c r="F94" s="9" t="str">
        <f t="shared" si="4"/>
        <v xml:space="preserve"> </v>
      </c>
      <c r="G94" s="9" t="str">
        <f t="shared" si="5"/>
        <v xml:space="preserve"> </v>
      </c>
      <c r="H94" s="9" t="str">
        <f t="shared" si="5"/>
        <v xml:space="preserve"> </v>
      </c>
      <c r="I94" s="17" t="str">
        <f t="shared" si="6"/>
        <v xml:space="preserve"> </v>
      </c>
      <c r="J94" s="14" t="str">
        <f t="shared" si="7"/>
        <v xml:space="preserve"> </v>
      </c>
      <c r="K94" s="15"/>
      <c r="L94" s="16" t="str">
        <f ca="1">IF(OR(Комментарии!$C93&lt;&gt;"",Комментарии!$D93&lt;&gt;""),HYPERLINK(SUBSTITUTE(CELL("АДРЕС",INDEX(Комментарии!$B$4:$B$111,MATCH(Фото!B94,Комментарии!$B$4:$B$111,0))),"",""),"&gt;&gt;&gt;"),"")</f>
        <v/>
      </c>
    </row>
    <row r="95" spans="1:12" ht="15.75">
      <c r="A95" s="10"/>
      <c r="B95" s="10"/>
      <c r="C95" s="17" t="str">
        <f>IF(AND(Видео!$A95=Фото!$A95,Видео!$B95=Фото!$B95,Видео!$A95&lt;&gt;"",Видео!$B95&lt;&gt;""),Видео!$C95," ")</f>
        <v xml:space="preserve"> </v>
      </c>
      <c r="D95" s="14" t="str">
        <f>IF(AND(Видео!$A95=Фото!$A95,Видео!$B95=Фото!$B95,Видео!$A95&lt;&gt;"",Видео!$B95&lt;&gt;""),Видео!$D95," ")</f>
        <v xml:space="preserve"> </v>
      </c>
      <c r="E95" s="18" t="str">
        <f>IF(AND(Видео!$A95=Фото!$A95,Видео!$B95=Фото!$B95,Видео!$A95&lt;&gt;"",Видео!$B95&lt;&gt;""),Видео!$E95," ")</f>
        <v xml:space="preserve"> </v>
      </c>
      <c r="F95" s="9" t="str">
        <f t="shared" si="4"/>
        <v xml:space="preserve"> </v>
      </c>
      <c r="G95" s="9" t="str">
        <f t="shared" si="5"/>
        <v xml:space="preserve"> </v>
      </c>
      <c r="H95" s="9" t="str">
        <f t="shared" si="5"/>
        <v xml:space="preserve"> </v>
      </c>
      <c r="I95" s="17" t="str">
        <f t="shared" si="6"/>
        <v xml:space="preserve"> </v>
      </c>
      <c r="J95" s="14" t="str">
        <f t="shared" si="7"/>
        <v xml:space="preserve"> </v>
      </c>
      <c r="K95" s="15"/>
      <c r="L95" s="16" t="str">
        <f ca="1">IF(OR(Комментарии!$C94&lt;&gt;"",Комментарии!$D94&lt;&gt;""),HYPERLINK(SUBSTITUTE(CELL("АДРЕС",INDEX(Комментарии!$B$4:$B$111,MATCH(Фото!B95,Комментарии!$B$4:$B$111,0))),"",""),"&gt;&gt;&gt;"),"")</f>
        <v/>
      </c>
    </row>
    <row r="96" spans="1:12" ht="15.75">
      <c r="A96" s="10"/>
      <c r="B96" s="10"/>
      <c r="C96" s="17" t="str">
        <f>IF(AND(Видео!$A96=Фото!$A96,Видео!$B96=Фото!$B96,Видео!$A96&lt;&gt;"",Видео!$B96&lt;&gt;""),Видео!$C96," ")</f>
        <v xml:space="preserve"> </v>
      </c>
      <c r="D96" s="14" t="str">
        <f>IF(AND(Видео!$A96=Фото!$A96,Видео!$B96=Фото!$B96,Видео!$A96&lt;&gt;"",Видео!$B96&lt;&gt;""),Видео!$D96," ")</f>
        <v xml:space="preserve"> </v>
      </c>
      <c r="E96" s="18" t="str">
        <f>IF(AND(Видео!$A96=Фото!$A96,Видео!$B96=Фото!$B96,Видео!$A96&lt;&gt;"",Видео!$B96&lt;&gt;""),Видео!$E96," ")</f>
        <v xml:space="preserve"> </v>
      </c>
      <c r="F96" s="9" t="str">
        <f t="shared" si="4"/>
        <v xml:space="preserve"> </v>
      </c>
      <c r="G96" s="9" t="str">
        <f t="shared" si="5"/>
        <v xml:space="preserve"> </v>
      </c>
      <c r="H96" s="9" t="str">
        <f t="shared" si="5"/>
        <v xml:space="preserve"> </v>
      </c>
      <c r="I96" s="17" t="str">
        <f t="shared" si="6"/>
        <v xml:space="preserve"> </v>
      </c>
      <c r="J96" s="14" t="str">
        <f t="shared" si="7"/>
        <v xml:space="preserve"> </v>
      </c>
      <c r="K96" s="15"/>
      <c r="L96" s="16" t="str">
        <f ca="1">IF(OR(Комментарии!$C95&lt;&gt;"",Комментарии!$D95&lt;&gt;""),HYPERLINK(SUBSTITUTE(CELL("АДРЕС",INDEX(Комментарии!$B$4:$B$111,MATCH(Фото!B96,Комментарии!$B$4:$B$111,0))),"",""),"&gt;&gt;&gt;"),"")</f>
        <v/>
      </c>
    </row>
    <row r="97" spans="1:12" ht="15.75">
      <c r="A97" s="10"/>
      <c r="B97" s="10"/>
      <c r="C97" s="17" t="str">
        <f>IF(AND(Видео!$A97=Фото!$A97,Видео!$B97=Фото!$B97,Видео!$A97&lt;&gt;"",Видео!$B97&lt;&gt;""),Видео!$C97," ")</f>
        <v xml:space="preserve"> </v>
      </c>
      <c r="D97" s="14" t="str">
        <f>IF(AND(Видео!$A97=Фото!$A97,Видео!$B97=Фото!$B97,Видео!$A97&lt;&gt;"",Видео!$B97&lt;&gt;""),Видео!$D97," ")</f>
        <v xml:space="preserve"> </v>
      </c>
      <c r="E97" s="18" t="str">
        <f>IF(AND(Видео!$A97=Фото!$A97,Видео!$B97=Фото!$B97,Видео!$A97&lt;&gt;"",Видео!$B97&lt;&gt;""),Видео!$E97," ")</f>
        <v xml:space="preserve"> </v>
      </c>
      <c r="F97" s="9" t="str">
        <f t="shared" si="4"/>
        <v xml:space="preserve"> </v>
      </c>
      <c r="G97" s="9" t="str">
        <f t="shared" si="5"/>
        <v xml:space="preserve"> </v>
      </c>
      <c r="H97" s="9" t="str">
        <f t="shared" si="5"/>
        <v xml:space="preserve"> </v>
      </c>
      <c r="I97" s="17" t="str">
        <f t="shared" si="6"/>
        <v xml:space="preserve"> </v>
      </c>
      <c r="J97" s="14" t="str">
        <f t="shared" si="7"/>
        <v xml:space="preserve"> </v>
      </c>
      <c r="K97" s="15"/>
      <c r="L97" s="16" t="str">
        <f ca="1">IF(OR(Комментарии!$C96&lt;&gt;"",Комментарии!$D96&lt;&gt;""),HYPERLINK(SUBSTITUTE(CELL("АДРЕС",INDEX(Комментарии!$B$4:$B$111,MATCH(Фото!B97,Комментарии!$B$4:$B$111,0))),"",""),"&gt;&gt;&gt;"),"")</f>
        <v/>
      </c>
    </row>
    <row r="98" spans="1:12" ht="15.75">
      <c r="A98" s="10"/>
      <c r="B98" s="10"/>
      <c r="C98" s="17" t="str">
        <f>IF(AND(Видео!$A98=Фото!$A98,Видео!$B98=Фото!$B98,Видео!$A98&lt;&gt;"",Видео!$B98&lt;&gt;""),Видео!$C98," ")</f>
        <v xml:space="preserve"> </v>
      </c>
      <c r="D98" s="14" t="str">
        <f>IF(AND(Видео!$A98=Фото!$A98,Видео!$B98=Фото!$B98,Видео!$A98&lt;&gt;"",Видео!$B98&lt;&gt;""),Видео!$D98," ")</f>
        <v xml:space="preserve"> </v>
      </c>
      <c r="E98" s="18" t="str">
        <f>IF(AND(Видео!$A98=Фото!$A98,Видео!$B98=Фото!$B98,Видео!$A98&lt;&gt;"",Видео!$B98&lt;&gt;""),Видео!$E98," ")</f>
        <v xml:space="preserve"> </v>
      </c>
      <c r="F98" s="9" t="str">
        <f t="shared" si="4"/>
        <v xml:space="preserve"> </v>
      </c>
      <c r="G98" s="9" t="str">
        <f t="shared" si="5"/>
        <v xml:space="preserve"> </v>
      </c>
      <c r="H98" s="9" t="str">
        <f t="shared" si="5"/>
        <v xml:space="preserve"> </v>
      </c>
      <c r="I98" s="17" t="str">
        <f t="shared" si="6"/>
        <v xml:space="preserve"> </v>
      </c>
      <c r="J98" s="14" t="str">
        <f t="shared" si="7"/>
        <v xml:space="preserve"> </v>
      </c>
      <c r="K98" s="15"/>
      <c r="L98" s="16" t="str">
        <f ca="1">IF(OR(Комментарии!$C97&lt;&gt;"",Комментарии!$D97&lt;&gt;""),HYPERLINK(SUBSTITUTE(CELL("АДРЕС",INDEX(Комментарии!$B$4:$B$111,MATCH(Фото!B98,Комментарии!$B$4:$B$111,0))),"",""),"&gt;&gt;&gt;"),"")</f>
        <v/>
      </c>
    </row>
    <row r="99" spans="1:12" ht="15.75">
      <c r="A99" s="10"/>
      <c r="B99" s="10"/>
      <c r="C99" s="17" t="str">
        <f>IF(AND(Видео!$A99=Фото!$A99,Видео!$B99=Фото!$B99,Видео!$A99&lt;&gt;"",Видео!$B99&lt;&gt;""),Видео!$C99," ")</f>
        <v xml:space="preserve"> </v>
      </c>
      <c r="D99" s="14" t="str">
        <f>IF(AND(Видео!$A99=Фото!$A99,Видео!$B99=Фото!$B99,Видео!$A99&lt;&gt;"",Видео!$B99&lt;&gt;""),Видео!$D99," ")</f>
        <v xml:space="preserve"> </v>
      </c>
      <c r="E99" s="18" t="str">
        <f>IF(AND(Видео!$A99=Фото!$A99,Видео!$B99=Фото!$B99,Видео!$A99&lt;&gt;"",Видео!$B99&lt;&gt;""),Видео!$E99," ")</f>
        <v xml:space="preserve"> </v>
      </c>
      <c r="F99" s="9" t="str">
        <f t="shared" si="4"/>
        <v xml:space="preserve"> </v>
      </c>
      <c r="G99" s="9" t="str">
        <f t="shared" si="5"/>
        <v xml:space="preserve"> </v>
      </c>
      <c r="H99" s="9" t="str">
        <f t="shared" si="5"/>
        <v xml:space="preserve"> </v>
      </c>
      <c r="I99" s="17" t="str">
        <f t="shared" si="6"/>
        <v xml:space="preserve"> </v>
      </c>
      <c r="J99" s="14" t="str">
        <f t="shared" si="7"/>
        <v xml:space="preserve"> </v>
      </c>
      <c r="K99" s="15"/>
      <c r="L99" s="16" t="str">
        <f ca="1">IF(OR(Комментарии!$C98&lt;&gt;"",Комментарии!$D98&lt;&gt;""),HYPERLINK(SUBSTITUTE(CELL("АДРЕС",INDEX(Комментарии!$B$4:$B$111,MATCH(Фото!B99,Комментарии!$B$4:$B$111,0))),"",""),"&gt;&gt;&gt;"),"")</f>
        <v/>
      </c>
    </row>
    <row r="100" spans="1:12" ht="15.75">
      <c r="A100" s="10"/>
      <c r="B100" s="10"/>
      <c r="C100" s="17" t="str">
        <f>IF(AND(Видео!$A100=Фото!$A100,Видео!$B100=Фото!$B100,Видео!$A100&lt;&gt;"",Видео!$B100&lt;&gt;""),Видео!$C100," ")</f>
        <v xml:space="preserve"> </v>
      </c>
      <c r="D100" s="14" t="str">
        <f>IF(AND(Видео!$A100=Фото!$A100,Видео!$B100=Фото!$B100,Видео!$A100&lt;&gt;"",Видео!$B100&lt;&gt;""),Видео!$D100," ")</f>
        <v xml:space="preserve"> </v>
      </c>
      <c r="E100" s="18" t="str">
        <f>IF(AND(Видео!$A100=Фото!$A100,Видео!$B100=Фото!$B100,Видео!$A100&lt;&gt;"",Видео!$B100&lt;&gt;""),Видео!$E100," ")</f>
        <v xml:space="preserve"> </v>
      </c>
      <c r="F100" s="9" t="str">
        <f t="shared" si="4"/>
        <v xml:space="preserve"> </v>
      </c>
      <c r="G100" s="9" t="str">
        <f t="shared" si="5"/>
        <v xml:space="preserve"> </v>
      </c>
      <c r="H100" s="9" t="str">
        <f t="shared" si="5"/>
        <v xml:space="preserve"> </v>
      </c>
      <c r="I100" s="17" t="str">
        <f t="shared" si="6"/>
        <v xml:space="preserve"> </v>
      </c>
      <c r="J100" s="14" t="str">
        <f t="shared" si="7"/>
        <v xml:space="preserve"> </v>
      </c>
      <c r="K100" s="15"/>
      <c r="L100" s="16" t="str">
        <f ca="1">IF(OR(Комментарии!$C99&lt;&gt;"",Комментарии!$D99&lt;&gt;""),HYPERLINK(SUBSTITUTE(CELL("АДРЕС",INDEX(Комментарии!$B$4:$B$111,MATCH(Фото!B100,Комментарии!$B$4:$B$111,0))),"",""),"&gt;&gt;&gt;"),"")</f>
        <v/>
      </c>
    </row>
    <row r="101" spans="1:12" ht="15.75">
      <c r="A101" s="10"/>
      <c r="B101" s="10"/>
      <c r="C101" s="17" t="str">
        <f>IF(AND(Видео!$A101=Фото!$A101,Видео!$B101=Фото!$B101,Видео!$A101&lt;&gt;"",Видео!$B101&lt;&gt;""),Видео!$C101," ")</f>
        <v xml:space="preserve"> </v>
      </c>
      <c r="D101" s="14" t="str">
        <f>IF(AND(Видео!$A101=Фото!$A101,Видео!$B101=Фото!$B101,Видео!$A101&lt;&gt;"",Видео!$B101&lt;&gt;""),Видео!$D101," ")</f>
        <v xml:space="preserve"> </v>
      </c>
      <c r="E101" s="18" t="str">
        <f>IF(AND(Видео!$A101=Фото!$A101,Видео!$B101=Фото!$B101,Видео!$A101&lt;&gt;"",Видео!$B101&lt;&gt;""),Видео!$E101," ")</f>
        <v xml:space="preserve"> </v>
      </c>
      <c r="F101" s="9" t="str">
        <f t="shared" si="4"/>
        <v xml:space="preserve"> </v>
      </c>
      <c r="G101" s="9" t="str">
        <f t="shared" si="5"/>
        <v xml:space="preserve"> </v>
      </c>
      <c r="H101" s="9" t="str">
        <f t="shared" si="5"/>
        <v xml:space="preserve"> </v>
      </c>
      <c r="I101" s="17" t="str">
        <f t="shared" si="6"/>
        <v xml:space="preserve"> </v>
      </c>
      <c r="J101" s="14" t="str">
        <f t="shared" si="7"/>
        <v xml:space="preserve"> </v>
      </c>
      <c r="K101" s="15"/>
      <c r="L101" s="16" t="str">
        <f ca="1">IF(OR(Комментарии!$C100&lt;&gt;"",Комментарии!$D100&lt;&gt;""),HYPERLINK(SUBSTITUTE(CELL("АДРЕС",INDEX(Комментарии!$B$4:$B$111,MATCH(Фото!B101,Комментарии!$B$4:$B$111,0))),"",""),"&gt;&gt;&gt;"),"")</f>
        <v/>
      </c>
    </row>
    <row r="102" spans="1:12" ht="15.75">
      <c r="A102" s="10"/>
      <c r="B102" s="10"/>
      <c r="C102" s="17" t="str">
        <f>IF(AND(Видео!$A102=Фото!$A102,Видео!$B102=Фото!$B102,Видео!$A102&lt;&gt;"",Видео!$B102&lt;&gt;""),Видео!$C102," ")</f>
        <v xml:space="preserve"> </v>
      </c>
      <c r="D102" s="14" t="str">
        <f>IF(AND(Видео!$A102=Фото!$A102,Видео!$B102=Фото!$B102,Видео!$A102&lt;&gt;"",Видео!$B102&lt;&gt;""),Видео!$D102," ")</f>
        <v xml:space="preserve"> </v>
      </c>
      <c r="E102" s="18" t="str">
        <f>IF(AND(Видео!$A102=Фото!$A102,Видео!$B102=Фото!$B102,Видео!$A102&lt;&gt;"",Видео!$B102&lt;&gt;""),Видео!$E102," ")</f>
        <v xml:space="preserve"> </v>
      </c>
      <c r="F102" s="9" t="str">
        <f t="shared" si="4"/>
        <v xml:space="preserve"> </v>
      </c>
      <c r="G102" s="9" t="str">
        <f t="shared" si="5"/>
        <v xml:space="preserve"> </v>
      </c>
      <c r="H102" s="9" t="str">
        <f t="shared" si="5"/>
        <v xml:space="preserve"> </v>
      </c>
      <c r="I102" s="17" t="str">
        <f t="shared" si="6"/>
        <v xml:space="preserve"> </v>
      </c>
      <c r="J102" s="14" t="str">
        <f t="shared" si="7"/>
        <v xml:space="preserve"> </v>
      </c>
      <c r="K102" s="15"/>
      <c r="L102" s="16" t="str">
        <f ca="1">IF(OR(Комментарии!$C101&lt;&gt;"",Комментарии!$D101&lt;&gt;""),HYPERLINK(SUBSTITUTE(CELL("АДРЕС",INDEX(Комментарии!$B$4:$B$111,MATCH(Фото!B102,Комментарии!$B$4:$B$111,0))),"",""),"&gt;&gt;&gt;"),"")</f>
        <v/>
      </c>
    </row>
    <row r="103" spans="1:12" ht="15.75">
      <c r="A103" s="10"/>
      <c r="B103" s="10"/>
      <c r="C103" s="17" t="str">
        <f>IF(AND(Видео!$A103=Фото!$A103,Видео!$B103=Фото!$B103,Видео!$A103&lt;&gt;"",Видео!$B103&lt;&gt;""),Видео!$C103," ")</f>
        <v xml:space="preserve"> </v>
      </c>
      <c r="D103" s="14" t="str">
        <f>IF(AND(Видео!$A103=Фото!$A103,Видео!$B103=Фото!$B103,Видео!$A103&lt;&gt;"",Видео!$B103&lt;&gt;""),Видео!$D103," ")</f>
        <v xml:space="preserve"> </v>
      </c>
      <c r="E103" s="18" t="str">
        <f>IF(AND(Видео!$A103=Фото!$A103,Видео!$B103=Фото!$B103,Видео!$A103&lt;&gt;"",Видео!$B103&lt;&gt;""),Видео!$E103," ")</f>
        <v xml:space="preserve"> </v>
      </c>
      <c r="F103" s="9" t="str">
        <f t="shared" si="4"/>
        <v xml:space="preserve"> </v>
      </c>
      <c r="G103" s="9" t="str">
        <f t="shared" si="5"/>
        <v xml:space="preserve"> </v>
      </c>
      <c r="H103" s="9" t="str">
        <f t="shared" si="5"/>
        <v xml:space="preserve"> </v>
      </c>
      <c r="I103" s="17" t="str">
        <f t="shared" si="6"/>
        <v xml:space="preserve"> </v>
      </c>
      <c r="J103" s="14" t="str">
        <f t="shared" si="7"/>
        <v xml:space="preserve"> </v>
      </c>
      <c r="K103" s="15"/>
      <c r="L103" s="16" t="str">
        <f ca="1">IF(OR(Комментарии!$C102&lt;&gt;"",Комментарии!$D102&lt;&gt;""),HYPERLINK(SUBSTITUTE(CELL("АДРЕС",INDEX(Комментарии!$B$4:$B$111,MATCH(Фото!B103,Комментарии!$B$4:$B$111,0))),"",""),"&gt;&gt;&gt;"),"")</f>
        <v/>
      </c>
    </row>
    <row r="104" spans="1:12" ht="15.75">
      <c r="A104" s="10"/>
      <c r="B104" s="10"/>
      <c r="C104" s="17" t="str">
        <f>IF(AND(Видео!$A104=Фото!$A104,Видео!$B104=Фото!$B104,Видео!$A104&lt;&gt;"",Видео!$B104&lt;&gt;""),Видео!$C104," ")</f>
        <v xml:space="preserve"> </v>
      </c>
      <c r="D104" s="14" t="str">
        <f>IF(AND(Видео!$A104=Фото!$A104,Видео!$B104=Фото!$B104,Видео!$A104&lt;&gt;"",Видео!$B104&lt;&gt;""),Видео!$D104," ")</f>
        <v xml:space="preserve"> </v>
      </c>
      <c r="E104" s="18" t="str">
        <f>IF(AND(Видео!$A104=Фото!$A104,Видео!$B104=Фото!$B104,Видео!$A104&lt;&gt;"",Видео!$B104&lt;&gt;""),Видео!$E104," ")</f>
        <v xml:space="preserve"> </v>
      </c>
      <c r="F104" s="9" t="str">
        <f t="shared" si="4"/>
        <v xml:space="preserve"> </v>
      </c>
      <c r="G104" s="9" t="str">
        <f t="shared" si="5"/>
        <v xml:space="preserve"> </v>
      </c>
      <c r="H104" s="9" t="str">
        <f t="shared" si="5"/>
        <v xml:space="preserve"> </v>
      </c>
      <c r="I104" s="17" t="str">
        <f t="shared" si="6"/>
        <v xml:space="preserve"> </v>
      </c>
      <c r="J104" s="14" t="str">
        <f t="shared" si="7"/>
        <v xml:space="preserve"> </v>
      </c>
      <c r="K104" s="15"/>
      <c r="L104" s="16" t="str">
        <f ca="1">IF(OR(Комментарии!$C103&lt;&gt;"",Комментарии!$D103&lt;&gt;""),HYPERLINK(SUBSTITUTE(CELL("АДРЕС",INDEX(Комментарии!$B$4:$B$111,MATCH(Фото!B104,Комментарии!$B$4:$B$111,0))),"",""),"&gt;&gt;&gt;"),"")</f>
        <v/>
      </c>
    </row>
    <row r="105" spans="1:12" ht="15.75">
      <c r="A105" s="10"/>
      <c r="B105" s="10"/>
      <c r="C105" s="17" t="str">
        <f>IF(AND(Видео!$A105=Фото!$A105,Видео!$B105=Фото!$B105,Видео!$A105&lt;&gt;"",Видео!$B105&lt;&gt;""),Видео!$C105," ")</f>
        <v xml:space="preserve"> </v>
      </c>
      <c r="D105" s="14" t="str">
        <f>IF(AND(Видео!$A105=Фото!$A105,Видео!$B105=Фото!$B105,Видео!$A105&lt;&gt;"",Видео!$B105&lt;&gt;""),Видео!$D105," ")</f>
        <v xml:space="preserve"> </v>
      </c>
      <c r="E105" s="18" t="str">
        <f>IF(AND(Видео!$A105=Фото!$A105,Видео!$B105=Фото!$B105,Видео!$A105&lt;&gt;"",Видео!$B105&lt;&gt;""),Видео!$E105," ")</f>
        <v xml:space="preserve"> </v>
      </c>
      <c r="F105" s="9" t="str">
        <f t="shared" si="4"/>
        <v xml:space="preserve"> </v>
      </c>
      <c r="G105" s="9" t="str">
        <f t="shared" si="5"/>
        <v xml:space="preserve"> </v>
      </c>
      <c r="H105" s="9" t="str">
        <f t="shared" si="5"/>
        <v xml:space="preserve"> </v>
      </c>
      <c r="I105" s="17" t="str">
        <f t="shared" si="6"/>
        <v xml:space="preserve"> </v>
      </c>
      <c r="J105" s="14" t="str">
        <f t="shared" si="7"/>
        <v xml:space="preserve"> </v>
      </c>
      <c r="K105" s="15"/>
      <c r="L105" s="16" t="str">
        <f ca="1">IF(OR(Комментарии!$C104&lt;&gt;"",Комментарии!$D104&lt;&gt;""),HYPERLINK(SUBSTITUTE(CELL("АДРЕС",INDEX(Комментарии!$B$4:$B$111,MATCH(Фото!B105,Комментарии!$B$4:$B$111,0))),"",""),"&gt;&gt;&gt;"),"")</f>
        <v/>
      </c>
    </row>
    <row r="106" spans="1:12" ht="15.75">
      <c r="A106" s="10"/>
      <c r="B106" s="10"/>
      <c r="C106" s="17" t="str">
        <f>IF(AND(Видео!$A106=Фото!$A106,Видео!$B106=Фото!$B106,Видео!$A106&lt;&gt;"",Видео!$B106&lt;&gt;""),Видео!$C106," ")</f>
        <v xml:space="preserve"> </v>
      </c>
      <c r="D106" s="14" t="str">
        <f>IF(AND(Видео!$A106=Фото!$A106,Видео!$B106=Фото!$B106,Видео!$A106&lt;&gt;"",Видео!$B106&lt;&gt;""),Видео!$D106," ")</f>
        <v xml:space="preserve"> </v>
      </c>
      <c r="E106" s="18" t="str">
        <f>IF(AND(Видео!$A106=Фото!$A106,Видео!$B106=Фото!$B106,Видео!$A106&lt;&gt;"",Видео!$B106&lt;&gt;""),Видео!$E106," ")</f>
        <v xml:space="preserve"> </v>
      </c>
      <c r="F106" s="9" t="str">
        <f t="shared" si="4"/>
        <v xml:space="preserve"> </v>
      </c>
      <c r="G106" s="9" t="str">
        <f t="shared" si="5"/>
        <v xml:space="preserve"> </v>
      </c>
      <c r="H106" s="9" t="str">
        <f t="shared" si="5"/>
        <v xml:space="preserve"> </v>
      </c>
      <c r="I106" s="17" t="str">
        <f t="shared" si="6"/>
        <v xml:space="preserve"> </v>
      </c>
      <c r="J106" s="14" t="str">
        <f t="shared" si="7"/>
        <v xml:space="preserve"> </v>
      </c>
      <c r="K106" s="15"/>
      <c r="L106" s="16" t="str">
        <f ca="1">IF(OR(Комментарии!$C105&lt;&gt;"",Комментарии!$D105&lt;&gt;""),HYPERLINK(SUBSTITUTE(CELL("АДРЕС",INDEX(Комментарии!$B$4:$B$111,MATCH(Фото!B106,Комментарии!$B$4:$B$111,0))),"",""),"&gt;&gt;&gt;"),"")</f>
        <v/>
      </c>
    </row>
    <row r="107" spans="1:12" ht="15.75">
      <c r="A107" s="10"/>
      <c r="B107" s="10"/>
      <c r="C107" s="17" t="str">
        <f>IF(AND(Видео!$A107=Фото!$A107,Видео!$B107=Фото!$B107,Видео!$A107&lt;&gt;"",Видео!$B107&lt;&gt;""),Видео!$C107," ")</f>
        <v xml:space="preserve"> </v>
      </c>
      <c r="D107" s="14" t="str">
        <f>IF(AND(Видео!$A107=Фото!$A107,Видео!$B107=Фото!$B107,Видео!$A107&lt;&gt;"",Видео!$B107&lt;&gt;""),Видео!$D107," ")</f>
        <v xml:space="preserve"> </v>
      </c>
      <c r="E107" s="18" t="str">
        <f>IF(AND(Видео!$A107=Фото!$A107,Видео!$B107=Фото!$B107,Видео!$A107&lt;&gt;"",Видео!$B107&lt;&gt;""),Видео!$E107," ")</f>
        <v xml:space="preserve"> </v>
      </c>
      <c r="F107" s="9" t="str">
        <f t="shared" si="4"/>
        <v xml:space="preserve"> </v>
      </c>
      <c r="G107" s="9" t="str">
        <f t="shared" si="5"/>
        <v xml:space="preserve"> </v>
      </c>
      <c r="H107" s="9" t="str">
        <f t="shared" si="5"/>
        <v xml:space="preserve"> </v>
      </c>
      <c r="I107" s="17" t="str">
        <f t="shared" si="6"/>
        <v xml:space="preserve"> </v>
      </c>
      <c r="J107" s="14" t="str">
        <f t="shared" si="7"/>
        <v xml:space="preserve"> </v>
      </c>
      <c r="K107" s="15"/>
      <c r="L107" s="16" t="str">
        <f ca="1">IF(OR(Комментарии!$C106&lt;&gt;"",Комментарии!$D106&lt;&gt;""),HYPERLINK(SUBSTITUTE(CELL("АДРЕС",INDEX(Комментарии!$B$4:$B$111,MATCH(Фото!B107,Комментарии!$B$4:$B$111,0))),"",""),"&gt;&gt;&gt;"),"")</f>
        <v/>
      </c>
    </row>
    <row r="108" spans="1:12" ht="15.75">
      <c r="A108" s="10"/>
      <c r="B108" s="10"/>
      <c r="C108" s="17" t="str">
        <f>IF(AND(Видео!$A108=Фото!$A108,Видео!$B108=Фото!$B108,Видео!$A108&lt;&gt;"",Видео!$B108&lt;&gt;""),Видео!$C108," ")</f>
        <v xml:space="preserve"> </v>
      </c>
      <c r="D108" s="14" t="str">
        <f>IF(AND(Видео!$A108=Фото!$A108,Видео!$B108=Фото!$B108,Видео!$A108&lt;&gt;"",Видео!$B108&lt;&gt;""),Видео!$D108," ")</f>
        <v xml:space="preserve"> </v>
      </c>
      <c r="E108" s="18" t="str">
        <f>IF(AND(Видео!$A108=Фото!$A108,Видео!$B108=Фото!$B108,Видео!$A108&lt;&gt;"",Видео!$B108&lt;&gt;""),Видео!$E108," ")</f>
        <v xml:space="preserve"> </v>
      </c>
      <c r="F108" s="9" t="str">
        <f t="shared" si="4"/>
        <v xml:space="preserve"> </v>
      </c>
      <c r="G108" s="9" t="str">
        <f t="shared" si="5"/>
        <v xml:space="preserve"> </v>
      </c>
      <c r="H108" s="9" t="str">
        <f t="shared" si="5"/>
        <v xml:space="preserve"> </v>
      </c>
      <c r="I108" s="17" t="str">
        <f t="shared" si="6"/>
        <v xml:space="preserve"> </v>
      </c>
      <c r="J108" s="14" t="str">
        <f t="shared" si="7"/>
        <v xml:space="preserve"> </v>
      </c>
      <c r="K108" s="15"/>
      <c r="L108" s="16" t="str">
        <f ca="1">IF(OR(Комментарии!$C107&lt;&gt;"",Комментарии!$D107&lt;&gt;""),HYPERLINK(SUBSTITUTE(CELL("АДРЕС",INDEX(Комментарии!$B$4:$B$111,MATCH(Фото!B108,Комментарии!$B$4:$B$111,0))),"",""),"&gt;&gt;&gt;"),"")</f>
        <v/>
      </c>
    </row>
    <row r="109" spans="1:12" ht="15.75">
      <c r="A109" s="10"/>
      <c r="B109" s="10"/>
      <c r="C109" s="17" t="str">
        <f>IF(AND(Видео!$A109=Фото!$A109,Видео!$B109=Фото!$B109,Видео!$A109&lt;&gt;"",Видео!$B109&lt;&gt;""),Видео!$C109," ")</f>
        <v xml:space="preserve"> </v>
      </c>
      <c r="D109" s="14" t="str">
        <f>IF(AND(Видео!$A109=Фото!$A109,Видео!$B109=Фото!$B109,Видео!$A109&lt;&gt;"",Видео!$B109&lt;&gt;""),Видео!$D109," ")</f>
        <v xml:space="preserve"> </v>
      </c>
      <c r="E109" s="18" t="str">
        <f>IF(AND(Видео!$A109=Фото!$A109,Видео!$B109=Фото!$B109,Видео!$A109&lt;&gt;"",Видео!$B109&lt;&gt;""),Видео!$E109," ")</f>
        <v xml:space="preserve"> </v>
      </c>
      <c r="F109" s="9" t="str">
        <f t="shared" si="4"/>
        <v xml:space="preserve"> </v>
      </c>
      <c r="G109" s="9" t="str">
        <f t="shared" si="5"/>
        <v xml:space="preserve"> </v>
      </c>
      <c r="H109" s="9" t="str">
        <f t="shared" si="5"/>
        <v xml:space="preserve"> </v>
      </c>
      <c r="I109" s="17" t="str">
        <f t="shared" si="6"/>
        <v xml:space="preserve"> </v>
      </c>
      <c r="J109" s="14" t="str">
        <f t="shared" si="7"/>
        <v xml:space="preserve"> </v>
      </c>
      <c r="K109" s="15"/>
      <c r="L109" s="16" t="str">
        <f ca="1">IF(OR(Комментарии!$C108&lt;&gt;"",Комментарии!$D108&lt;&gt;""),HYPERLINK(SUBSTITUTE(CELL("АДРЕС",INDEX(Комментарии!$B$4:$B$111,MATCH(Фото!B109,Комментарии!$B$4:$B$111,0))),"",""),"&gt;&gt;&gt;"),"")</f>
        <v/>
      </c>
    </row>
    <row r="110" spans="1:12" ht="15.75">
      <c r="A110" s="10"/>
      <c r="B110" s="10"/>
      <c r="C110" s="17" t="str">
        <f>IF(AND(Видео!$A110=Фото!$A110,Видео!$B110=Фото!$B110,Видео!$A110&lt;&gt;"",Видео!$B110&lt;&gt;""),Видео!$C110," ")</f>
        <v xml:space="preserve"> </v>
      </c>
      <c r="D110" s="14" t="str">
        <f>IF(AND(Видео!$A110=Фото!$A110,Видео!$B110=Фото!$B110,Видео!$A110&lt;&gt;"",Видео!$B110&lt;&gt;""),Видео!$D110," ")</f>
        <v xml:space="preserve"> </v>
      </c>
      <c r="E110" s="18" t="str">
        <f>IF(AND(Видео!$A110=Фото!$A110,Видео!$B110=Фото!$B110,Видео!$A110&lt;&gt;"",Видео!$B110&lt;&gt;""),Видео!$E110," ")</f>
        <v xml:space="preserve"> </v>
      </c>
      <c r="F110" s="9" t="str">
        <f t="shared" si="4"/>
        <v xml:space="preserve"> </v>
      </c>
      <c r="G110" s="9" t="str">
        <f t="shared" si="5"/>
        <v xml:space="preserve"> </v>
      </c>
      <c r="H110" s="9" t="str">
        <f t="shared" si="5"/>
        <v xml:space="preserve"> </v>
      </c>
      <c r="I110" s="17" t="str">
        <f t="shared" si="6"/>
        <v xml:space="preserve"> </v>
      </c>
      <c r="J110" s="14" t="str">
        <f t="shared" si="7"/>
        <v xml:space="preserve"> </v>
      </c>
      <c r="K110" s="15"/>
      <c r="L110" s="16" t="str">
        <f ca="1">IF(OR(Комментарии!$C109&lt;&gt;"",Комментарии!$D109&lt;&gt;""),HYPERLINK(SUBSTITUTE(CELL("АДРЕС",INDEX(Комментарии!$B$4:$B$111,MATCH(Фото!B110,Комментарии!$B$4:$B$111,0))),"",""),"&gt;&gt;&gt;"),"")</f>
        <v/>
      </c>
    </row>
    <row r="111" spans="1:12" ht="15.75">
      <c r="A111" s="10"/>
      <c r="B111" s="10"/>
      <c r="C111" s="17" t="str">
        <f>IF(AND(Видео!$A111=Фото!$A111,Видео!$B111=Фото!$B111,Видео!$A111&lt;&gt;"",Видео!$B111&lt;&gt;""),Видео!$C111," ")</f>
        <v xml:space="preserve"> </v>
      </c>
      <c r="D111" s="14" t="str">
        <f>IF(AND(Видео!$A111=Фото!$A111,Видео!$B111=Фото!$B111,Видео!$A111&lt;&gt;"",Видео!$B111&lt;&gt;""),Видео!$D111," ")</f>
        <v xml:space="preserve"> </v>
      </c>
      <c r="E111" s="18" t="str">
        <f>IF(AND(Видео!$A111=Фото!$A111,Видео!$B111=Фото!$B111,Видео!$A111&lt;&gt;"",Видео!$B111&lt;&gt;""),Видео!$E111," ")</f>
        <v xml:space="preserve"> </v>
      </c>
      <c r="F111" s="9" t="str">
        <f t="shared" si="4"/>
        <v xml:space="preserve"> </v>
      </c>
      <c r="G111" s="9" t="str">
        <f t="shared" si="5"/>
        <v xml:space="preserve"> </v>
      </c>
      <c r="H111" s="9" t="str">
        <f t="shared" si="5"/>
        <v xml:space="preserve"> </v>
      </c>
      <c r="I111" s="17" t="str">
        <f t="shared" si="6"/>
        <v xml:space="preserve"> </v>
      </c>
      <c r="J111" s="14" t="str">
        <f t="shared" si="7"/>
        <v xml:space="preserve"> </v>
      </c>
      <c r="K111" s="15"/>
      <c r="L111" s="16" t="str">
        <f ca="1">IF(OR(Комментарии!$C110&lt;&gt;"",Комментарии!$D110&lt;&gt;""),HYPERLINK(SUBSTITUTE(CELL("АДРЕС",INDEX(Комментарии!$B$4:$B$111,MATCH(Фото!B111,Комментарии!$B$4:$B$111,0))),"",""),"&gt;&gt;&gt;"),"")</f>
        <v/>
      </c>
    </row>
    <row r="112" spans="1:12" ht="15.75">
      <c r="A112" s="10"/>
      <c r="B112" s="10"/>
      <c r="C112" s="17" t="str">
        <f>IF(AND(Видео!$A112=Фото!$A112,Видео!$B112=Фото!$B112,Видео!$A112&lt;&gt;"",Видео!$B112&lt;&gt;""),Видео!$C112," ")</f>
        <v xml:space="preserve"> </v>
      </c>
      <c r="D112" s="14" t="str">
        <f>IF(AND(Видео!$A112=Фото!$A112,Видео!$B112=Фото!$B112,Видео!$A112&lt;&gt;"",Видео!$B112&lt;&gt;""),Видео!$D112," ")</f>
        <v xml:space="preserve"> </v>
      </c>
      <c r="E112" s="18" t="str">
        <f>IF(AND(Видео!$A112=Фото!$A112,Видео!$B112=Фото!$B112,Видео!$A112&lt;&gt;"",Видео!$B112&lt;&gt;""),Видео!$E112," ")</f>
        <v xml:space="preserve"> </v>
      </c>
      <c r="F112" s="9" t="str">
        <f t="shared" si="4"/>
        <v xml:space="preserve"> </v>
      </c>
      <c r="G112" s="9" t="str">
        <f t="shared" si="5"/>
        <v xml:space="preserve"> </v>
      </c>
      <c r="H112" s="9" t="str">
        <f t="shared" si="5"/>
        <v xml:space="preserve"> </v>
      </c>
      <c r="I112" s="17" t="str">
        <f t="shared" si="6"/>
        <v xml:space="preserve"> </v>
      </c>
      <c r="J112" s="14" t="str">
        <f t="shared" si="7"/>
        <v xml:space="preserve"> </v>
      </c>
      <c r="K112" s="15"/>
      <c r="L112" s="16" t="str">
        <f ca="1">IF(OR(Комментарии!$C111&lt;&gt;"",Комментарии!$D111&lt;&gt;""),HYPERLINK(SUBSTITUTE(CELL("АДРЕС",INDEX(Комментарии!$B$4:$B$111,MATCH(Фото!B112,Комментарии!$B$4:$B$111,0))),"",""),"&gt;&gt;&gt;"),"")</f>
        <v/>
      </c>
    </row>
  </sheetData>
  <sheetProtection formatColumns="0" formatRows="0" insertColumns="0" insertRows="0" insertHyperlinks="0" deleteColumns="0" deleteRows="0" sort="0" autoFilter="0" pivotTables="0"/>
  <autoFilter ref="A4:L4"/>
  <dataConsolidate/>
  <mergeCells count="13">
    <mergeCell ref="J1:K1"/>
    <mergeCell ref="L1:L3"/>
    <mergeCell ref="F2:F3"/>
    <mergeCell ref="G2:H2"/>
    <mergeCell ref="I2:I3"/>
    <mergeCell ref="J2:J3"/>
    <mergeCell ref="K2:K3"/>
    <mergeCell ref="F1:I1"/>
    <mergeCell ref="A1:A3"/>
    <mergeCell ref="B1:B3"/>
    <mergeCell ref="C1:C3"/>
    <mergeCell ref="D1:D3"/>
    <mergeCell ref="E1:E3"/>
  </mergeCells>
  <conditionalFormatting sqref="J4:J112">
    <cfRule type="timePeriod" dxfId="0" priority="1" timePeriod="thisWeek">
      <formula>AND(TODAY()-ROUNDDOWN(J4,0)&lt;=WEEKDAY(TODAY())-1,ROUNDDOWN(J4,0)-TODAY()&lt;=7-WEEKDAY(TODAY()))</formula>
    </cfRule>
  </conditionalFormatting>
  <dataValidations count="3">
    <dataValidation type="list" allowBlank="1" showInputMessage="1" showErrorMessage="1" sqref="A5">
      <formula1>$AE$3:$AE$10</formula1>
    </dataValidation>
    <dataValidation type="list" showInputMessage="1" showErrorMessage="1" sqref="A6:A112">
      <formula1>$AE$3:$AE$10</formula1>
    </dataValidation>
    <dataValidation showInputMessage="1" showErrorMessage="1" sqref="A4 B5"/>
  </dataValidations>
  <pageMargins left="0.7" right="0.7" top="0.75" bottom="0.75" header="0.3" footer="0.3"/>
  <pageSetup paperSize="9" orientation="portrait" r:id="rId1"/>
  <ignoredErrors>
    <ignoredError sqref="F5:F20 F22:F11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E112"/>
  <sheetViews>
    <sheetView tabSelected="1" workbookViewId="0">
      <selection activeCell="A4" sqref="A4"/>
    </sheetView>
  </sheetViews>
  <sheetFormatPr defaultRowHeight="15"/>
  <cols>
    <col min="1" max="1" width="27" style="23" customWidth="1"/>
    <col min="2" max="2" width="29.28515625" style="23" customWidth="1"/>
    <col min="3" max="3" width="47.85546875" style="23" customWidth="1"/>
    <col min="4" max="4" width="45.7109375" style="23" customWidth="1"/>
    <col min="5" max="5" width="14.42578125" style="23" customWidth="1"/>
    <col min="6" max="6" width="10.5703125" customWidth="1"/>
    <col min="7" max="7" width="10.140625" customWidth="1"/>
    <col min="8" max="8" width="14" bestFit="1" customWidth="1"/>
    <col min="9" max="9" width="14.85546875" customWidth="1"/>
    <col min="10" max="10" width="12" customWidth="1"/>
    <col min="11" max="11" width="14.5703125" customWidth="1"/>
  </cols>
  <sheetData>
    <row r="1" spans="1:5">
      <c r="A1" s="27" t="s">
        <v>0</v>
      </c>
      <c r="B1" s="27" t="s">
        <v>7</v>
      </c>
      <c r="C1" s="29" t="s">
        <v>22</v>
      </c>
      <c r="D1" s="29" t="s">
        <v>23</v>
      </c>
      <c r="E1" s="29"/>
    </row>
    <row r="2" spans="1:5" ht="15" customHeight="1">
      <c r="A2" s="27"/>
      <c r="B2" s="27"/>
      <c r="C2" s="29"/>
      <c r="D2" s="29"/>
      <c r="E2" s="29"/>
    </row>
    <row r="3" spans="1:5" s="6" customFormat="1" ht="15" customHeight="1">
      <c r="A3" s="7"/>
      <c r="B3" s="7"/>
      <c r="C3" s="8"/>
      <c r="D3" s="8"/>
      <c r="E3" s="8"/>
    </row>
    <row r="4" spans="1:5" ht="15.75">
      <c r="A4" s="19" t="str">
        <f>Видео!A5</f>
        <v>выписка</v>
      </c>
      <c r="B4" s="19" t="str">
        <f>Видео!B5</f>
        <v>Смирновы</v>
      </c>
      <c r="C4" s="10"/>
      <c r="D4" s="24" t="s">
        <v>31</v>
      </c>
      <c r="E4" s="20"/>
    </row>
    <row r="5" spans="1:5" ht="15.75">
      <c r="A5" s="19" t="str">
        <f>Видео!A6</f>
        <v>детский сад</v>
      </c>
      <c r="B5" s="19" t="str">
        <f>Видео!B6</f>
        <v>Вишенка</v>
      </c>
      <c r="C5" s="10"/>
      <c r="D5" s="20"/>
      <c r="E5" s="20"/>
    </row>
    <row r="6" spans="1:5" ht="15.75">
      <c r="A6" s="19" t="str">
        <f>Видео!A7</f>
        <v>крестины</v>
      </c>
      <c r="B6" s="19" t="str">
        <f>Видео!B7</f>
        <v>Ивановы</v>
      </c>
      <c r="C6" s="10"/>
      <c r="D6" s="20" t="s">
        <v>31</v>
      </c>
      <c r="E6" s="20"/>
    </row>
    <row r="7" spans="1:5" ht="15.75">
      <c r="A7" s="19">
        <f>Видео!A8</f>
        <v>0</v>
      </c>
      <c r="B7" s="19">
        <f>Видео!B8</f>
        <v>0</v>
      </c>
      <c r="C7" s="10"/>
      <c r="D7" s="20"/>
      <c r="E7" s="20"/>
    </row>
    <row r="8" spans="1:5" ht="15.75">
      <c r="A8" s="19">
        <f>Видео!A9</f>
        <v>0</v>
      </c>
      <c r="B8" s="19">
        <f>Видео!B9</f>
        <v>0</v>
      </c>
      <c r="C8" s="10"/>
      <c r="D8" s="20"/>
      <c r="E8" s="20"/>
    </row>
    <row r="9" spans="1:5" ht="15.75">
      <c r="A9" s="19">
        <f>Видео!A10</f>
        <v>0</v>
      </c>
      <c r="B9" s="19">
        <f>Видео!B10</f>
        <v>0</v>
      </c>
      <c r="C9" s="10"/>
      <c r="D9" s="20"/>
      <c r="E9" s="20"/>
    </row>
    <row r="10" spans="1:5" ht="15.75">
      <c r="A10" s="19">
        <f>Видео!A11</f>
        <v>0</v>
      </c>
      <c r="B10" s="19">
        <f>Видео!B11</f>
        <v>0</v>
      </c>
      <c r="C10" s="10"/>
      <c r="D10" s="20"/>
      <c r="E10" s="20"/>
    </row>
    <row r="11" spans="1:5" ht="15.75">
      <c r="A11" s="19">
        <f>Видео!A12</f>
        <v>0</v>
      </c>
      <c r="B11" s="19">
        <f>Видео!B12</f>
        <v>0</v>
      </c>
      <c r="C11" s="10"/>
      <c r="D11" s="20"/>
      <c r="E11" s="20"/>
    </row>
    <row r="12" spans="1:5" ht="15.75">
      <c r="A12" s="19">
        <f>Видео!A13</f>
        <v>0</v>
      </c>
      <c r="B12" s="19">
        <f>Видео!B13</f>
        <v>0</v>
      </c>
      <c r="C12" s="10"/>
      <c r="D12" s="20"/>
      <c r="E12" s="20"/>
    </row>
    <row r="13" spans="1:5" ht="15.75">
      <c r="A13" s="19">
        <f>Видео!A14</f>
        <v>0</v>
      </c>
      <c r="B13" s="19">
        <f>Видео!B14</f>
        <v>0</v>
      </c>
      <c r="C13" s="10"/>
      <c r="D13" s="20"/>
      <c r="E13" s="20"/>
    </row>
    <row r="14" spans="1:5" ht="15.75">
      <c r="A14" s="19">
        <f>Видео!A15</f>
        <v>0</v>
      </c>
      <c r="B14" s="19">
        <f>Видео!B15</f>
        <v>0</v>
      </c>
      <c r="C14" s="10"/>
      <c r="D14" s="20"/>
      <c r="E14" s="20"/>
    </row>
    <row r="15" spans="1:5" ht="15.75">
      <c r="A15" s="19">
        <f>Видео!A16</f>
        <v>0</v>
      </c>
      <c r="B15" s="19">
        <f>Видео!B16</f>
        <v>0</v>
      </c>
      <c r="C15" s="10"/>
      <c r="D15" s="20"/>
      <c r="E15" s="20"/>
    </row>
    <row r="16" spans="1:5" ht="15.75">
      <c r="A16" s="19">
        <f>Видео!A17</f>
        <v>0</v>
      </c>
      <c r="B16" s="19">
        <f>Видео!B17</f>
        <v>0</v>
      </c>
      <c r="C16" s="10"/>
      <c r="D16" s="20"/>
      <c r="E16" s="20"/>
    </row>
    <row r="17" spans="1:5" ht="15.75">
      <c r="A17" s="19">
        <f>Видео!A18</f>
        <v>0</v>
      </c>
      <c r="B17" s="19">
        <f>Видео!B18</f>
        <v>0</v>
      </c>
      <c r="C17" s="10"/>
      <c r="D17" s="20"/>
      <c r="E17" s="20"/>
    </row>
    <row r="18" spans="1:5" ht="15.75">
      <c r="A18" s="19">
        <f>Видео!A19</f>
        <v>0</v>
      </c>
      <c r="B18" s="19">
        <f>Видео!B19</f>
        <v>0</v>
      </c>
      <c r="C18" s="10"/>
      <c r="D18" s="20"/>
      <c r="E18" s="20"/>
    </row>
    <row r="19" spans="1:5" ht="15.75">
      <c r="A19" s="19">
        <f>Видео!A20</f>
        <v>0</v>
      </c>
      <c r="B19" s="19">
        <f>Видео!B20</f>
        <v>0</v>
      </c>
      <c r="C19" s="10"/>
      <c r="D19" s="20"/>
      <c r="E19" s="20"/>
    </row>
    <row r="20" spans="1:5" ht="15.75">
      <c r="A20" s="19">
        <f>Видео!A21</f>
        <v>0</v>
      </c>
      <c r="B20" s="19">
        <f>Видео!B21</f>
        <v>0</v>
      </c>
      <c r="C20" s="10"/>
      <c r="D20" s="20"/>
      <c r="E20" s="20"/>
    </row>
    <row r="21" spans="1:5" ht="15.75">
      <c r="A21" s="19">
        <f>Видео!A22</f>
        <v>0</v>
      </c>
      <c r="B21" s="19">
        <f>Видео!B22</f>
        <v>0</v>
      </c>
      <c r="C21" s="10"/>
      <c r="D21" s="20"/>
      <c r="E21" s="20"/>
    </row>
    <row r="22" spans="1:5" ht="15.75">
      <c r="A22" s="19">
        <f>Видео!A23</f>
        <v>0</v>
      </c>
      <c r="B22" s="19">
        <f>Видео!B23</f>
        <v>0</v>
      </c>
      <c r="C22" s="10"/>
      <c r="D22" s="20"/>
      <c r="E22" s="20"/>
    </row>
    <row r="23" spans="1:5" ht="15.75">
      <c r="A23" s="19">
        <f>Видео!A24</f>
        <v>0</v>
      </c>
      <c r="B23" s="19">
        <f>Видео!B24</f>
        <v>0</v>
      </c>
      <c r="C23" s="10"/>
      <c r="D23" s="20"/>
      <c r="E23" s="20"/>
    </row>
    <row r="24" spans="1:5" ht="15.75">
      <c r="A24" s="19">
        <f>Видео!A25</f>
        <v>0</v>
      </c>
      <c r="B24" s="19">
        <f>Видео!B25</f>
        <v>0</v>
      </c>
      <c r="C24" s="10"/>
      <c r="D24" s="20"/>
      <c r="E24" s="20"/>
    </row>
    <row r="25" spans="1:5" ht="15.75">
      <c r="A25" s="19">
        <f>Видео!A26</f>
        <v>0</v>
      </c>
      <c r="B25" s="19">
        <f>Видео!B26</f>
        <v>0</v>
      </c>
      <c r="C25" s="10"/>
      <c r="D25" s="20"/>
      <c r="E25" s="20"/>
    </row>
    <row r="26" spans="1:5" ht="15.75">
      <c r="A26" s="19">
        <f>Видео!A27</f>
        <v>0</v>
      </c>
      <c r="B26" s="19">
        <f>Видео!B27</f>
        <v>0</v>
      </c>
      <c r="C26" s="10"/>
      <c r="D26" s="20"/>
      <c r="E26" s="20"/>
    </row>
    <row r="27" spans="1:5" ht="15.75">
      <c r="A27" s="19">
        <f>Видео!A28</f>
        <v>0</v>
      </c>
      <c r="B27" s="19">
        <f>Видео!B28</f>
        <v>0</v>
      </c>
      <c r="C27" s="10"/>
      <c r="D27" s="20"/>
      <c r="E27" s="20"/>
    </row>
    <row r="28" spans="1:5" ht="15.75">
      <c r="A28" s="19">
        <f>Видео!A29</f>
        <v>0</v>
      </c>
      <c r="B28" s="19">
        <f>Видео!B29</f>
        <v>0</v>
      </c>
      <c r="C28" s="10"/>
      <c r="D28" s="20"/>
      <c r="E28" s="20"/>
    </row>
    <row r="29" spans="1:5" ht="15.75">
      <c r="A29" s="19">
        <f>Видео!A30</f>
        <v>0</v>
      </c>
      <c r="B29" s="19">
        <f>Видео!B30</f>
        <v>0</v>
      </c>
      <c r="C29" s="10"/>
      <c r="D29" s="20"/>
      <c r="E29" s="20"/>
    </row>
    <row r="30" spans="1:5" ht="15.75">
      <c r="A30" s="19">
        <f>Видео!A31</f>
        <v>0</v>
      </c>
      <c r="B30" s="19">
        <f>Видео!B31</f>
        <v>0</v>
      </c>
      <c r="C30" s="10"/>
      <c r="D30" s="20"/>
      <c r="E30" s="20"/>
    </row>
    <row r="31" spans="1:5" ht="15.75">
      <c r="A31" s="19">
        <f>Видео!A32</f>
        <v>0</v>
      </c>
      <c r="B31" s="19">
        <f>Видео!B32</f>
        <v>0</v>
      </c>
      <c r="C31" s="10"/>
      <c r="D31" s="20"/>
      <c r="E31" s="20"/>
    </row>
    <row r="32" spans="1:5" ht="15.75">
      <c r="A32" s="19">
        <f>Видео!A33</f>
        <v>0</v>
      </c>
      <c r="B32" s="19">
        <f>Видео!B33</f>
        <v>0</v>
      </c>
      <c r="C32" s="10"/>
      <c r="D32" s="20"/>
      <c r="E32" s="20"/>
    </row>
    <row r="33" spans="1:5" ht="15.75">
      <c r="A33" s="19">
        <f>Видео!A34</f>
        <v>0</v>
      </c>
      <c r="B33" s="19">
        <f>Видео!B34</f>
        <v>0</v>
      </c>
      <c r="C33" s="10"/>
      <c r="D33" s="20"/>
      <c r="E33" s="20"/>
    </row>
    <row r="34" spans="1:5" ht="15.75">
      <c r="A34" s="19">
        <f>Видео!A35</f>
        <v>0</v>
      </c>
      <c r="B34" s="19">
        <f>Видео!B35</f>
        <v>0</v>
      </c>
      <c r="C34" s="10"/>
      <c r="D34" s="20"/>
      <c r="E34" s="20"/>
    </row>
    <row r="35" spans="1:5" ht="15.75">
      <c r="A35" s="19">
        <f>Видео!A36</f>
        <v>0</v>
      </c>
      <c r="B35" s="19">
        <f>Видео!B36</f>
        <v>0</v>
      </c>
      <c r="C35" s="10"/>
      <c r="D35" s="20"/>
      <c r="E35" s="20"/>
    </row>
    <row r="36" spans="1:5" ht="15.75">
      <c r="A36" s="19">
        <f>Видео!A37</f>
        <v>0</v>
      </c>
      <c r="B36" s="19">
        <f>Видео!B37</f>
        <v>0</v>
      </c>
      <c r="C36" s="10"/>
      <c r="D36" s="20"/>
      <c r="E36" s="20"/>
    </row>
    <row r="37" spans="1:5" ht="15.75">
      <c r="A37" s="19">
        <f>Видео!A38</f>
        <v>0</v>
      </c>
      <c r="B37" s="19">
        <f>Видео!B38</f>
        <v>0</v>
      </c>
      <c r="C37" s="10"/>
      <c r="D37" s="20"/>
      <c r="E37" s="20"/>
    </row>
    <row r="38" spans="1:5" ht="15.75">
      <c r="A38" s="19">
        <f>Видео!A39</f>
        <v>0</v>
      </c>
      <c r="B38" s="19">
        <f>Видео!B39</f>
        <v>0</v>
      </c>
      <c r="C38" s="10"/>
      <c r="D38" s="20"/>
      <c r="E38" s="20"/>
    </row>
    <row r="39" spans="1:5" ht="15.75">
      <c r="A39" s="19">
        <f>Видео!A40</f>
        <v>0</v>
      </c>
      <c r="B39" s="19">
        <f>Видео!B40</f>
        <v>0</v>
      </c>
      <c r="C39" s="10"/>
      <c r="D39" s="20"/>
      <c r="E39" s="20"/>
    </row>
    <row r="40" spans="1:5" ht="15.75">
      <c r="A40" s="19">
        <f>Видео!A41</f>
        <v>0</v>
      </c>
      <c r="B40" s="19">
        <f>Видео!B41</f>
        <v>0</v>
      </c>
      <c r="C40" s="10"/>
      <c r="D40" s="20"/>
      <c r="E40" s="20"/>
    </row>
    <row r="41" spans="1:5" ht="15.75">
      <c r="A41" s="19">
        <f>Видео!A42</f>
        <v>0</v>
      </c>
      <c r="B41" s="19">
        <f>Видео!B42</f>
        <v>0</v>
      </c>
      <c r="C41" s="10"/>
      <c r="D41" s="20"/>
      <c r="E41" s="20"/>
    </row>
    <row r="42" spans="1:5" ht="15.75">
      <c r="A42" s="19">
        <f>Видео!A43</f>
        <v>0</v>
      </c>
      <c r="B42" s="19">
        <f>Видео!B43</f>
        <v>0</v>
      </c>
      <c r="C42" s="10"/>
      <c r="D42" s="20"/>
      <c r="E42" s="20"/>
    </row>
    <row r="43" spans="1:5" ht="15.75">
      <c r="A43" s="19">
        <f>Видео!A44</f>
        <v>0</v>
      </c>
      <c r="B43" s="19">
        <f>Видео!B44</f>
        <v>0</v>
      </c>
      <c r="C43" s="10"/>
      <c r="D43" s="20"/>
      <c r="E43" s="20"/>
    </row>
    <row r="44" spans="1:5" ht="15.75">
      <c r="A44" s="19">
        <f>Видео!A45</f>
        <v>0</v>
      </c>
      <c r="B44" s="19">
        <f>Видео!B45</f>
        <v>0</v>
      </c>
      <c r="C44" s="10"/>
      <c r="D44" s="20"/>
      <c r="E44" s="20"/>
    </row>
    <row r="45" spans="1:5" ht="15.75">
      <c r="A45" s="19">
        <f>Видео!A46</f>
        <v>0</v>
      </c>
      <c r="B45" s="19">
        <f>Видео!B46</f>
        <v>0</v>
      </c>
      <c r="C45" s="10"/>
      <c r="D45" s="20"/>
      <c r="E45" s="20"/>
    </row>
    <row r="46" spans="1:5" ht="15.75">
      <c r="A46" s="19">
        <f>Видео!A47</f>
        <v>0</v>
      </c>
      <c r="B46" s="19">
        <f>Видео!B47</f>
        <v>0</v>
      </c>
      <c r="C46" s="10"/>
      <c r="D46" s="20"/>
      <c r="E46" s="20"/>
    </row>
    <row r="47" spans="1:5" ht="15.75">
      <c r="A47" s="19">
        <f>Видео!A48</f>
        <v>0</v>
      </c>
      <c r="B47" s="19">
        <f>Видео!B48</f>
        <v>0</v>
      </c>
      <c r="C47" s="10"/>
      <c r="D47" s="20"/>
      <c r="E47" s="20"/>
    </row>
    <row r="48" spans="1:5" ht="15.75">
      <c r="A48" s="19">
        <f>Видео!A49</f>
        <v>0</v>
      </c>
      <c r="B48" s="19">
        <f>Видео!B49</f>
        <v>0</v>
      </c>
      <c r="C48" s="10"/>
      <c r="D48" s="20"/>
      <c r="E48" s="20"/>
    </row>
    <row r="49" spans="1:5" ht="15.75">
      <c r="A49" s="19">
        <f>Видео!A50</f>
        <v>0</v>
      </c>
      <c r="B49" s="19">
        <f>Видео!B50</f>
        <v>0</v>
      </c>
      <c r="C49" s="10"/>
      <c r="D49" s="20"/>
      <c r="E49" s="20"/>
    </row>
    <row r="50" spans="1:5" ht="15.75">
      <c r="A50" s="19">
        <f>Видео!A51</f>
        <v>0</v>
      </c>
      <c r="B50" s="19">
        <f>Видео!B51</f>
        <v>0</v>
      </c>
      <c r="C50" s="10"/>
      <c r="D50" s="20"/>
      <c r="E50" s="20"/>
    </row>
    <row r="51" spans="1:5" ht="15.75">
      <c r="A51" s="19">
        <f>Видео!A52</f>
        <v>0</v>
      </c>
      <c r="B51" s="19">
        <f>Видео!B52</f>
        <v>0</v>
      </c>
      <c r="C51" s="10"/>
      <c r="D51" s="20"/>
      <c r="E51" s="20"/>
    </row>
    <row r="52" spans="1:5" ht="15.75">
      <c r="A52" s="19">
        <f>Видео!A53</f>
        <v>0</v>
      </c>
      <c r="B52" s="19">
        <f>Видео!B53</f>
        <v>0</v>
      </c>
      <c r="C52" s="10"/>
      <c r="D52" s="20"/>
      <c r="E52" s="20"/>
    </row>
    <row r="53" spans="1:5" ht="15.75">
      <c r="A53" s="19">
        <f>Видео!A54</f>
        <v>0</v>
      </c>
      <c r="B53" s="19">
        <f>Видео!B54</f>
        <v>0</v>
      </c>
      <c r="C53" s="10"/>
      <c r="D53" s="20"/>
      <c r="E53" s="20"/>
    </row>
    <row r="54" spans="1:5" ht="15.75">
      <c r="A54" s="19">
        <f>Видео!A55</f>
        <v>0</v>
      </c>
      <c r="B54" s="19">
        <f>Видео!B55</f>
        <v>0</v>
      </c>
      <c r="C54" s="10"/>
      <c r="D54" s="20"/>
      <c r="E54" s="20"/>
    </row>
    <row r="55" spans="1:5" ht="15.75">
      <c r="A55" s="19">
        <f>Видео!A56</f>
        <v>0</v>
      </c>
      <c r="B55" s="19">
        <f>Видео!B56</f>
        <v>0</v>
      </c>
      <c r="C55" s="10"/>
      <c r="D55" s="20"/>
      <c r="E55" s="20"/>
    </row>
    <row r="56" spans="1:5" ht="15.75">
      <c r="A56" s="19">
        <f>Видео!A57</f>
        <v>0</v>
      </c>
      <c r="B56" s="19">
        <f>Видео!B57</f>
        <v>0</v>
      </c>
      <c r="C56" s="10"/>
      <c r="D56" s="20"/>
      <c r="E56" s="20"/>
    </row>
    <row r="57" spans="1:5" ht="15.75">
      <c r="A57" s="19">
        <f>Видео!A58</f>
        <v>0</v>
      </c>
      <c r="B57" s="19">
        <f>Видео!B58</f>
        <v>0</v>
      </c>
      <c r="C57" s="10"/>
      <c r="D57" s="20"/>
      <c r="E57" s="20"/>
    </row>
    <row r="58" spans="1:5" ht="15.75">
      <c r="A58" s="19">
        <f>Видео!A59</f>
        <v>0</v>
      </c>
      <c r="B58" s="19">
        <f>Видео!B59</f>
        <v>0</v>
      </c>
      <c r="C58" s="10"/>
      <c r="D58" s="20"/>
      <c r="E58" s="20"/>
    </row>
    <row r="59" spans="1:5" ht="15.75">
      <c r="A59" s="19">
        <f>Видео!A60</f>
        <v>0</v>
      </c>
      <c r="B59" s="19">
        <f>Видео!B60</f>
        <v>0</v>
      </c>
      <c r="C59" s="10"/>
      <c r="D59" s="20"/>
      <c r="E59" s="20"/>
    </row>
    <row r="60" spans="1:5" ht="15.75">
      <c r="A60" s="19">
        <f>Видео!A61</f>
        <v>0</v>
      </c>
      <c r="B60" s="19">
        <f>Видео!B61</f>
        <v>0</v>
      </c>
      <c r="C60" s="10"/>
      <c r="D60" s="20"/>
      <c r="E60" s="20"/>
    </row>
    <row r="61" spans="1:5" ht="15.75">
      <c r="A61" s="19">
        <f>Видео!A62</f>
        <v>0</v>
      </c>
      <c r="B61" s="19">
        <f>Видео!B62</f>
        <v>0</v>
      </c>
      <c r="C61" s="10"/>
      <c r="D61" s="20"/>
      <c r="E61" s="20"/>
    </row>
    <row r="62" spans="1:5" ht="15.75">
      <c r="A62" s="19">
        <f>Видео!A63</f>
        <v>0</v>
      </c>
      <c r="B62" s="19">
        <f>Видео!B63</f>
        <v>0</v>
      </c>
      <c r="C62" s="10"/>
      <c r="D62" s="20"/>
      <c r="E62" s="20"/>
    </row>
    <row r="63" spans="1:5" ht="15.75">
      <c r="A63" s="19">
        <f>Видео!A64</f>
        <v>0</v>
      </c>
      <c r="B63" s="19">
        <f>Видео!B64</f>
        <v>0</v>
      </c>
      <c r="C63" s="10"/>
      <c r="D63" s="20"/>
      <c r="E63" s="20"/>
    </row>
    <row r="64" spans="1:5" ht="15.75">
      <c r="A64" s="19">
        <f>Видео!A65</f>
        <v>0</v>
      </c>
      <c r="B64" s="19">
        <f>Видео!B65</f>
        <v>0</v>
      </c>
      <c r="C64" s="10"/>
      <c r="D64" s="20"/>
      <c r="E64" s="20"/>
    </row>
    <row r="65" spans="1:5" ht="15.75">
      <c r="A65" s="19">
        <f>Видео!A66</f>
        <v>0</v>
      </c>
      <c r="B65" s="19">
        <f>Видео!B66</f>
        <v>0</v>
      </c>
      <c r="C65" s="10"/>
      <c r="D65" s="20"/>
      <c r="E65" s="20"/>
    </row>
    <row r="66" spans="1:5" ht="15.75">
      <c r="A66" s="19">
        <f>Видео!A67</f>
        <v>0</v>
      </c>
      <c r="B66" s="19">
        <f>Видео!B67</f>
        <v>0</v>
      </c>
      <c r="C66" s="10"/>
      <c r="D66" s="20"/>
      <c r="E66" s="20"/>
    </row>
    <row r="67" spans="1:5" ht="15.75">
      <c r="A67" s="19">
        <f>Видео!A68</f>
        <v>0</v>
      </c>
      <c r="B67" s="19">
        <f>Видео!B68</f>
        <v>0</v>
      </c>
      <c r="C67" s="10"/>
      <c r="D67" s="20"/>
      <c r="E67" s="20"/>
    </row>
    <row r="68" spans="1:5" ht="15.75">
      <c r="A68" s="19">
        <f>Видео!A69</f>
        <v>0</v>
      </c>
      <c r="B68" s="19">
        <f>Видео!B69</f>
        <v>0</v>
      </c>
      <c r="C68" s="10"/>
      <c r="D68" s="20"/>
      <c r="E68" s="20"/>
    </row>
    <row r="69" spans="1:5" ht="15.75">
      <c r="A69" s="19">
        <f>Видео!A70</f>
        <v>0</v>
      </c>
      <c r="B69" s="19">
        <f>Видео!B70</f>
        <v>0</v>
      </c>
      <c r="C69" s="10"/>
      <c r="D69" s="20"/>
      <c r="E69" s="20"/>
    </row>
    <row r="70" spans="1:5" ht="15.75">
      <c r="A70" s="19">
        <f>Видео!A71</f>
        <v>0</v>
      </c>
      <c r="B70" s="19">
        <f>Видео!B71</f>
        <v>0</v>
      </c>
      <c r="C70" s="10"/>
      <c r="D70" s="20"/>
      <c r="E70" s="20"/>
    </row>
    <row r="71" spans="1:5" ht="15.75">
      <c r="A71" s="19">
        <f>Видео!A72</f>
        <v>0</v>
      </c>
      <c r="B71" s="19">
        <f>Видео!B72</f>
        <v>0</v>
      </c>
      <c r="C71" s="10"/>
      <c r="D71" s="20"/>
      <c r="E71" s="20"/>
    </row>
    <row r="72" spans="1:5" ht="15.75">
      <c r="A72" s="19">
        <f>Видео!A73</f>
        <v>0</v>
      </c>
      <c r="B72" s="19">
        <f>Видео!B73</f>
        <v>0</v>
      </c>
      <c r="C72" s="10"/>
      <c r="D72" s="20"/>
      <c r="E72" s="20"/>
    </row>
    <row r="73" spans="1:5" ht="15.75">
      <c r="A73" s="19">
        <f>Видео!A74</f>
        <v>0</v>
      </c>
      <c r="B73" s="19">
        <f>Видео!B74</f>
        <v>0</v>
      </c>
      <c r="C73" s="10"/>
      <c r="D73" s="20"/>
      <c r="E73" s="20"/>
    </row>
    <row r="74" spans="1:5" ht="15.75">
      <c r="A74" s="19">
        <f>Видео!A75</f>
        <v>0</v>
      </c>
      <c r="B74" s="19">
        <f>Видео!B75</f>
        <v>0</v>
      </c>
      <c r="C74" s="10"/>
      <c r="D74" s="20"/>
      <c r="E74" s="20"/>
    </row>
    <row r="75" spans="1:5" ht="15.75">
      <c r="A75" s="19">
        <f>Видео!A76</f>
        <v>0</v>
      </c>
      <c r="B75" s="19">
        <f>Видео!B76</f>
        <v>0</v>
      </c>
      <c r="C75" s="10"/>
      <c r="D75" s="20"/>
      <c r="E75" s="20"/>
    </row>
    <row r="76" spans="1:5" ht="15.75">
      <c r="A76" s="19">
        <f>Видео!A77</f>
        <v>0</v>
      </c>
      <c r="B76" s="19">
        <f>Видео!B77</f>
        <v>0</v>
      </c>
      <c r="C76" s="10"/>
      <c r="D76" s="20"/>
      <c r="E76" s="20"/>
    </row>
    <row r="77" spans="1:5" ht="15.75">
      <c r="A77" s="19">
        <f>Видео!A78</f>
        <v>0</v>
      </c>
      <c r="B77" s="19">
        <f>Видео!B78</f>
        <v>0</v>
      </c>
      <c r="C77" s="10"/>
      <c r="D77" s="20"/>
      <c r="E77" s="20"/>
    </row>
    <row r="78" spans="1:5" ht="15.75">
      <c r="A78" s="19">
        <f>Видео!A79</f>
        <v>0</v>
      </c>
      <c r="B78" s="19">
        <f>Видео!B79</f>
        <v>0</v>
      </c>
      <c r="C78" s="10"/>
      <c r="D78" s="20"/>
      <c r="E78" s="20"/>
    </row>
    <row r="79" spans="1:5" ht="15.75">
      <c r="A79" s="19">
        <f>Видео!A80</f>
        <v>0</v>
      </c>
      <c r="B79" s="19">
        <f>Видео!B80</f>
        <v>0</v>
      </c>
      <c r="C79" s="10"/>
      <c r="D79" s="20"/>
      <c r="E79" s="20"/>
    </row>
    <row r="80" spans="1:5" ht="15.75">
      <c r="A80" s="19">
        <f>Видео!A81</f>
        <v>0</v>
      </c>
      <c r="B80" s="19">
        <f>Видео!B81</f>
        <v>0</v>
      </c>
      <c r="C80" s="10"/>
      <c r="D80" s="20"/>
      <c r="E80" s="20"/>
    </row>
    <row r="81" spans="1:5" ht="15.75">
      <c r="A81" s="19">
        <f>Видео!A82</f>
        <v>0</v>
      </c>
      <c r="B81" s="19">
        <f>Видео!B82</f>
        <v>0</v>
      </c>
      <c r="C81" s="10"/>
      <c r="D81" s="20"/>
      <c r="E81" s="20"/>
    </row>
    <row r="82" spans="1:5" ht="15.75">
      <c r="A82" s="19">
        <f>Видео!A83</f>
        <v>0</v>
      </c>
      <c r="B82" s="19">
        <f>Видео!B83</f>
        <v>0</v>
      </c>
      <c r="C82" s="10"/>
      <c r="D82" s="20"/>
      <c r="E82" s="20"/>
    </row>
    <row r="83" spans="1:5" ht="15.75">
      <c r="A83" s="19">
        <f>Видео!A84</f>
        <v>0</v>
      </c>
      <c r="B83" s="19">
        <f>Видео!B84</f>
        <v>0</v>
      </c>
      <c r="C83" s="10"/>
      <c r="D83" s="20"/>
      <c r="E83" s="20"/>
    </row>
    <row r="84" spans="1:5" ht="15.75">
      <c r="A84" s="19">
        <f>Видео!A85</f>
        <v>0</v>
      </c>
      <c r="B84" s="19">
        <f>Видео!B85</f>
        <v>0</v>
      </c>
      <c r="C84" s="10"/>
      <c r="D84" s="20"/>
      <c r="E84" s="20"/>
    </row>
    <row r="85" spans="1:5" ht="15.75">
      <c r="A85" s="19">
        <f>Видео!A86</f>
        <v>0</v>
      </c>
      <c r="B85" s="19">
        <f>Видео!B86</f>
        <v>0</v>
      </c>
      <c r="C85" s="10"/>
      <c r="D85" s="20"/>
      <c r="E85" s="20"/>
    </row>
    <row r="86" spans="1:5" ht="15.75">
      <c r="A86" s="19">
        <f>Видео!A87</f>
        <v>0</v>
      </c>
      <c r="B86" s="19">
        <f>Видео!B87</f>
        <v>0</v>
      </c>
      <c r="C86" s="10"/>
      <c r="D86" s="20"/>
      <c r="E86" s="20"/>
    </row>
    <row r="87" spans="1:5" ht="15.75">
      <c r="A87" s="19">
        <f>Видео!A88</f>
        <v>0</v>
      </c>
      <c r="B87" s="19">
        <f>Видео!B88</f>
        <v>0</v>
      </c>
      <c r="C87" s="10"/>
      <c r="D87" s="20"/>
      <c r="E87" s="20"/>
    </row>
    <row r="88" spans="1:5" ht="15.75">
      <c r="A88" s="19">
        <f>Видео!A89</f>
        <v>0</v>
      </c>
      <c r="B88" s="19">
        <f>Видео!B89</f>
        <v>0</v>
      </c>
      <c r="C88" s="10"/>
      <c r="D88" s="20"/>
      <c r="E88" s="20"/>
    </row>
    <row r="89" spans="1:5" ht="15.75">
      <c r="A89" s="19">
        <f>Видео!A90</f>
        <v>0</v>
      </c>
      <c r="B89" s="19">
        <f>Видео!B90</f>
        <v>0</v>
      </c>
      <c r="C89" s="10"/>
      <c r="D89" s="20"/>
      <c r="E89" s="20"/>
    </row>
    <row r="90" spans="1:5" ht="15.75">
      <c r="A90" s="19">
        <f>Видео!A91</f>
        <v>0</v>
      </c>
      <c r="B90" s="19">
        <f>Видео!B91</f>
        <v>0</v>
      </c>
      <c r="C90" s="10"/>
      <c r="D90" s="20"/>
      <c r="E90" s="20"/>
    </row>
    <row r="91" spans="1:5" ht="15.75">
      <c r="A91" s="19">
        <f>Видео!A92</f>
        <v>0</v>
      </c>
      <c r="B91" s="19">
        <f>Видео!B92</f>
        <v>0</v>
      </c>
      <c r="C91" s="10"/>
      <c r="D91" s="20"/>
      <c r="E91" s="20"/>
    </row>
    <row r="92" spans="1:5" ht="15.75">
      <c r="A92" s="19">
        <f>Видео!A93</f>
        <v>0</v>
      </c>
      <c r="B92" s="19">
        <f>Видео!B93</f>
        <v>0</v>
      </c>
      <c r="C92" s="10"/>
      <c r="D92" s="20"/>
      <c r="E92" s="20"/>
    </row>
    <row r="93" spans="1:5" ht="15.75">
      <c r="A93" s="19">
        <f>Видео!A94</f>
        <v>0</v>
      </c>
      <c r="B93" s="19">
        <f>Видео!B94</f>
        <v>0</v>
      </c>
      <c r="C93" s="10"/>
      <c r="D93" s="20"/>
      <c r="E93" s="20"/>
    </row>
    <row r="94" spans="1:5" ht="15.75">
      <c r="A94" s="19">
        <f>Видео!A95</f>
        <v>0</v>
      </c>
      <c r="B94" s="19">
        <f>Видео!B95</f>
        <v>0</v>
      </c>
      <c r="C94" s="10"/>
      <c r="D94" s="20"/>
      <c r="E94" s="20"/>
    </row>
    <row r="95" spans="1:5" ht="15.75">
      <c r="A95" s="19">
        <f>Видео!A96</f>
        <v>0</v>
      </c>
      <c r="B95" s="19">
        <f>Видео!B96</f>
        <v>0</v>
      </c>
      <c r="C95" s="10"/>
      <c r="D95" s="20"/>
      <c r="E95" s="20"/>
    </row>
    <row r="96" spans="1:5" ht="15.75">
      <c r="A96" s="19">
        <f>Видео!A97</f>
        <v>0</v>
      </c>
      <c r="B96" s="19">
        <f>Видео!B97</f>
        <v>0</v>
      </c>
      <c r="C96" s="10"/>
      <c r="D96" s="20"/>
      <c r="E96" s="20"/>
    </row>
    <row r="97" spans="1:5" ht="15.75">
      <c r="A97" s="19">
        <f>Видео!A98</f>
        <v>0</v>
      </c>
      <c r="B97" s="19">
        <f>Видео!B98</f>
        <v>0</v>
      </c>
      <c r="C97" s="10"/>
      <c r="D97" s="20"/>
      <c r="E97" s="20"/>
    </row>
    <row r="98" spans="1:5" ht="15.75">
      <c r="A98" s="19">
        <f>Видео!A99</f>
        <v>0</v>
      </c>
      <c r="B98" s="19">
        <f>Видео!B99</f>
        <v>0</v>
      </c>
      <c r="C98" s="10"/>
      <c r="D98" s="20"/>
      <c r="E98" s="20"/>
    </row>
    <row r="99" spans="1:5" ht="15.75">
      <c r="A99" s="19">
        <f>Видео!A100</f>
        <v>0</v>
      </c>
      <c r="B99" s="19">
        <f>Видео!B100</f>
        <v>0</v>
      </c>
      <c r="C99" s="10"/>
      <c r="D99" s="20"/>
      <c r="E99" s="20"/>
    </row>
    <row r="100" spans="1:5" ht="15.75">
      <c r="A100" s="19">
        <f>Видео!A101</f>
        <v>0</v>
      </c>
      <c r="B100" s="19">
        <f>Видео!B101</f>
        <v>0</v>
      </c>
      <c r="C100" s="10"/>
      <c r="D100" s="20"/>
      <c r="E100" s="20"/>
    </row>
    <row r="101" spans="1:5" ht="15.75">
      <c r="A101" s="19">
        <f>Видео!A102</f>
        <v>0</v>
      </c>
      <c r="B101" s="19">
        <f>Видео!B102</f>
        <v>0</v>
      </c>
      <c r="C101" s="10"/>
      <c r="D101" s="20"/>
      <c r="E101" s="20"/>
    </row>
    <row r="102" spans="1:5" ht="15.75">
      <c r="A102" s="19">
        <f>Видео!A103</f>
        <v>0</v>
      </c>
      <c r="B102" s="19">
        <f>Видео!B103</f>
        <v>0</v>
      </c>
      <c r="C102" s="10"/>
      <c r="D102" s="20"/>
      <c r="E102" s="20"/>
    </row>
    <row r="103" spans="1:5" ht="15.75">
      <c r="A103" s="19">
        <f>Видео!A104</f>
        <v>0</v>
      </c>
      <c r="B103" s="19">
        <f>Видео!B104</f>
        <v>0</v>
      </c>
      <c r="C103" s="10"/>
      <c r="D103" s="20"/>
      <c r="E103" s="20"/>
    </row>
    <row r="104" spans="1:5" ht="15.75">
      <c r="A104" s="19">
        <f>Видео!A105</f>
        <v>0</v>
      </c>
      <c r="B104" s="19">
        <f>Видео!B105</f>
        <v>0</v>
      </c>
      <c r="C104" s="10"/>
      <c r="D104" s="20"/>
      <c r="E104" s="20"/>
    </row>
    <row r="105" spans="1:5" ht="15.75">
      <c r="A105" s="19">
        <f>Видео!A106</f>
        <v>0</v>
      </c>
      <c r="B105" s="19">
        <f>Видео!B106</f>
        <v>0</v>
      </c>
      <c r="C105" s="10"/>
      <c r="D105" s="20"/>
      <c r="E105" s="20"/>
    </row>
    <row r="106" spans="1:5" ht="15.75">
      <c r="A106" s="19">
        <f>Видео!A107</f>
        <v>0</v>
      </c>
      <c r="B106" s="19">
        <f>Видео!B107</f>
        <v>0</v>
      </c>
      <c r="C106" s="10"/>
      <c r="D106" s="20"/>
      <c r="E106" s="20"/>
    </row>
    <row r="107" spans="1:5" ht="15.75">
      <c r="A107" s="19">
        <f>Видео!A108</f>
        <v>0</v>
      </c>
      <c r="B107" s="19">
        <f>Видео!B108</f>
        <v>0</v>
      </c>
      <c r="C107" s="10"/>
      <c r="D107" s="20"/>
      <c r="E107" s="20"/>
    </row>
    <row r="108" spans="1:5" ht="15.75">
      <c r="A108" s="19">
        <f>Видео!A109</f>
        <v>0</v>
      </c>
      <c r="B108" s="19">
        <f>Видео!B109</f>
        <v>0</v>
      </c>
      <c r="C108" s="10"/>
      <c r="D108" s="20"/>
      <c r="E108" s="20"/>
    </row>
    <row r="109" spans="1:5" ht="15.75">
      <c r="A109" s="19">
        <f>Видео!A110</f>
        <v>0</v>
      </c>
      <c r="B109" s="19">
        <f>Видео!B110</f>
        <v>0</v>
      </c>
      <c r="C109" s="10"/>
      <c r="D109" s="20"/>
      <c r="E109" s="20"/>
    </row>
    <row r="110" spans="1:5" ht="15.75">
      <c r="A110" s="19">
        <f>Видео!A111</f>
        <v>0</v>
      </c>
      <c r="B110" s="19">
        <f>Видео!B111</f>
        <v>0</v>
      </c>
      <c r="C110" s="10"/>
      <c r="D110" s="20"/>
      <c r="E110" s="20"/>
    </row>
    <row r="111" spans="1:5" ht="15.75">
      <c r="A111" s="19">
        <f>Видео!A112</f>
        <v>0</v>
      </c>
      <c r="B111" s="19">
        <f>Видео!B112</f>
        <v>0</v>
      </c>
      <c r="C111" s="10"/>
      <c r="D111" s="20"/>
      <c r="E111" s="20"/>
    </row>
    <row r="112" spans="1:5">
      <c r="A112" s="25"/>
      <c r="B112" s="25"/>
      <c r="C112" s="26"/>
      <c r="D112" s="26"/>
      <c r="E112" s="26"/>
    </row>
  </sheetData>
  <sheetProtection selectLockedCells="1" selectUnlockedCells="1"/>
  <autoFilter ref="A3:E3"/>
  <mergeCells count="5">
    <mergeCell ref="B1:B2"/>
    <mergeCell ref="C1:C2"/>
    <mergeCell ref="D1:D2"/>
    <mergeCell ref="E1:E2"/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Видео</vt:lpstr>
      <vt:lpstr>Фото</vt:lpstr>
      <vt:lpstr>Комментарии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Алина</cp:lastModifiedBy>
  <dcterms:created xsi:type="dcterms:W3CDTF">2018-05-02T19:06:50Z</dcterms:created>
  <dcterms:modified xsi:type="dcterms:W3CDTF">2018-05-09T06:37:40Z</dcterms:modified>
</cp:coreProperties>
</file>