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0035"/>
  </bookViews>
  <sheets>
    <sheet name="Общая таблица" sheetId="1" r:id="rId1"/>
    <sheet name="Сводная по накладным" sheetId="2" r:id="rId2"/>
    <sheet name="Сводка по поставщикам" sheetId="3" r:id="rId3"/>
  </sheets>
  <definedNames>
    <definedName name="_xlnm._FilterDatabase" localSheetId="1" hidden="1">'Сводная по накладным'!$A$2:$D$5</definedName>
  </definedNames>
  <calcPr calcId="152511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3" i="1"/>
  <c r="F14" i="1" l="1"/>
  <c r="F13" i="1"/>
  <c r="F12" i="1"/>
  <c r="F11" i="1"/>
  <c r="F10" i="1"/>
  <c r="F9" i="1"/>
  <c r="F8" i="1" l="1"/>
  <c r="F7" i="1"/>
  <c r="F6" i="1"/>
  <c r="F5" i="1"/>
  <c r="F4" i="1"/>
  <c r="F3" i="1"/>
</calcChain>
</file>

<file path=xl/sharedStrings.xml><?xml version="1.0" encoding="utf-8"?>
<sst xmlns="http://schemas.openxmlformats.org/spreadsheetml/2006/main" count="43" uniqueCount="21">
  <si>
    <t>Материал</t>
  </si>
  <si>
    <t>Кол-во</t>
  </si>
  <si>
    <t>Цена</t>
  </si>
  <si>
    <t>Цемент</t>
  </si>
  <si>
    <t>Песок</t>
  </si>
  <si>
    <t>Уголь</t>
  </si>
  <si>
    <t>№накл</t>
  </si>
  <si>
    <t>Ст-ть</t>
  </si>
  <si>
    <t>Дата накл</t>
  </si>
  <si>
    <t>Керамзит</t>
  </si>
  <si>
    <t>Гравий</t>
  </si>
  <si>
    <t>Щебень</t>
  </si>
  <si>
    <t>Общий итог</t>
  </si>
  <si>
    <t>Сумма по полю Ст-ть</t>
  </si>
  <si>
    <t>ООО "Капитал"</t>
  </si>
  <si>
    <t>ООО "Веста"</t>
  </si>
  <si>
    <t>ООО"Энергия"</t>
  </si>
  <si>
    <t>ООО"Луч"</t>
  </si>
  <si>
    <t>Названия строк</t>
  </si>
  <si>
    <t>поставщик</t>
  </si>
  <si>
    <t>Поставщик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</si>
</sst>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3230.803733680557" createdVersion="5" refreshedVersion="5" minRefreshableVersion="3" recordCount="12">
  <cacheSource type="worksheet">
    <worksheetSource ref="A2:G14" sheet="Общая таблица"/>
  </cacheSource>
  <cacheFields count="7">
    <cacheField name="№накл" numFmtId="0">
      <sharedItems containsSemiMixedTypes="0" containsString="0" containsNumber="1" containsInteger="1" minValue="100" maxValue="104" count="5">
        <n v="100"/>
        <n v="101"/>
        <n v="102"/>
        <n v="103"/>
        <n v="104"/>
      </sharedItems>
    </cacheField>
    <cacheField name="Дата накл" numFmtId="14">
      <sharedItems containsSemiMixedTypes="0" containsNonDate="0" containsDate="1" containsString="0" minDate="2018-01-01T00:00:00" maxDate="2018-01-07T00:00:00" count="4">
        <d v="2018-01-01T00:00:00"/>
        <d v="2018-01-03T00:00:00"/>
        <d v="2018-01-05T00:00:00"/>
        <d v="2018-01-06T00:00:00"/>
      </sharedItems>
    </cacheField>
    <cacheField name="Материал" numFmtId="0">
      <sharedItems/>
    </cacheField>
    <cacheField name="Кол-во" numFmtId="0">
      <sharedItems containsSemiMixedTypes="0" containsString="0" containsNumber="1" containsInteger="1" minValue="1" maxValue="8"/>
    </cacheField>
    <cacheField name="Цена" numFmtId="0">
      <sharedItems containsSemiMixedTypes="0" containsString="0" containsNumber="1" containsInteger="1" minValue="30" maxValue="100"/>
    </cacheField>
    <cacheField name="Ст-ть" numFmtId="0">
      <sharedItems containsSemiMixedTypes="0" containsString="0" containsNumber="1" containsInteger="1" minValue="50" maxValue="800"/>
    </cacheField>
    <cacheField name="Поставщик" numFmtId="0">
      <sharedItems count="4">
        <s v="ООО &quot;Капитал&quot;"/>
        <s v="ООО &quot;Веста&quot;"/>
        <s v="ООО&quot;Энергия&quot;"/>
        <s v="ООО&quot;Луч&quot;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s v="Цемент"/>
    <n v="1"/>
    <n v="50"/>
    <n v="50"/>
    <x v="0"/>
  </r>
  <r>
    <x v="0"/>
    <x v="0"/>
    <s v="Песок"/>
    <n v="2"/>
    <n v="75"/>
    <n v="150"/>
    <x v="0"/>
  </r>
  <r>
    <x v="0"/>
    <x v="0"/>
    <s v="Уголь"/>
    <n v="5"/>
    <n v="30"/>
    <n v="150"/>
    <x v="0"/>
  </r>
  <r>
    <x v="1"/>
    <x v="1"/>
    <s v="Керамзит"/>
    <n v="8"/>
    <n v="100"/>
    <n v="800"/>
    <x v="1"/>
  </r>
  <r>
    <x v="1"/>
    <x v="1"/>
    <s v="Гравий"/>
    <n v="4"/>
    <n v="38"/>
    <n v="152"/>
    <x v="1"/>
  </r>
  <r>
    <x v="1"/>
    <x v="1"/>
    <s v="Щебень"/>
    <n v="2"/>
    <n v="74"/>
    <n v="148"/>
    <x v="1"/>
  </r>
  <r>
    <x v="2"/>
    <x v="1"/>
    <s v="Цемент"/>
    <n v="1"/>
    <n v="50"/>
    <n v="50"/>
    <x v="0"/>
  </r>
  <r>
    <x v="3"/>
    <x v="2"/>
    <s v="Песок"/>
    <n v="2"/>
    <n v="75"/>
    <n v="150"/>
    <x v="2"/>
  </r>
  <r>
    <x v="3"/>
    <x v="2"/>
    <s v="Уголь"/>
    <n v="5"/>
    <n v="30"/>
    <n v="150"/>
    <x v="2"/>
  </r>
  <r>
    <x v="4"/>
    <x v="3"/>
    <s v="Керамзит"/>
    <n v="8"/>
    <n v="100"/>
    <n v="800"/>
    <x v="3"/>
  </r>
  <r>
    <x v="4"/>
    <x v="3"/>
    <s v="Гравий"/>
    <n v="4"/>
    <n v="38"/>
    <n v="152"/>
    <x v="3"/>
  </r>
  <r>
    <x v="4"/>
    <x v="3"/>
    <s v="Щебень"/>
    <n v="2"/>
    <n v="74"/>
    <n v="14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5" minRefreshableVersion="3" showDrill="0" useAutoFormatting="1" itemPrintTitles="1" createdVersion="5" indent="0" compact="0" compactData="0" multipleFieldFilters="0">
  <location ref="A2:D8" firstHeaderRow="1" firstDataRow="1" firstDataCol="3"/>
  <pivotFields count="7">
    <pivotField axis="axisRow" compact="0" outline="0" showAll="0" defaultSubtotal="0">
      <items count="5">
        <item x="0"/>
        <item x="1"/>
        <item x="3"/>
        <item x="4"/>
        <item x="2"/>
      </items>
    </pivotField>
    <pivotField axis="axisRow" compact="0" numFmtId="14" outline="0" showAll="0" defaultSubtotal="0">
      <items count="4">
        <item x="0"/>
        <item x="1"/>
        <item x="2"/>
        <item x="3"/>
      </items>
    </pivotField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axis="axisRow" compact="0" outline="0" showAll="0" defaultSubtotal="0">
      <items count="4">
        <item x="1"/>
        <item x="0"/>
        <item x="3"/>
        <item x="2"/>
      </items>
    </pivotField>
  </pivotFields>
  <rowFields count="3">
    <field x="0"/>
    <field x="6"/>
    <field x="1"/>
  </rowFields>
  <rowItems count="6">
    <i>
      <x/>
      <x v="1"/>
      <x/>
    </i>
    <i>
      <x v="1"/>
      <x/>
      <x v="1"/>
    </i>
    <i>
      <x v="2"/>
      <x v="3"/>
      <x v="2"/>
    </i>
    <i>
      <x v="3"/>
      <x v="2"/>
      <x v="3"/>
    </i>
    <i>
      <x v="4"/>
      <x v="1"/>
      <x v="1"/>
    </i>
    <i t="grand">
      <x/>
    </i>
  </rowItems>
  <colItems count="1">
    <i/>
  </colItems>
  <dataFields count="1">
    <dataField name="Сумма по полю Ст-ть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2:B7" firstHeaderRow="1" firstDataRow="1" firstDataCol="1"/>
  <pivotFields count="7">
    <pivotField showAll="0"/>
    <pivotField numFmtId="14" showAll="0"/>
    <pivotField showAll="0" defaultSubtotal="0"/>
    <pivotField showAll="0" defaultSubtotal="0"/>
    <pivotField showAll="0" defaultSubtotal="0"/>
    <pivotField dataField="1" showAll="0" defaultSubtotal="0"/>
    <pivotField axis="axisRow" showAll="0" defaultSubtotal="0">
      <items count="4">
        <item x="1"/>
        <item x="0"/>
        <item x="3"/>
        <item x="2"/>
      </items>
    </pivotField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по полю Ст-ть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tabSelected="1" workbookViewId="0">
      <selection activeCell="G3" sqref="G3"/>
    </sheetView>
  </sheetViews>
  <sheetFormatPr defaultRowHeight="15" x14ac:dyDescent="0.25"/>
  <cols>
    <col min="2" max="2" width="10" bestFit="1" customWidth="1"/>
    <col min="7" max="7" width="15" bestFit="1" customWidth="1"/>
    <col min="14" max="14" width="15" bestFit="1" customWidth="1"/>
  </cols>
  <sheetData>
    <row r="2" spans="1:14" x14ac:dyDescent="0.25">
      <c r="A2" t="s">
        <v>6</v>
      </c>
      <c r="B2" t="s">
        <v>8</v>
      </c>
      <c r="C2" t="s">
        <v>0</v>
      </c>
      <c r="D2" t="s">
        <v>1</v>
      </c>
      <c r="E2" t="s">
        <v>2</v>
      </c>
      <c r="F2" t="s">
        <v>7</v>
      </c>
      <c r="G2" t="s">
        <v>20</v>
      </c>
      <c r="M2" s="5" t="s">
        <v>6</v>
      </c>
      <c r="N2" t="s">
        <v>19</v>
      </c>
    </row>
    <row r="3" spans="1:14" x14ac:dyDescent="0.25">
      <c r="A3">
        <v>100</v>
      </c>
      <c r="B3" s="1">
        <v>43101</v>
      </c>
      <c r="C3" t="s">
        <v>3</v>
      </c>
      <c r="D3">
        <v>1</v>
      </c>
      <c r="E3">
        <v>50</v>
      </c>
      <c r="F3">
        <f>D3*E3</f>
        <v>50</v>
      </c>
      <c r="G3" t="str">
        <f>VLOOKUP(A3,$M$3:$N$700,2,0)</f>
        <v>ООО "Капитал"</v>
      </c>
      <c r="M3" s="6">
        <v>100</v>
      </c>
      <c r="N3" t="s">
        <v>14</v>
      </c>
    </row>
    <row r="4" spans="1:14" x14ac:dyDescent="0.25">
      <c r="A4">
        <v>100</v>
      </c>
      <c r="B4" s="1">
        <v>43101</v>
      </c>
      <c r="C4" t="s">
        <v>4</v>
      </c>
      <c r="D4">
        <v>2</v>
      </c>
      <c r="E4">
        <v>75</v>
      </c>
      <c r="F4">
        <f t="shared" ref="F4:F8" si="0">D4*E4</f>
        <v>150</v>
      </c>
      <c r="G4" t="str">
        <f t="shared" ref="G4:G14" si="1">VLOOKUP(A4,$M$3:$N$700,2,0)</f>
        <v>ООО "Капитал"</v>
      </c>
      <c r="M4" s="6">
        <v>101</v>
      </c>
      <c r="N4" t="s">
        <v>15</v>
      </c>
    </row>
    <row r="5" spans="1:14" x14ac:dyDescent="0.25">
      <c r="A5">
        <v>100</v>
      </c>
      <c r="B5" s="1">
        <v>43101</v>
      </c>
      <c r="C5" t="s">
        <v>5</v>
      </c>
      <c r="D5">
        <v>5</v>
      </c>
      <c r="E5">
        <v>30</v>
      </c>
      <c r="F5">
        <f t="shared" si="0"/>
        <v>150</v>
      </c>
      <c r="G5" t="str">
        <f t="shared" si="1"/>
        <v>ООО "Капитал"</v>
      </c>
      <c r="M5" s="6">
        <v>103</v>
      </c>
      <c r="N5" t="s">
        <v>16</v>
      </c>
    </row>
    <row r="6" spans="1:14" x14ac:dyDescent="0.25">
      <c r="A6">
        <v>101</v>
      </c>
      <c r="B6" s="1">
        <v>43103</v>
      </c>
      <c r="C6" t="s">
        <v>9</v>
      </c>
      <c r="D6">
        <v>8</v>
      </c>
      <c r="E6">
        <v>100</v>
      </c>
      <c r="F6">
        <f t="shared" si="0"/>
        <v>800</v>
      </c>
      <c r="G6" t="str">
        <f t="shared" si="1"/>
        <v>ООО "Веста"</v>
      </c>
      <c r="M6" s="6">
        <v>104</v>
      </c>
      <c r="N6" t="s">
        <v>17</v>
      </c>
    </row>
    <row r="7" spans="1:14" x14ac:dyDescent="0.25">
      <c r="A7">
        <v>101</v>
      </c>
      <c r="B7" s="1">
        <v>43103</v>
      </c>
      <c r="C7" t="s">
        <v>10</v>
      </c>
      <c r="D7">
        <v>4</v>
      </c>
      <c r="E7">
        <v>38</v>
      </c>
      <c r="F7">
        <f t="shared" si="0"/>
        <v>152</v>
      </c>
      <c r="G7" t="str">
        <f t="shared" si="1"/>
        <v>ООО "Веста"</v>
      </c>
      <c r="M7" s="6">
        <v>102</v>
      </c>
      <c r="N7" t="s">
        <v>14</v>
      </c>
    </row>
    <row r="8" spans="1:14" x14ac:dyDescent="0.25">
      <c r="A8">
        <v>101</v>
      </c>
      <c r="B8" s="1">
        <v>43103</v>
      </c>
      <c r="C8" t="s">
        <v>11</v>
      </c>
      <c r="D8">
        <v>2</v>
      </c>
      <c r="E8">
        <v>74</v>
      </c>
      <c r="F8">
        <f t="shared" si="0"/>
        <v>148</v>
      </c>
      <c r="G8" t="str">
        <f t="shared" si="1"/>
        <v>ООО "Веста"</v>
      </c>
    </row>
    <row r="9" spans="1:14" x14ac:dyDescent="0.25">
      <c r="A9">
        <v>102</v>
      </c>
      <c r="B9" s="1">
        <v>43103</v>
      </c>
      <c r="C9" t="s">
        <v>3</v>
      </c>
      <c r="D9">
        <v>1</v>
      </c>
      <c r="E9">
        <v>50</v>
      </c>
      <c r="F9">
        <f>D9*E9</f>
        <v>50</v>
      </c>
      <c r="G9" t="str">
        <f t="shared" si="1"/>
        <v>ООО "Капитал"</v>
      </c>
    </row>
    <row r="10" spans="1:14" x14ac:dyDescent="0.25">
      <c r="A10">
        <v>103</v>
      </c>
      <c r="B10" s="1">
        <v>43105</v>
      </c>
      <c r="C10" t="s">
        <v>4</v>
      </c>
      <c r="D10">
        <v>2</v>
      </c>
      <c r="E10">
        <v>75</v>
      </c>
      <c r="F10">
        <f t="shared" ref="F10:F14" si="2">D10*E10</f>
        <v>150</v>
      </c>
      <c r="G10" t="str">
        <f t="shared" si="1"/>
        <v>ООО"Энергия"</v>
      </c>
    </row>
    <row r="11" spans="1:14" x14ac:dyDescent="0.25">
      <c r="A11">
        <v>103</v>
      </c>
      <c r="B11" s="1">
        <v>43105</v>
      </c>
      <c r="C11" t="s">
        <v>5</v>
      </c>
      <c r="D11">
        <v>5</v>
      </c>
      <c r="E11">
        <v>30</v>
      </c>
      <c r="F11">
        <f t="shared" si="2"/>
        <v>150</v>
      </c>
      <c r="G11" t="str">
        <f t="shared" si="1"/>
        <v>ООО"Энергия"</v>
      </c>
    </row>
    <row r="12" spans="1:14" x14ac:dyDescent="0.25">
      <c r="A12">
        <v>104</v>
      </c>
      <c r="B12" s="1">
        <v>43106</v>
      </c>
      <c r="C12" t="s">
        <v>9</v>
      </c>
      <c r="D12">
        <v>8</v>
      </c>
      <c r="E12">
        <v>100</v>
      </c>
      <c r="F12">
        <f t="shared" si="2"/>
        <v>800</v>
      </c>
      <c r="G12" t="str">
        <f t="shared" si="1"/>
        <v>ООО"Луч"</v>
      </c>
    </row>
    <row r="13" spans="1:14" x14ac:dyDescent="0.25">
      <c r="A13">
        <v>104</v>
      </c>
      <c r="B13" s="1">
        <v>43106</v>
      </c>
      <c r="C13" t="s">
        <v>10</v>
      </c>
      <c r="D13">
        <v>4</v>
      </c>
      <c r="E13">
        <v>38</v>
      </c>
      <c r="F13">
        <f t="shared" si="2"/>
        <v>152</v>
      </c>
      <c r="G13" t="str">
        <f t="shared" si="1"/>
        <v>ООО"Луч"</v>
      </c>
    </row>
    <row r="14" spans="1:14" x14ac:dyDescent="0.25">
      <c r="A14">
        <v>104</v>
      </c>
      <c r="B14" s="1">
        <v>43106</v>
      </c>
      <c r="C14" t="s">
        <v>11</v>
      </c>
      <c r="D14">
        <v>2</v>
      </c>
      <c r="E14">
        <v>74</v>
      </c>
      <c r="F14">
        <f t="shared" si="2"/>
        <v>148</v>
      </c>
      <c r="G14" t="str">
        <f t="shared" si="1"/>
        <v>ООО"Луч"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C5" sqref="C5"/>
    </sheetView>
  </sheetViews>
  <sheetFormatPr defaultRowHeight="15" x14ac:dyDescent="0.25"/>
  <cols>
    <col min="1" max="1" width="17.28515625" bestFit="1" customWidth="1"/>
    <col min="2" max="2" width="21" customWidth="1"/>
    <col min="3" max="3" width="12.28515625" bestFit="1" customWidth="1"/>
    <col min="4" max="4" width="23" bestFit="1" customWidth="1"/>
  </cols>
  <sheetData>
    <row r="2" spans="1:4" x14ac:dyDescent="0.25">
      <c r="A2" s="2" t="s">
        <v>6</v>
      </c>
      <c r="B2" s="2" t="s">
        <v>20</v>
      </c>
      <c r="C2" s="2" t="s">
        <v>8</v>
      </c>
      <c r="D2" t="s">
        <v>13</v>
      </c>
    </row>
    <row r="3" spans="1:4" x14ac:dyDescent="0.25">
      <c r="A3">
        <v>100</v>
      </c>
      <c r="B3" t="s">
        <v>14</v>
      </c>
      <c r="C3" s="1">
        <v>43101</v>
      </c>
      <c r="D3" s="3">
        <v>350</v>
      </c>
    </row>
    <row r="4" spans="1:4" x14ac:dyDescent="0.25">
      <c r="A4">
        <v>101</v>
      </c>
      <c r="B4" t="s">
        <v>15</v>
      </c>
      <c r="C4" s="1">
        <v>43103</v>
      </c>
      <c r="D4" s="3">
        <v>1100</v>
      </c>
    </row>
    <row r="5" spans="1:4" x14ac:dyDescent="0.25">
      <c r="A5">
        <v>103</v>
      </c>
      <c r="B5" t="s">
        <v>16</v>
      </c>
      <c r="C5" s="1">
        <v>43105</v>
      </c>
      <c r="D5" s="3">
        <v>300</v>
      </c>
    </row>
    <row r="6" spans="1:4" x14ac:dyDescent="0.25">
      <c r="A6">
        <v>104</v>
      </c>
      <c r="B6" t="s">
        <v>17</v>
      </c>
      <c r="C6" s="1">
        <v>43106</v>
      </c>
      <c r="D6" s="3">
        <v>1100</v>
      </c>
    </row>
    <row r="7" spans="1:4" x14ac:dyDescent="0.25">
      <c r="A7">
        <v>102</v>
      </c>
      <c r="B7" t="s">
        <v>14</v>
      </c>
      <c r="C7" s="1">
        <v>43103</v>
      </c>
      <c r="D7" s="3">
        <v>50</v>
      </c>
    </row>
    <row r="8" spans="1:4" x14ac:dyDescent="0.25">
      <c r="A8" t="s">
        <v>12</v>
      </c>
      <c r="D8" s="3">
        <v>2900</v>
      </c>
    </row>
  </sheetData>
  <autoFilter ref="A2:D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A2" sqref="A2"/>
    </sheetView>
  </sheetViews>
  <sheetFormatPr defaultRowHeight="15" x14ac:dyDescent="0.25"/>
  <cols>
    <col min="1" max="1" width="17.28515625" bestFit="1" customWidth="1"/>
    <col min="2" max="2" width="20.7109375" customWidth="1"/>
  </cols>
  <sheetData>
    <row r="2" spans="1:2" x14ac:dyDescent="0.25">
      <c r="A2" s="2" t="s">
        <v>18</v>
      </c>
      <c r="B2" t="s">
        <v>13</v>
      </c>
    </row>
    <row r="3" spans="1:2" x14ac:dyDescent="0.25">
      <c r="A3" s="4" t="s">
        <v>15</v>
      </c>
      <c r="B3" s="3">
        <v>1100</v>
      </c>
    </row>
    <row r="4" spans="1:2" x14ac:dyDescent="0.25">
      <c r="A4" s="4" t="s">
        <v>14</v>
      </c>
      <c r="B4" s="3">
        <v>400</v>
      </c>
    </row>
    <row r="5" spans="1:2" x14ac:dyDescent="0.25">
      <c r="A5" s="4" t="s">
        <v>17</v>
      </c>
      <c r="B5" s="3">
        <v>1100</v>
      </c>
    </row>
    <row r="6" spans="1:2" x14ac:dyDescent="0.25">
      <c r="A6" s="4" t="s">
        <v>16</v>
      </c>
      <c r="B6" s="3">
        <v>300</v>
      </c>
    </row>
    <row r="7" spans="1:2" x14ac:dyDescent="0.25">
      <c r="A7" s="4" t="s">
        <v>12</v>
      </c>
      <c r="B7" s="3">
        <v>2900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таблица</vt:lpstr>
      <vt:lpstr>Сводная по накладным</vt:lpstr>
      <vt:lpstr>Сводка по поставщикам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северпласт.зам</dc:creator>
  <cp:lastModifiedBy>Elena</cp:lastModifiedBy>
  <dcterms:created xsi:type="dcterms:W3CDTF">2018-05-10T06:02:52Z</dcterms:created>
  <dcterms:modified xsi:type="dcterms:W3CDTF">2018-05-10T16:18:44Z</dcterms:modified>
</cp:coreProperties>
</file>