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400" windowHeight="12435"/>
  </bookViews>
  <sheets>
    <sheet name="Табл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 a="1"/>
  <c r="S7" i="1" s="1"/>
  <c r="T7" i="1" a="1"/>
  <c r="T7" i="1" s="1"/>
  <c r="U7" i="1" a="1"/>
  <c r="U7" i="1" s="1"/>
  <c r="V7" i="1" a="1"/>
  <c r="V7" i="1" s="1"/>
  <c r="S8" i="1" a="1"/>
  <c r="S8" i="1" s="1"/>
  <c r="T8" i="1" a="1"/>
  <c r="T8" i="1" s="1"/>
  <c r="U8" i="1" a="1"/>
  <c r="U8" i="1" s="1"/>
  <c r="V8" i="1" a="1"/>
  <c r="V8" i="1" s="1"/>
  <c r="S9" i="1" a="1"/>
  <c r="S9" i="1" s="1"/>
  <c r="T9" i="1" a="1"/>
  <c r="T9" i="1" s="1"/>
  <c r="U9" i="1" a="1"/>
  <c r="U9" i="1" s="1"/>
  <c r="V9" i="1" a="1"/>
  <c r="V9" i="1" s="1"/>
  <c r="S10" i="1" a="1"/>
  <c r="S10" i="1" s="1"/>
  <c r="T10" i="1" a="1"/>
  <c r="T10" i="1" s="1"/>
  <c r="U10" i="1" a="1"/>
  <c r="U10" i="1" s="1"/>
  <c r="V10" i="1" a="1"/>
  <c r="V10" i="1" s="1"/>
  <c r="S11" i="1" a="1"/>
  <c r="S11" i="1" s="1"/>
  <c r="T11" i="1" a="1"/>
  <c r="T11" i="1" s="1"/>
  <c r="U11" i="1" a="1"/>
  <c r="U11" i="1" s="1"/>
  <c r="V11" i="1" a="1"/>
  <c r="V11" i="1" s="1"/>
  <c r="V6" i="1" a="1"/>
  <c r="V6" i="1" s="1"/>
  <c r="U6" i="1" a="1"/>
  <c r="U6" i="1" s="1"/>
  <c r="T6" i="1" a="1"/>
  <c r="T6" i="1" s="1"/>
  <c r="S6" i="1" a="1"/>
  <c r="S6" i="1" s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6" i="1" a="1"/>
  <c r="R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6" i="1" a="1"/>
  <c r="Q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6" i="1" a="1"/>
  <c r="P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6" i="1" a="1"/>
  <c r="O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6" i="1" a="1"/>
  <c r="N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6" i="1" a="1"/>
  <c r="M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6" i="1" a="1"/>
  <c r="L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6" i="1" a="1"/>
  <c r="K6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</calcChain>
</file>

<file path=xl/sharedStrings.xml><?xml version="1.0" encoding="utf-8"?>
<sst xmlns="http://schemas.openxmlformats.org/spreadsheetml/2006/main" count="136" uniqueCount="25">
  <si>
    <t>Команда1</t>
  </si>
  <si>
    <t>Команда2</t>
  </si>
  <si>
    <t>Счет</t>
  </si>
  <si>
    <t>Счет1</t>
  </si>
  <si>
    <t>Итого</t>
  </si>
  <si>
    <t>Дата</t>
  </si>
  <si>
    <t>День недели</t>
  </si>
  <si>
    <t>Чертаново</t>
  </si>
  <si>
    <t>Текстильщик</t>
  </si>
  <si>
    <t>Казанка</t>
  </si>
  <si>
    <t>Велес</t>
  </si>
  <si>
    <t>Спартак Кс</t>
  </si>
  <si>
    <t>Долгопрудный</t>
  </si>
  <si>
    <t>Торпедо Вл</t>
  </si>
  <si>
    <t>Псков</t>
  </si>
  <si>
    <t>Муром</t>
  </si>
  <si>
    <t>Динамо-2 СПб</t>
  </si>
  <si>
    <t>Луки-Энергия</t>
  </si>
  <si>
    <t>ЦРФСО</t>
  </si>
  <si>
    <t>Команда</t>
  </si>
  <si>
    <t>Сезон</t>
  </si>
  <si>
    <t>Тур</t>
  </si>
  <si>
    <t>Понедельник</t>
  </si>
  <si>
    <t>Вторник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</si>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</sst>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4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I49" totalsRowShown="0" headerRowDxfId="13" dataDxfId="11" headerRowBorderDxfId="12" tableBorderDxfId="10" totalsRowBorderDxfId="9">
  <autoFilter ref="A1:I49"/>
  <tableColumns count="9">
    <tableColumn id="1" name="Тур" dataDxfId="8"/>
    <tableColumn id="2" name="Сезон" dataDxfId="7"/>
    <tableColumn id="3" name="Команда1" dataDxfId="6"/>
    <tableColumn id="4" name="Команда2" dataDxfId="5"/>
    <tableColumn id="5" name="Счет1" dataDxfId="4"/>
    <tableColumn id="6" name="Счет" dataDxfId="3"/>
    <tableColumn id="7" name="Итого" dataDxfId="2">
      <calculatedColumnFormula>IF(C2="","",LOOKUP(E2-F2,{-9E+307,0,1},{"П2","X","П1"}))</calculatedColumnFormula>
    </tableColumn>
    <tableColumn id="8" name="Дата" dataDxfId="1"/>
    <tableColumn id="9" name="День недели" dataDxfId="0">
      <calculatedColumnFormula>TEXT(H2:H20,"ДДДД")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49"/>
  <sheetViews>
    <sheetView tabSelected="1" workbookViewId="0">
      <selection activeCell="L2" sqref="L2"/>
    </sheetView>
  </sheetViews>
  <sheetFormatPr defaultRowHeight="15" x14ac:dyDescent="0.25"/>
  <cols>
    <col min="1" max="1" width="4.140625" style="1" bestFit="1" customWidth="1"/>
    <col min="2" max="2" width="6.42578125" style="1" bestFit="1" customWidth="1"/>
    <col min="3" max="4" width="14.85546875" style="1" bestFit="1" customWidth="1"/>
    <col min="5" max="5" width="6.140625" style="1" bestFit="1" customWidth="1"/>
    <col min="6" max="6" width="5.140625" style="1" bestFit="1" customWidth="1"/>
    <col min="7" max="7" width="6.28515625" style="1" bestFit="1" customWidth="1"/>
    <col min="8" max="8" width="8.140625" style="15" bestFit="1" customWidth="1"/>
    <col min="9" max="9" width="13.28515625" style="1" bestFit="1" customWidth="1"/>
    <col min="10" max="10" width="9.140625" style="1"/>
    <col min="11" max="11" width="4.7109375" style="1" customWidth="1"/>
    <col min="12" max="13" width="8.7109375" style="1" customWidth="1"/>
    <col min="14" max="15" width="4.7109375" style="1" customWidth="1"/>
    <col min="16" max="17" width="8.7109375" style="1" customWidth="1"/>
    <col min="18" max="19" width="4.7109375" style="1" customWidth="1"/>
    <col min="20" max="21" width="8.7109375" style="1" customWidth="1"/>
    <col min="22" max="22" width="4.7109375" style="1" customWidth="1"/>
    <col min="23" max="24" width="9.140625" style="1"/>
    <col min="25" max="25" width="14.85546875" style="1" bestFit="1" customWidth="1"/>
    <col min="26" max="26" width="9.140625" style="1"/>
    <col min="28" max="16384" width="9.140625" style="1"/>
  </cols>
  <sheetData>
    <row r="1" spans="1:25" x14ac:dyDescent="0.25">
      <c r="A1" s="5" t="s">
        <v>21</v>
      </c>
      <c r="B1" s="6" t="s">
        <v>20</v>
      </c>
      <c r="C1" s="6" t="s">
        <v>0</v>
      </c>
      <c r="D1" s="6" t="s">
        <v>1</v>
      </c>
      <c r="E1" s="6" t="s">
        <v>3</v>
      </c>
      <c r="F1" s="6" t="s">
        <v>2</v>
      </c>
      <c r="G1" s="6" t="s">
        <v>4</v>
      </c>
      <c r="H1" s="12" t="s">
        <v>5</v>
      </c>
      <c r="I1" s="7" t="s">
        <v>6</v>
      </c>
      <c r="K1" s="16" t="s">
        <v>20</v>
      </c>
      <c r="L1" s="16">
        <v>2018</v>
      </c>
      <c r="Y1" s="19" t="s">
        <v>0</v>
      </c>
    </row>
    <row r="2" spans="1:25" x14ac:dyDescent="0.25">
      <c r="A2" s="3">
        <v>1</v>
      </c>
      <c r="B2" s="2">
        <v>2018</v>
      </c>
      <c r="C2" s="2" t="s">
        <v>7</v>
      </c>
      <c r="D2" s="2" t="s">
        <v>13</v>
      </c>
      <c r="E2" s="2">
        <v>1</v>
      </c>
      <c r="F2" s="2">
        <v>2</v>
      </c>
      <c r="G2" s="2" t="str">
        <f>IF(C2="","",LOOKUP(E2-F2,{-9E+307,0,1},{"П2","X","П1"}))</f>
        <v>П2</v>
      </c>
      <c r="H2" s="13">
        <v>43230</v>
      </c>
      <c r="I2" s="4" t="str">
        <f t="shared" ref="I2:I49" si="0">TEXT(H2:H20,"ДДДД")</f>
        <v>четверг</v>
      </c>
      <c r="K2" s="16" t="s">
        <v>19</v>
      </c>
      <c r="L2" s="16" t="s">
        <v>7</v>
      </c>
      <c r="Y2" s="11" t="s">
        <v>10</v>
      </c>
    </row>
    <row r="3" spans="1:25" x14ac:dyDescent="0.25">
      <c r="A3" s="3">
        <v>1</v>
      </c>
      <c r="B3" s="2">
        <v>2018</v>
      </c>
      <c r="C3" s="2" t="s">
        <v>8</v>
      </c>
      <c r="D3" s="2" t="s">
        <v>14</v>
      </c>
      <c r="E3" s="2">
        <v>0</v>
      </c>
      <c r="F3" s="2">
        <v>2</v>
      </c>
      <c r="G3" s="2" t="str">
        <f>IF(C3="","",LOOKUP(E3-F3,{-9E+307,0,1},{"П2","X","П1"}))</f>
        <v>П2</v>
      </c>
      <c r="H3" s="13">
        <v>43230</v>
      </c>
      <c r="I3" s="4" t="str">
        <f t="shared" si="0"/>
        <v>четверг</v>
      </c>
      <c r="Y3" s="11" t="s">
        <v>16</v>
      </c>
    </row>
    <row r="4" spans="1:25" x14ac:dyDescent="0.25">
      <c r="A4" s="3">
        <v>1</v>
      </c>
      <c r="B4" s="2">
        <v>2018</v>
      </c>
      <c r="C4" s="2" t="s">
        <v>9</v>
      </c>
      <c r="D4" s="2" t="s">
        <v>15</v>
      </c>
      <c r="E4" s="2">
        <v>4</v>
      </c>
      <c r="F4" s="2">
        <v>5</v>
      </c>
      <c r="G4" s="2" t="str">
        <f>IF(C4="","",LOOKUP(E4-F4,{-9E+307,0,1},{"П2","X","П1"}))</f>
        <v>П2</v>
      </c>
      <c r="H4" s="13">
        <v>43230</v>
      </c>
      <c r="I4" s="4" t="str">
        <f t="shared" si="0"/>
        <v>четверг</v>
      </c>
      <c r="K4" s="18" t="s">
        <v>22</v>
      </c>
      <c r="L4" s="18"/>
      <c r="M4" s="18"/>
      <c r="N4" s="18"/>
      <c r="O4" s="18" t="s">
        <v>23</v>
      </c>
      <c r="P4" s="18"/>
      <c r="Q4" s="18"/>
      <c r="R4" s="18"/>
      <c r="S4" s="18" t="s">
        <v>24</v>
      </c>
      <c r="T4" s="18"/>
      <c r="U4" s="18"/>
      <c r="V4" s="18"/>
      <c r="Y4" s="11" t="s">
        <v>12</v>
      </c>
    </row>
    <row r="5" spans="1:25" x14ac:dyDescent="0.25">
      <c r="A5" s="3">
        <v>1</v>
      </c>
      <c r="B5" s="2">
        <v>2018</v>
      </c>
      <c r="C5" s="2" t="s">
        <v>10</v>
      </c>
      <c r="D5" s="2" t="s">
        <v>16</v>
      </c>
      <c r="E5" s="2">
        <v>1</v>
      </c>
      <c r="F5" s="2">
        <v>2</v>
      </c>
      <c r="G5" s="2" t="str">
        <f>IF(C5="","",LOOKUP(E5-F5,{-9E+307,0,1},{"П2","X","П1"}))</f>
        <v>П2</v>
      </c>
      <c r="H5" s="13">
        <v>43231</v>
      </c>
      <c r="I5" s="4" t="str">
        <f t="shared" si="0"/>
        <v>пятница</v>
      </c>
      <c r="K5" s="17" t="s">
        <v>21</v>
      </c>
      <c r="L5" s="17" t="s">
        <v>0</v>
      </c>
      <c r="M5" s="17" t="s">
        <v>1</v>
      </c>
      <c r="N5" s="17" t="s">
        <v>4</v>
      </c>
      <c r="O5" s="17" t="s">
        <v>21</v>
      </c>
      <c r="P5" s="17" t="s">
        <v>0</v>
      </c>
      <c r="Q5" s="17" t="s">
        <v>1</v>
      </c>
      <c r="R5" s="17" t="s">
        <v>4</v>
      </c>
      <c r="S5" s="17" t="s">
        <v>21</v>
      </c>
      <c r="T5" s="17" t="s">
        <v>0</v>
      </c>
      <c r="U5" s="17" t="s">
        <v>1</v>
      </c>
      <c r="V5" s="17" t="s">
        <v>4</v>
      </c>
      <c r="Y5" s="11" t="s">
        <v>9</v>
      </c>
    </row>
    <row r="6" spans="1:25" x14ac:dyDescent="0.25">
      <c r="A6" s="3">
        <v>1</v>
      </c>
      <c r="B6" s="2">
        <v>2018</v>
      </c>
      <c r="C6" s="2" t="s">
        <v>11</v>
      </c>
      <c r="D6" s="2" t="s">
        <v>17</v>
      </c>
      <c r="E6" s="2">
        <v>5</v>
      </c>
      <c r="F6" s="2">
        <v>4</v>
      </c>
      <c r="G6" s="2" t="str">
        <f>IF(C6="","",LOOKUP(E6-F6,{-9E+307,0,1},{"П2","X","П1"}))</f>
        <v>П1</v>
      </c>
      <c r="H6" s="13">
        <v>43231</v>
      </c>
      <c r="I6" s="4" t="str">
        <f t="shared" si="0"/>
        <v>пятница</v>
      </c>
      <c r="K6" s="16">
        <f t="array" ref="K6">IFERROR(INDEX(Таблица1[Тур],SMALL(IF(((Таблица1[Команда1]=$L$2)+(Таблица1[Команда2]=$L$2))*(Таблица1[День недели]=$K$4),ROW(Таблица1[Тур])-1),ROW(A1))),"")</f>
        <v>3</v>
      </c>
      <c r="L6" s="16" t="str">
        <f t="array" ref="L6">IFERROR(INDEX(Таблица1[Команда1],SMALL(IF(((Таблица1[Команда1]=$L$2)+(Таблица1[Команда2]=$L$2))*(Таблица1[День недели]=$K$4),ROW(Таблица1[Тур])-1),ROW(B1))),"")</f>
        <v>Чертаново</v>
      </c>
      <c r="M6" s="16" t="str">
        <f t="array" ref="M6">IFERROR(INDEX(Таблица1[Команда2],SMALL(IF(((Таблица1[Команда1]=$L$2)+(Таблица1[Команда2]=$L$2))*(Таблица1[День недели]=$K$4),ROW(Таблица1[Тур])-1),ROW(C1))),"")</f>
        <v>Динамо-2 СПб</v>
      </c>
      <c r="N6" s="16" t="str">
        <f t="array" ref="N6">IFERROR(INDEX(Таблица1[Итого],SMALL(IF(((Таблица1[Команда1]=$L$2)+(Таблица1[Команда2]=$L$2))*(Таблица1[День недели]=$K$4),ROW(Таблица1[Тур])-1),ROW(D1))),"")</f>
        <v>П1</v>
      </c>
      <c r="O6" s="16">
        <f t="array" ref="O6">IFERROR(INDEX(Таблица1[Тур],SMALL(IF(((Таблица1[Команда1]=$L$2)+(Таблица1[Команда2]=$L$2))*(Таблица1[День недели]=$O$4),ROW(Таблица1[Тур])-1),ROW(E1))),"")</f>
        <v>7</v>
      </c>
      <c r="P6" s="16" t="str">
        <f t="array" ref="P6">IFERROR(INDEX(Таблица1[Команда1],SMALL(IF(((Таблица1[Команда1]=$L$2)+(Таблица1[Команда2]=$L$2))*(Таблица1[День недели]=$O$4),ROW(Таблица1[Тур])-1),ROW(F1))),"")</f>
        <v>Чертаново</v>
      </c>
      <c r="Q6" s="16" t="str">
        <f t="array" ref="Q6">IFERROR(INDEX(Таблица1[Команда2],SMALL(IF(((Таблица1[Команда1]=$L$2)+(Таблица1[Команда2]=$L$2))*(Таблица1[День недели]=$O$4),ROW(Таблица1[Тур])-1),ROW(G1))),"")</f>
        <v>Торпедо Вл</v>
      </c>
      <c r="R6" s="16" t="str">
        <f t="array" ref="R6">IFERROR(INDEX(Таблица1[Итого],SMALL(IF(((Таблица1[Команда1]=$L$2)+(Таблица1[Команда2]=$L$2))*(Таблица1[День недели]=$O$4),ROW(Таблица1[Тур])-1),ROW(H1))),"")</f>
        <v>П1</v>
      </c>
      <c r="S6" s="16" t="str">
        <f t="array" ref="S6">IFERROR(INDEX(Таблица1[Тур],SMALL(IF(((Таблица1[Команда1]=$L$2)+(Таблица1[Команда2]=$L$2))*(Таблица1[День недели]=$S$4),ROW(Таблица1[Тур])-1),ROW(I1))),"")</f>
        <v/>
      </c>
      <c r="T6" s="16" t="str">
        <f t="array" ref="T6">IFERROR(INDEX(Таблица1[Команда1],SMALL(IF(((Таблица1[Команда1]=$L$2)+(Таблица1[Команда2]=$L$2))*(Таблица1[День недели]=$S$4),ROW(Таблица1[Тур])-1),ROW(J1))),"")</f>
        <v/>
      </c>
      <c r="U6" s="16" t="str">
        <f t="array" ref="U6">IFERROR(INDEX(Таблица1[Команда2],SMALL(IF(((Таблица1[Команда1]=$L$2)+(Таблица1[Команда2]=$L$2))*(Таблица1[День недели]=$S$4),ROW(Таблица1[Тур])-1),ROW(K1))),"")</f>
        <v/>
      </c>
      <c r="V6" s="16" t="str">
        <f t="array" ref="V6">IFERROR(INDEX(Таблица1[Итого],SMALL(IF(((Таблица1[Команда1]=$L$2)+(Таблица1[Команда2]=$L$2))*(Таблица1[День недели]=$S$4),ROW(Таблица1[Тур])-1),ROW(L1))),"")</f>
        <v/>
      </c>
      <c r="Y6" s="11" t="s">
        <v>17</v>
      </c>
    </row>
    <row r="7" spans="1:25" x14ac:dyDescent="0.25">
      <c r="A7" s="3">
        <v>1</v>
      </c>
      <c r="B7" s="2">
        <v>2018</v>
      </c>
      <c r="C7" s="2" t="s">
        <v>12</v>
      </c>
      <c r="D7" s="2" t="s">
        <v>18</v>
      </c>
      <c r="E7" s="2">
        <v>3</v>
      </c>
      <c r="F7" s="2">
        <v>4</v>
      </c>
      <c r="G7" s="2" t="str">
        <f>IF(C7="","",LOOKUP(E7-F7,{-9E+307,0,1},{"П2","X","П1"}))</f>
        <v>П2</v>
      </c>
      <c r="H7" s="13">
        <v>43231</v>
      </c>
      <c r="I7" s="4" t="str">
        <f t="shared" si="0"/>
        <v>пятница</v>
      </c>
      <c r="K7" s="16">
        <f t="array" ref="K7">IFERROR(INDEX(Таблица1[Тур],SMALL(IF(((Таблица1[Команда1]=$L$2)+(Таблица1[Команда2]=$L$2))*(Таблица1[День недели]=$K$4),ROW(Таблица1[Тур])-1),ROW(A2))),"")</f>
        <v>7</v>
      </c>
      <c r="L7" s="16" t="str">
        <f t="array" ref="L7">IFERROR(INDEX(Таблица1[Команда1],SMALL(IF(((Таблица1[Команда1]=$L$2)+(Таблица1[Команда2]=$L$2))*(Таблица1[День недели]=$K$4),ROW(Таблица1[Тур])-1),ROW(B2))),"")</f>
        <v>Чертаново</v>
      </c>
      <c r="M7" s="16" t="str">
        <f t="array" ref="M7">IFERROR(INDEX(Таблица1[Команда2],SMALL(IF(((Таблица1[Команда1]=$L$2)+(Таблица1[Команда2]=$L$2))*(Таблица1[День недели]=$K$4),ROW(Таблица1[Тур])-1),ROW(C2))),"")</f>
        <v>Динамо-2 СПб</v>
      </c>
      <c r="N7" s="16" t="str">
        <f t="array" ref="N7">IFERROR(INDEX(Таблица1[Итого],SMALL(IF(((Таблица1[Команда1]=$L$2)+(Таблица1[Команда2]=$L$2))*(Таблица1[День недели]=$K$4),ROW(Таблица1[Тур])-1),ROW(D2))),"")</f>
        <v>П2</v>
      </c>
      <c r="O7" s="16" t="str">
        <f t="array" ref="O7">IFERROR(INDEX(Таблица1[Тур],SMALL(IF(((Таблица1[Команда1]=$L$2)+(Таблица1[Команда2]=$L$2))*(Таблица1[День недели]=$O$4),ROW(Таблица1[Тур])-1),ROW(E2))),"")</f>
        <v/>
      </c>
      <c r="P7" s="16" t="str">
        <f t="array" ref="P7">IFERROR(INDEX(Таблица1[Команда1],SMALL(IF(((Таблица1[Команда1]=$L$2)+(Таблица1[Команда2]=$L$2))*(Таблица1[День недели]=$O$4),ROW(Таблица1[Тур])-1),ROW(F2))),"")</f>
        <v/>
      </c>
      <c r="Q7" s="16" t="str">
        <f t="array" ref="Q7">IFERROR(INDEX(Таблица1[Команда2],SMALL(IF(((Таблица1[Команда1]=$L$2)+(Таблица1[Команда2]=$L$2))*(Таблица1[День недели]=$O$4),ROW(Таблица1[Тур])-1),ROW(G2))),"")</f>
        <v/>
      </c>
      <c r="R7" s="16" t="str">
        <f t="array" ref="R7">IFERROR(INDEX(Таблица1[Итого],SMALL(IF(((Таблица1[Команда1]=$L$2)+(Таблица1[Команда2]=$L$2))*(Таблица1[День недели]=$O$4),ROW(Таблица1[Тур])-1),ROW(H2))),"")</f>
        <v/>
      </c>
      <c r="S7" s="16" t="str">
        <f t="array" ref="S7">IFERROR(INDEX(Таблица1[Тур],SMALL(IF(((Таблица1[Команда1]=$L$2)+(Таблица1[Команда2]=$L$2))*(Таблица1[День недели]=$S$4),ROW(Таблица1[Тур])-1),ROW(I2))),"")</f>
        <v/>
      </c>
      <c r="T7" s="16" t="str">
        <f t="array" ref="T7">IFERROR(INDEX(Таблица1[Команда1],SMALL(IF(((Таблица1[Команда1]=$L$2)+(Таблица1[Команда2]=$L$2))*(Таблица1[День недели]=$S$4),ROW(Таблица1[Тур])-1),ROW(J2))),"")</f>
        <v/>
      </c>
      <c r="U7" s="16" t="str">
        <f t="array" ref="U7">IFERROR(INDEX(Таблица1[Команда2],SMALL(IF(((Таблица1[Команда1]=$L$2)+(Таблица1[Команда2]=$L$2))*(Таблица1[День недели]=$S$4),ROW(Таблица1[Тур])-1),ROW(K2))),"")</f>
        <v/>
      </c>
      <c r="V7" s="16" t="str">
        <f t="array" ref="V7">IFERROR(INDEX(Таблица1[Итого],SMALL(IF(((Таблица1[Команда1]=$L$2)+(Таблица1[Команда2]=$L$2))*(Таблица1[День недели]=$S$4),ROW(Таблица1[Тур])-1),ROW(L2))),"")</f>
        <v/>
      </c>
      <c r="Y7" s="11" t="s">
        <v>15</v>
      </c>
    </row>
    <row r="8" spans="1:25" x14ac:dyDescent="0.25">
      <c r="A8" s="3">
        <v>2</v>
      </c>
      <c r="B8" s="2">
        <v>2018</v>
      </c>
      <c r="C8" s="2" t="s">
        <v>13</v>
      </c>
      <c r="D8" s="2" t="s">
        <v>7</v>
      </c>
      <c r="E8" s="2">
        <v>7</v>
      </c>
      <c r="F8" s="2">
        <v>8</v>
      </c>
      <c r="G8" s="2" t="str">
        <f>IF(C8="","",LOOKUP(E8-F8,{-9E+307,0,1},{"П2","X","П1"}))</f>
        <v>П2</v>
      </c>
      <c r="H8" s="13">
        <v>43232</v>
      </c>
      <c r="I8" s="4" t="str">
        <f t="shared" si="0"/>
        <v>суббота</v>
      </c>
      <c r="K8" s="16" t="str">
        <f t="array" ref="K8">IFERROR(INDEX(Таблица1[Тур],SMALL(IF(((Таблица1[Команда1]=$L$2)+(Таблица1[Команда2]=$L$2))*(Таблица1[День недели]=$K$4),ROW(Таблица1[Тур])-1),ROW(A3))),"")</f>
        <v/>
      </c>
      <c r="L8" s="16" t="str">
        <f t="array" ref="L8">IFERROR(INDEX(Таблица1[Команда1],SMALL(IF(((Таблица1[Команда1]=$L$2)+(Таблица1[Команда2]=$L$2))*(Таблица1[День недели]=$K$4),ROW(Таблица1[Тур])-1),ROW(B3))),"")</f>
        <v/>
      </c>
      <c r="M8" s="16" t="str">
        <f t="array" ref="M8">IFERROR(INDEX(Таблица1[Команда2],SMALL(IF(((Таблица1[Команда1]=$L$2)+(Таблица1[Команда2]=$L$2))*(Таблица1[День недели]=$K$4),ROW(Таблица1[Тур])-1),ROW(C3))),"")</f>
        <v/>
      </c>
      <c r="N8" s="16" t="str">
        <f t="array" ref="N8">IFERROR(INDEX(Таблица1[Итого],SMALL(IF(((Таблица1[Команда1]=$L$2)+(Таблица1[Команда2]=$L$2))*(Таблица1[День недели]=$K$4),ROW(Таблица1[Тур])-1),ROW(D3))),"")</f>
        <v/>
      </c>
      <c r="O8" s="16" t="str">
        <f t="array" ref="O8">IFERROR(INDEX(Таблица1[Тур],SMALL(IF(((Таблица1[Команда1]=$L$2)+(Таблица1[Команда2]=$L$2))*(Таблица1[День недели]=$O$4),ROW(Таблица1[Тур])-1),ROW(E3))),"")</f>
        <v/>
      </c>
      <c r="P8" s="16" t="str">
        <f t="array" ref="P8">IFERROR(INDEX(Таблица1[Команда1],SMALL(IF(((Таблица1[Команда1]=$L$2)+(Таблица1[Команда2]=$L$2))*(Таблица1[День недели]=$O$4),ROW(Таблица1[Тур])-1),ROW(F3))),"")</f>
        <v/>
      </c>
      <c r="Q8" s="16" t="str">
        <f t="array" ref="Q8">IFERROR(INDEX(Таблица1[Команда2],SMALL(IF(((Таблица1[Команда1]=$L$2)+(Таблица1[Команда2]=$L$2))*(Таблица1[День недели]=$O$4),ROW(Таблица1[Тур])-1),ROW(G3))),"")</f>
        <v/>
      </c>
      <c r="R8" s="16" t="str">
        <f t="array" ref="R8">IFERROR(INDEX(Таблица1[Итого],SMALL(IF(((Таблица1[Команда1]=$L$2)+(Таблица1[Команда2]=$L$2))*(Таблица1[День недели]=$O$4),ROW(Таблица1[Тур])-1),ROW(H3))),"")</f>
        <v/>
      </c>
      <c r="S8" s="16" t="str">
        <f t="array" ref="S8">IFERROR(INDEX(Таблица1[Тур],SMALL(IF(((Таблица1[Команда1]=$L$2)+(Таблица1[Команда2]=$L$2))*(Таблица1[День недели]=$S$4),ROW(Таблица1[Тур])-1),ROW(I3))),"")</f>
        <v/>
      </c>
      <c r="T8" s="16" t="str">
        <f t="array" ref="T8">IFERROR(INDEX(Таблица1[Команда1],SMALL(IF(((Таблица1[Команда1]=$L$2)+(Таблица1[Команда2]=$L$2))*(Таблица1[День недели]=$S$4),ROW(Таблица1[Тур])-1),ROW(J3))),"")</f>
        <v/>
      </c>
      <c r="U8" s="16" t="str">
        <f t="array" ref="U8">IFERROR(INDEX(Таблица1[Команда2],SMALL(IF(((Таблица1[Команда1]=$L$2)+(Таблица1[Команда2]=$L$2))*(Таблица1[День недели]=$S$4),ROW(Таблица1[Тур])-1),ROW(K3))),"")</f>
        <v/>
      </c>
      <c r="V8" s="16" t="str">
        <f t="array" ref="V8">IFERROR(INDEX(Таблица1[Итого],SMALL(IF(((Таблица1[Команда1]=$L$2)+(Таблица1[Команда2]=$L$2))*(Таблица1[День недели]=$S$4),ROW(Таблица1[Тур])-1),ROW(L3))),"")</f>
        <v/>
      </c>
      <c r="Y8" s="11" t="s">
        <v>14</v>
      </c>
    </row>
    <row r="9" spans="1:25" x14ac:dyDescent="0.25">
      <c r="A9" s="3">
        <v>2</v>
      </c>
      <c r="B9" s="2">
        <v>2018</v>
      </c>
      <c r="C9" s="2" t="s">
        <v>14</v>
      </c>
      <c r="D9" s="2" t="s">
        <v>8</v>
      </c>
      <c r="E9" s="2">
        <v>0</v>
      </c>
      <c r="F9" s="2">
        <v>1</v>
      </c>
      <c r="G9" s="2" t="str">
        <f>IF(C9="","",LOOKUP(E9-F9,{-9E+307,0,1},{"П2","X","П1"}))</f>
        <v>П2</v>
      </c>
      <c r="H9" s="13">
        <v>43232</v>
      </c>
      <c r="I9" s="4" t="str">
        <f t="shared" si="0"/>
        <v>суббота</v>
      </c>
      <c r="K9" s="16" t="str">
        <f t="array" ref="K9">IFERROR(INDEX(Таблица1[Тур],SMALL(IF(((Таблица1[Команда1]=$L$2)+(Таблица1[Команда2]=$L$2))*(Таблица1[День недели]=$K$4),ROW(Таблица1[Тур])-1),ROW(A4))),"")</f>
        <v/>
      </c>
      <c r="L9" s="16" t="str">
        <f t="array" ref="L9">IFERROR(INDEX(Таблица1[Команда1],SMALL(IF(((Таблица1[Команда1]=$L$2)+(Таблица1[Команда2]=$L$2))*(Таблица1[День недели]=$K$4),ROW(Таблица1[Тур])-1),ROW(B4))),"")</f>
        <v/>
      </c>
      <c r="M9" s="16" t="str">
        <f t="array" ref="M9">IFERROR(INDEX(Таблица1[Команда2],SMALL(IF(((Таблица1[Команда1]=$L$2)+(Таблица1[Команда2]=$L$2))*(Таблица1[День недели]=$K$4),ROW(Таблица1[Тур])-1),ROW(C4))),"")</f>
        <v/>
      </c>
      <c r="N9" s="16" t="str">
        <f t="array" ref="N9">IFERROR(INDEX(Таблица1[Итого],SMALL(IF(((Таблица1[Команда1]=$L$2)+(Таблица1[Команда2]=$L$2))*(Таблица1[День недели]=$K$4),ROW(Таблица1[Тур])-1),ROW(D4))),"")</f>
        <v/>
      </c>
      <c r="O9" s="16" t="str">
        <f t="array" ref="O9">IFERROR(INDEX(Таблица1[Тур],SMALL(IF(((Таблица1[Команда1]=$L$2)+(Таблица1[Команда2]=$L$2))*(Таблица1[День недели]=$O$4),ROW(Таблица1[Тур])-1),ROW(E4))),"")</f>
        <v/>
      </c>
      <c r="P9" s="16" t="str">
        <f t="array" ref="P9">IFERROR(INDEX(Таблица1[Команда1],SMALL(IF(((Таблица1[Команда1]=$L$2)+(Таблица1[Команда2]=$L$2))*(Таблица1[День недели]=$O$4),ROW(Таблица1[Тур])-1),ROW(F4))),"")</f>
        <v/>
      </c>
      <c r="Q9" s="16" t="str">
        <f t="array" ref="Q9">IFERROR(INDEX(Таблица1[Команда2],SMALL(IF(((Таблица1[Команда1]=$L$2)+(Таблица1[Команда2]=$L$2))*(Таблица1[День недели]=$O$4),ROW(Таблица1[Тур])-1),ROW(G4))),"")</f>
        <v/>
      </c>
      <c r="R9" s="16" t="str">
        <f t="array" ref="R9">IFERROR(INDEX(Таблица1[Итого],SMALL(IF(((Таблица1[Команда1]=$L$2)+(Таблица1[Команда2]=$L$2))*(Таблица1[День недели]=$O$4),ROW(Таблица1[Тур])-1),ROW(H4))),"")</f>
        <v/>
      </c>
      <c r="S9" s="16" t="str">
        <f t="array" ref="S9">IFERROR(INDEX(Таблица1[Тур],SMALL(IF(((Таблица1[Команда1]=$L$2)+(Таблица1[Команда2]=$L$2))*(Таблица1[День недели]=$S$4),ROW(Таблица1[Тур])-1),ROW(I4))),"")</f>
        <v/>
      </c>
      <c r="T9" s="16" t="str">
        <f t="array" ref="T9">IFERROR(INDEX(Таблица1[Команда1],SMALL(IF(((Таблица1[Команда1]=$L$2)+(Таблица1[Команда2]=$L$2))*(Таблица1[День недели]=$S$4),ROW(Таблица1[Тур])-1),ROW(J4))),"")</f>
        <v/>
      </c>
      <c r="U9" s="16" t="str">
        <f t="array" ref="U9">IFERROR(INDEX(Таблица1[Команда2],SMALL(IF(((Таблица1[Команда1]=$L$2)+(Таблица1[Команда2]=$L$2))*(Таблица1[День недели]=$S$4),ROW(Таблица1[Тур])-1),ROW(K4))),"")</f>
        <v/>
      </c>
      <c r="V9" s="16" t="str">
        <f t="array" ref="V9">IFERROR(INDEX(Таблица1[Итого],SMALL(IF(((Таблица1[Команда1]=$L$2)+(Таблица1[Команда2]=$L$2))*(Таблица1[День недели]=$S$4),ROW(Таблица1[Тур])-1),ROW(L4))),"")</f>
        <v/>
      </c>
      <c r="Y9" s="11" t="s">
        <v>11</v>
      </c>
    </row>
    <row r="10" spans="1:25" x14ac:dyDescent="0.25">
      <c r="A10" s="3">
        <v>2</v>
      </c>
      <c r="B10" s="2">
        <v>2018</v>
      </c>
      <c r="C10" s="2" t="s">
        <v>15</v>
      </c>
      <c r="D10" s="2" t="s">
        <v>9</v>
      </c>
      <c r="E10" s="2">
        <v>1</v>
      </c>
      <c r="F10" s="2">
        <v>4</v>
      </c>
      <c r="G10" s="2" t="str">
        <f>IF(C10="","",LOOKUP(E10-F10,{-9E+307,0,1},{"П2","X","П1"}))</f>
        <v>П2</v>
      </c>
      <c r="H10" s="13">
        <v>43232</v>
      </c>
      <c r="I10" s="4" t="str">
        <f t="shared" si="0"/>
        <v>суббота</v>
      </c>
      <c r="K10" s="16" t="str">
        <f t="array" ref="K10">IFERROR(INDEX(Таблица1[Тур],SMALL(IF(((Таблица1[Команда1]=$L$2)+(Таблица1[Команда2]=$L$2))*(Таблица1[День недели]=$K$4),ROW(Таблица1[Тур])-1),ROW(A5))),"")</f>
        <v/>
      </c>
      <c r="L10" s="16" t="str">
        <f t="array" ref="L10">IFERROR(INDEX(Таблица1[Команда1],SMALL(IF(((Таблица1[Команда1]=$L$2)+(Таблица1[Команда2]=$L$2))*(Таблица1[День недели]=$K$4),ROW(Таблица1[Тур])-1),ROW(B5))),"")</f>
        <v/>
      </c>
      <c r="M10" s="16" t="str">
        <f t="array" ref="M10">IFERROR(INDEX(Таблица1[Команда2],SMALL(IF(((Таблица1[Команда1]=$L$2)+(Таблица1[Команда2]=$L$2))*(Таблица1[День недели]=$K$4),ROW(Таблица1[Тур])-1),ROW(C5))),"")</f>
        <v/>
      </c>
      <c r="N10" s="16" t="str">
        <f t="array" ref="N10">IFERROR(INDEX(Таблица1[Итого],SMALL(IF(((Таблица1[Команда1]=$L$2)+(Таблица1[Команда2]=$L$2))*(Таблица1[День недели]=$K$4),ROW(Таблица1[Тур])-1),ROW(D5))),"")</f>
        <v/>
      </c>
      <c r="O10" s="16" t="str">
        <f t="array" ref="O10">IFERROR(INDEX(Таблица1[Тур],SMALL(IF(((Таблица1[Команда1]=$L$2)+(Таблица1[Команда2]=$L$2))*(Таблица1[День недели]=$O$4),ROW(Таблица1[Тур])-1),ROW(E5))),"")</f>
        <v/>
      </c>
      <c r="P10" s="16" t="str">
        <f t="array" ref="P10">IFERROR(INDEX(Таблица1[Команда1],SMALL(IF(((Таблица1[Команда1]=$L$2)+(Таблица1[Команда2]=$L$2))*(Таблица1[День недели]=$O$4),ROW(Таблица1[Тур])-1),ROW(F5))),"")</f>
        <v/>
      </c>
      <c r="Q10" s="16" t="str">
        <f t="array" ref="Q10">IFERROR(INDEX(Таблица1[Команда2],SMALL(IF(((Таблица1[Команда1]=$L$2)+(Таблица1[Команда2]=$L$2))*(Таблица1[День недели]=$O$4),ROW(Таблица1[Тур])-1),ROW(G5))),"")</f>
        <v/>
      </c>
      <c r="R10" s="16" t="str">
        <f t="array" ref="R10">IFERROR(INDEX(Таблица1[Итого],SMALL(IF(((Таблица1[Команда1]=$L$2)+(Таблица1[Команда2]=$L$2))*(Таблица1[День недели]=$O$4),ROW(Таблица1[Тур])-1),ROW(H5))),"")</f>
        <v/>
      </c>
      <c r="S10" s="16" t="str">
        <f t="array" ref="S10">IFERROR(INDEX(Таблица1[Тур],SMALL(IF(((Таблица1[Команда1]=$L$2)+(Таблица1[Команда2]=$L$2))*(Таблица1[День недели]=$S$4),ROW(Таблица1[Тур])-1),ROW(I5))),"")</f>
        <v/>
      </c>
      <c r="T10" s="16" t="str">
        <f t="array" ref="T10">IFERROR(INDEX(Таблица1[Команда1],SMALL(IF(((Таблица1[Команда1]=$L$2)+(Таблица1[Команда2]=$L$2))*(Таблица1[День недели]=$S$4),ROW(Таблица1[Тур])-1),ROW(J5))),"")</f>
        <v/>
      </c>
      <c r="U10" s="16" t="str">
        <f t="array" ref="U10">IFERROR(INDEX(Таблица1[Команда2],SMALL(IF(((Таблица1[Команда1]=$L$2)+(Таблица1[Команда2]=$L$2))*(Таблица1[День недели]=$S$4),ROW(Таблица1[Тур])-1),ROW(K5))),"")</f>
        <v/>
      </c>
      <c r="V10" s="16" t="str">
        <f t="array" ref="V10">IFERROR(INDEX(Таблица1[Итого],SMALL(IF(((Таблица1[Команда1]=$L$2)+(Таблица1[Команда2]=$L$2))*(Таблица1[День недели]=$S$4),ROW(Таблица1[Тур])-1),ROW(L5))),"")</f>
        <v/>
      </c>
      <c r="Y10" s="11" t="s">
        <v>8</v>
      </c>
    </row>
    <row r="11" spans="1:25" x14ac:dyDescent="0.25">
      <c r="A11" s="3">
        <v>2</v>
      </c>
      <c r="B11" s="2">
        <v>2018</v>
      </c>
      <c r="C11" s="2" t="s">
        <v>16</v>
      </c>
      <c r="D11" s="2" t="s">
        <v>10</v>
      </c>
      <c r="E11" s="2">
        <v>3</v>
      </c>
      <c r="F11" s="2">
        <v>2</v>
      </c>
      <c r="G11" s="2" t="str">
        <f>IF(C11="","",LOOKUP(E11-F11,{-9E+307,0,1},{"П2","X","П1"}))</f>
        <v>П1</v>
      </c>
      <c r="H11" s="13">
        <v>43233</v>
      </c>
      <c r="I11" s="4" t="str">
        <f t="shared" si="0"/>
        <v>воскресенье</v>
      </c>
      <c r="K11" s="16" t="str">
        <f t="array" ref="K11">IFERROR(INDEX(Таблица1[Тур],SMALL(IF(((Таблица1[Команда1]=$L$2)+(Таблица1[Команда2]=$L$2))*(Таблица1[День недели]=$K$4),ROW(Таблица1[Тур])-1),ROW(A6))),"")</f>
        <v/>
      </c>
      <c r="L11" s="16" t="str">
        <f t="array" ref="L11">IFERROR(INDEX(Таблица1[Команда1],SMALL(IF(((Таблица1[Команда1]=$L$2)+(Таблица1[Команда2]=$L$2))*(Таблица1[День недели]=$K$4),ROW(Таблица1[Тур])-1),ROW(B6))),"")</f>
        <v/>
      </c>
      <c r="M11" s="16" t="str">
        <f t="array" ref="M11">IFERROR(INDEX(Таблица1[Команда2],SMALL(IF(((Таблица1[Команда1]=$L$2)+(Таблица1[Команда2]=$L$2))*(Таблица1[День недели]=$K$4),ROW(Таблица1[Тур])-1),ROW(C6))),"")</f>
        <v/>
      </c>
      <c r="N11" s="16" t="str">
        <f t="array" ref="N11">IFERROR(INDEX(Таблица1[Итого],SMALL(IF(((Таблица1[Команда1]=$L$2)+(Таблица1[Команда2]=$L$2))*(Таблица1[День недели]=$K$4),ROW(Таблица1[Тур])-1),ROW(D6))),"")</f>
        <v/>
      </c>
      <c r="O11" s="16" t="str">
        <f t="array" ref="O11">IFERROR(INDEX(Таблица1[Тур],SMALL(IF(((Таблица1[Команда1]=$L$2)+(Таблица1[Команда2]=$L$2))*(Таблица1[День недели]=$O$4),ROW(Таблица1[Тур])-1),ROW(E6))),"")</f>
        <v/>
      </c>
      <c r="P11" s="16" t="str">
        <f t="array" ref="P11">IFERROR(INDEX(Таблица1[Команда1],SMALL(IF(((Таблица1[Команда1]=$L$2)+(Таблица1[Команда2]=$L$2))*(Таблица1[День недели]=$O$4),ROW(Таблица1[Тур])-1),ROW(F6))),"")</f>
        <v/>
      </c>
      <c r="Q11" s="16" t="str">
        <f t="array" ref="Q11">IFERROR(INDEX(Таблица1[Команда2],SMALL(IF(((Таблица1[Команда1]=$L$2)+(Таблица1[Команда2]=$L$2))*(Таблица1[День недели]=$O$4),ROW(Таблица1[Тур])-1),ROW(G6))),"")</f>
        <v/>
      </c>
      <c r="R11" s="16" t="str">
        <f t="array" ref="R11">IFERROR(INDEX(Таблица1[Итого],SMALL(IF(((Таблица1[Команда1]=$L$2)+(Таблица1[Команда2]=$L$2))*(Таблица1[День недели]=$O$4),ROW(Таблица1[Тур])-1),ROW(H6))),"")</f>
        <v/>
      </c>
      <c r="S11" s="16" t="str">
        <f t="array" ref="S11">IFERROR(INDEX(Таблица1[Тур],SMALL(IF(((Таблица1[Команда1]=$L$2)+(Таблица1[Команда2]=$L$2))*(Таблица1[День недели]=$S$4),ROW(Таблица1[Тур])-1),ROW(I6))),"")</f>
        <v/>
      </c>
      <c r="T11" s="16" t="str">
        <f t="array" ref="T11">IFERROR(INDEX(Таблица1[Команда1],SMALL(IF(((Таблица1[Команда1]=$L$2)+(Таблица1[Команда2]=$L$2))*(Таблица1[День недели]=$S$4),ROW(Таблица1[Тур])-1),ROW(J6))),"")</f>
        <v/>
      </c>
      <c r="U11" s="16" t="str">
        <f t="array" ref="U11">IFERROR(INDEX(Таблица1[Команда2],SMALL(IF(((Таблица1[Команда1]=$L$2)+(Таблица1[Команда2]=$L$2))*(Таблица1[День недели]=$S$4),ROW(Таблица1[Тур])-1),ROW(K6))),"")</f>
        <v/>
      </c>
      <c r="V11" s="16" t="str">
        <f t="array" ref="V11">IFERROR(INDEX(Таблица1[Итого],SMALL(IF(((Таблица1[Команда1]=$L$2)+(Таблица1[Команда2]=$L$2))*(Таблица1[День недели]=$S$4),ROW(Таблица1[Тур])-1),ROW(L6))),"")</f>
        <v/>
      </c>
      <c r="Y11" s="11" t="s">
        <v>13</v>
      </c>
    </row>
    <row r="12" spans="1:25" x14ac:dyDescent="0.25">
      <c r="A12" s="3">
        <v>2</v>
      </c>
      <c r="B12" s="2">
        <v>2018</v>
      </c>
      <c r="C12" s="2" t="s">
        <v>17</v>
      </c>
      <c r="D12" s="2" t="s">
        <v>11</v>
      </c>
      <c r="E12" s="2">
        <v>2</v>
      </c>
      <c r="F12" s="2">
        <v>0</v>
      </c>
      <c r="G12" s="2" t="str">
        <f>IF(C12="","",LOOKUP(E12-F12,{-9E+307,0,1},{"П2","X","П1"}))</f>
        <v>П1</v>
      </c>
      <c r="H12" s="13">
        <v>43233</v>
      </c>
      <c r="I12" s="4" t="str">
        <f t="shared" si="0"/>
        <v>воскресенье</v>
      </c>
      <c r="Y12" s="11" t="s">
        <v>18</v>
      </c>
    </row>
    <row r="13" spans="1:25" x14ac:dyDescent="0.25">
      <c r="A13" s="3">
        <v>2</v>
      </c>
      <c r="B13" s="2">
        <v>2018</v>
      </c>
      <c r="C13" s="2" t="s">
        <v>18</v>
      </c>
      <c r="D13" s="2" t="s">
        <v>12</v>
      </c>
      <c r="E13" s="2">
        <v>2</v>
      </c>
      <c r="F13" s="2">
        <v>1</v>
      </c>
      <c r="G13" s="2" t="str">
        <f>IF(C13="","",LOOKUP(E13-F13,{-9E+307,0,1},{"П2","X","П1"}))</f>
        <v>П1</v>
      </c>
      <c r="H13" s="13">
        <v>43233</v>
      </c>
      <c r="I13" s="4" t="str">
        <f t="shared" si="0"/>
        <v>воскресенье</v>
      </c>
      <c r="Y13" s="11" t="s">
        <v>7</v>
      </c>
    </row>
    <row r="14" spans="1:25" x14ac:dyDescent="0.25">
      <c r="A14" s="3">
        <v>3</v>
      </c>
      <c r="B14" s="2">
        <v>2018</v>
      </c>
      <c r="C14" s="2" t="s">
        <v>7</v>
      </c>
      <c r="D14" s="2" t="s">
        <v>16</v>
      </c>
      <c r="E14" s="2">
        <v>3</v>
      </c>
      <c r="F14" s="2">
        <v>2</v>
      </c>
      <c r="G14" s="2" t="str">
        <f>IF(C14="","",LOOKUP(E14-F14,{-9E+307,0,1},{"П2","X","П1"}))</f>
        <v>П1</v>
      </c>
      <c r="H14" s="13">
        <v>43234</v>
      </c>
      <c r="I14" s="4" t="str">
        <f t="shared" si="0"/>
        <v>понедельник</v>
      </c>
      <c r="Y14"/>
    </row>
    <row r="15" spans="1:25" x14ac:dyDescent="0.25">
      <c r="A15" s="3">
        <v>3</v>
      </c>
      <c r="B15" s="2">
        <v>2018</v>
      </c>
      <c r="C15" s="2" t="s">
        <v>8</v>
      </c>
      <c r="D15" s="2" t="s">
        <v>17</v>
      </c>
      <c r="E15" s="2">
        <v>4</v>
      </c>
      <c r="F15" s="2">
        <v>3</v>
      </c>
      <c r="G15" s="2" t="str">
        <f>IF(C15="","",LOOKUP(E15-F15,{-9E+307,0,1},{"П2","X","П1"}))</f>
        <v>П1</v>
      </c>
      <c r="H15" s="13">
        <v>43234</v>
      </c>
      <c r="I15" s="4" t="str">
        <f t="shared" si="0"/>
        <v>понедельник</v>
      </c>
      <c r="Y15"/>
    </row>
    <row r="16" spans="1:25" x14ac:dyDescent="0.25">
      <c r="A16" s="3">
        <v>3</v>
      </c>
      <c r="B16" s="2">
        <v>2018</v>
      </c>
      <c r="C16" s="2" t="s">
        <v>9</v>
      </c>
      <c r="D16" s="2" t="s">
        <v>18</v>
      </c>
      <c r="E16" s="2">
        <v>5</v>
      </c>
      <c r="F16" s="2">
        <v>4</v>
      </c>
      <c r="G16" s="2" t="str">
        <f>IF(C16="","",LOOKUP(E16-F16,{-9E+307,0,1},{"П2","X","П1"}))</f>
        <v>П1</v>
      </c>
      <c r="H16" s="13">
        <v>43234</v>
      </c>
      <c r="I16" s="4" t="str">
        <f t="shared" si="0"/>
        <v>понедельник</v>
      </c>
      <c r="Y16"/>
    </row>
    <row r="17" spans="1:25" x14ac:dyDescent="0.25">
      <c r="A17" s="3">
        <v>3</v>
      </c>
      <c r="B17" s="2">
        <v>2018</v>
      </c>
      <c r="C17" s="2" t="s">
        <v>10</v>
      </c>
      <c r="D17" s="2" t="s">
        <v>13</v>
      </c>
      <c r="E17" s="2">
        <v>6</v>
      </c>
      <c r="F17" s="2">
        <v>4</v>
      </c>
      <c r="G17" s="2" t="str">
        <f>IF(C17="","",LOOKUP(E17-F17,{-9E+307,0,1},{"П2","X","П1"}))</f>
        <v>П1</v>
      </c>
      <c r="H17" s="13">
        <v>43235</v>
      </c>
      <c r="I17" s="4" t="str">
        <f t="shared" si="0"/>
        <v>вторник</v>
      </c>
      <c r="Y17"/>
    </row>
    <row r="18" spans="1:25" x14ac:dyDescent="0.25">
      <c r="A18" s="3">
        <v>3</v>
      </c>
      <c r="B18" s="2">
        <v>2018</v>
      </c>
      <c r="C18" s="2" t="s">
        <v>11</v>
      </c>
      <c r="D18" s="2" t="s">
        <v>14</v>
      </c>
      <c r="E18" s="2">
        <v>7</v>
      </c>
      <c r="F18" s="2">
        <v>3</v>
      </c>
      <c r="G18" s="2" t="str">
        <f>IF(C18="","",LOOKUP(E18-F18,{-9E+307,0,1},{"П2","X","П1"}))</f>
        <v>П1</v>
      </c>
      <c r="H18" s="13">
        <v>43235</v>
      </c>
      <c r="I18" s="4" t="str">
        <f t="shared" si="0"/>
        <v>вторник</v>
      </c>
      <c r="Y18"/>
    </row>
    <row r="19" spans="1:25" x14ac:dyDescent="0.25">
      <c r="A19" s="3">
        <v>3</v>
      </c>
      <c r="B19" s="2">
        <v>2018</v>
      </c>
      <c r="C19" s="2" t="s">
        <v>12</v>
      </c>
      <c r="D19" s="2" t="s">
        <v>15</v>
      </c>
      <c r="E19" s="2">
        <v>6</v>
      </c>
      <c r="F19" s="2">
        <v>4</v>
      </c>
      <c r="G19" s="2" t="str">
        <f>IF(C19="","",LOOKUP(E19-F19,{-9E+307,0,1},{"П2","X","П1"}))</f>
        <v>П1</v>
      </c>
      <c r="H19" s="13">
        <v>43235</v>
      </c>
      <c r="I19" s="4" t="str">
        <f t="shared" si="0"/>
        <v>вторник</v>
      </c>
      <c r="Y19"/>
    </row>
    <row r="20" spans="1:25" x14ac:dyDescent="0.25">
      <c r="A20" s="3">
        <v>4</v>
      </c>
      <c r="B20" s="2">
        <v>2018</v>
      </c>
      <c r="C20" s="2" t="s">
        <v>16</v>
      </c>
      <c r="D20" s="2" t="s">
        <v>10</v>
      </c>
      <c r="E20" s="2">
        <v>5</v>
      </c>
      <c r="F20" s="2">
        <v>1</v>
      </c>
      <c r="G20" s="2" t="str">
        <f>IF(C20="","",LOOKUP(E20-F20,{-9E+307,0,1},{"П2","X","П1"}))</f>
        <v>П1</v>
      </c>
      <c r="H20" s="13">
        <v>43236</v>
      </c>
      <c r="I20" s="4" t="str">
        <f t="shared" si="0"/>
        <v>среда</v>
      </c>
      <c r="Y20"/>
    </row>
    <row r="21" spans="1:25" x14ac:dyDescent="0.25">
      <c r="A21" s="3">
        <v>4</v>
      </c>
      <c r="B21" s="2">
        <v>2018</v>
      </c>
      <c r="C21" s="2" t="s">
        <v>17</v>
      </c>
      <c r="D21" s="2" t="s">
        <v>11</v>
      </c>
      <c r="E21" s="2">
        <v>4</v>
      </c>
      <c r="F21" s="2">
        <v>2</v>
      </c>
      <c r="G21" s="2" t="str">
        <f>IF(C21="","",LOOKUP(E21-F21,{-9E+307,0,1},{"П2","X","П1"}))</f>
        <v>П1</v>
      </c>
      <c r="H21" s="13">
        <v>43236</v>
      </c>
      <c r="I21" s="4" t="str">
        <f t="shared" si="0"/>
        <v>среда</v>
      </c>
      <c r="Y21"/>
    </row>
    <row r="22" spans="1:25" x14ac:dyDescent="0.25">
      <c r="A22" s="3">
        <v>4</v>
      </c>
      <c r="B22" s="2">
        <v>2018</v>
      </c>
      <c r="C22" s="2" t="s">
        <v>18</v>
      </c>
      <c r="D22" s="2" t="s">
        <v>12</v>
      </c>
      <c r="E22" s="2">
        <v>3</v>
      </c>
      <c r="F22" s="2">
        <v>6</v>
      </c>
      <c r="G22" s="2" t="str">
        <f>IF(C22="","",LOOKUP(E22-F22,{-9E+307,0,1},{"П2","X","П1"}))</f>
        <v>П2</v>
      </c>
      <c r="H22" s="13">
        <v>43236</v>
      </c>
      <c r="I22" s="4" t="str">
        <f t="shared" si="0"/>
        <v>среда</v>
      </c>
      <c r="Y22"/>
    </row>
    <row r="23" spans="1:25" x14ac:dyDescent="0.25">
      <c r="A23" s="3">
        <v>4</v>
      </c>
      <c r="B23" s="2">
        <v>2018</v>
      </c>
      <c r="C23" s="2" t="s">
        <v>13</v>
      </c>
      <c r="D23" s="2" t="s">
        <v>7</v>
      </c>
      <c r="E23" s="2">
        <v>2</v>
      </c>
      <c r="F23" s="2">
        <v>11</v>
      </c>
      <c r="G23" s="2" t="str">
        <f>IF(C23="","",LOOKUP(E23-F23,{-9E+307,0,1},{"П2","X","П1"}))</f>
        <v>П2</v>
      </c>
      <c r="H23" s="13">
        <v>43237</v>
      </c>
      <c r="I23" s="4" t="str">
        <f t="shared" si="0"/>
        <v>четверг</v>
      </c>
      <c r="Y23"/>
    </row>
    <row r="24" spans="1:25" x14ac:dyDescent="0.25">
      <c r="A24" s="3">
        <v>4</v>
      </c>
      <c r="B24" s="2">
        <v>2018</v>
      </c>
      <c r="C24" s="2" t="s">
        <v>14</v>
      </c>
      <c r="D24" s="2" t="s">
        <v>8</v>
      </c>
      <c r="E24" s="2">
        <v>1</v>
      </c>
      <c r="F24" s="2">
        <v>12</v>
      </c>
      <c r="G24" s="2" t="str">
        <f>IF(C24="","",LOOKUP(E24-F24,{-9E+307,0,1},{"П2","X","П1"}))</f>
        <v>П2</v>
      </c>
      <c r="H24" s="13">
        <v>43237</v>
      </c>
      <c r="I24" s="4" t="str">
        <f t="shared" si="0"/>
        <v>четверг</v>
      </c>
      <c r="Y24"/>
    </row>
    <row r="25" spans="1:25" x14ac:dyDescent="0.25">
      <c r="A25" s="3">
        <v>4</v>
      </c>
      <c r="B25" s="2">
        <v>2018</v>
      </c>
      <c r="C25" s="2" t="s">
        <v>15</v>
      </c>
      <c r="D25" s="2" t="s">
        <v>9</v>
      </c>
      <c r="E25" s="2">
        <v>0</v>
      </c>
      <c r="F25" s="2">
        <v>13</v>
      </c>
      <c r="G25" s="2" t="str">
        <f>IF(C25="","",LOOKUP(E25-F25,{-9E+307,0,1},{"П2","X","П1"}))</f>
        <v>П2</v>
      </c>
      <c r="H25" s="13">
        <v>43237</v>
      </c>
      <c r="I25" s="4" t="str">
        <f t="shared" si="0"/>
        <v>четверг</v>
      </c>
      <c r="Y25"/>
    </row>
    <row r="26" spans="1:25" x14ac:dyDescent="0.25">
      <c r="A26" s="3">
        <v>5</v>
      </c>
      <c r="B26" s="2">
        <v>2018</v>
      </c>
      <c r="C26" s="2" t="s">
        <v>7</v>
      </c>
      <c r="D26" s="2" t="s">
        <v>13</v>
      </c>
      <c r="E26" s="2">
        <v>1</v>
      </c>
      <c r="F26" s="2">
        <v>2</v>
      </c>
      <c r="G26" s="2" t="str">
        <f>IF(C26="","",LOOKUP(E26-F26,{-9E+307,0,1},{"П2","X","П1"}))</f>
        <v>П2</v>
      </c>
      <c r="H26" s="13">
        <v>43230</v>
      </c>
      <c r="I26" s="4" t="str">
        <f t="shared" si="0"/>
        <v>четверг</v>
      </c>
      <c r="Y26"/>
    </row>
    <row r="27" spans="1:25" x14ac:dyDescent="0.25">
      <c r="A27" s="3">
        <v>5</v>
      </c>
      <c r="B27" s="2">
        <v>2018</v>
      </c>
      <c r="C27" s="2" t="s">
        <v>8</v>
      </c>
      <c r="D27" s="2" t="s">
        <v>14</v>
      </c>
      <c r="E27" s="2">
        <v>0</v>
      </c>
      <c r="F27" s="2">
        <v>2</v>
      </c>
      <c r="G27" s="2" t="str">
        <f>IF(C27="","",LOOKUP(E27-F27,{-9E+307,0,1},{"П2","X","П1"}))</f>
        <v>П2</v>
      </c>
      <c r="H27" s="13">
        <v>43230</v>
      </c>
      <c r="I27" s="4" t="str">
        <f t="shared" si="0"/>
        <v>четверг</v>
      </c>
      <c r="Y27"/>
    </row>
    <row r="28" spans="1:25" x14ac:dyDescent="0.25">
      <c r="A28" s="3">
        <v>5</v>
      </c>
      <c r="B28" s="2">
        <v>2018</v>
      </c>
      <c r="C28" s="2" t="s">
        <v>9</v>
      </c>
      <c r="D28" s="2" t="s">
        <v>15</v>
      </c>
      <c r="E28" s="2">
        <v>4</v>
      </c>
      <c r="F28" s="2">
        <v>5</v>
      </c>
      <c r="G28" s="2" t="str">
        <f>IF(C28="","",LOOKUP(E28-F28,{-9E+307,0,1},{"П2","X","П1"}))</f>
        <v>П2</v>
      </c>
      <c r="H28" s="13">
        <v>43230</v>
      </c>
      <c r="I28" s="4" t="str">
        <f t="shared" si="0"/>
        <v>четверг</v>
      </c>
      <c r="Y28"/>
    </row>
    <row r="29" spans="1:25" x14ac:dyDescent="0.25">
      <c r="A29" s="3">
        <v>5</v>
      </c>
      <c r="B29" s="2">
        <v>2018</v>
      </c>
      <c r="C29" s="2" t="s">
        <v>10</v>
      </c>
      <c r="D29" s="2" t="s">
        <v>16</v>
      </c>
      <c r="E29" s="2">
        <v>3</v>
      </c>
      <c r="F29" s="2">
        <v>2</v>
      </c>
      <c r="G29" s="2" t="str">
        <f>IF(C29="","",LOOKUP(E29-F29,{-9E+307,0,1},{"П2","X","П1"}))</f>
        <v>П1</v>
      </c>
      <c r="H29" s="13">
        <v>43231</v>
      </c>
      <c r="I29" s="4" t="str">
        <f t="shared" si="0"/>
        <v>пятница</v>
      </c>
      <c r="Y29"/>
    </row>
    <row r="30" spans="1:25" x14ac:dyDescent="0.25">
      <c r="A30" s="3">
        <v>5</v>
      </c>
      <c r="B30" s="2">
        <v>2018</v>
      </c>
      <c r="C30" s="2" t="s">
        <v>11</v>
      </c>
      <c r="D30" s="2" t="s">
        <v>17</v>
      </c>
      <c r="E30" s="2">
        <v>2</v>
      </c>
      <c r="F30" s="2">
        <v>4</v>
      </c>
      <c r="G30" s="2" t="str">
        <f>IF(C30="","",LOOKUP(E30-F30,{-9E+307,0,1},{"П2","X","П1"}))</f>
        <v>П2</v>
      </c>
      <c r="H30" s="13">
        <v>43231</v>
      </c>
      <c r="I30" s="4" t="str">
        <f t="shared" si="0"/>
        <v>пятница</v>
      </c>
      <c r="Y30"/>
    </row>
    <row r="31" spans="1:25" x14ac:dyDescent="0.25">
      <c r="A31" s="3">
        <v>5</v>
      </c>
      <c r="B31" s="2">
        <v>2018</v>
      </c>
      <c r="C31" s="2" t="s">
        <v>12</v>
      </c>
      <c r="D31" s="2" t="s">
        <v>18</v>
      </c>
      <c r="E31" s="2">
        <v>1</v>
      </c>
      <c r="F31" s="2">
        <v>4</v>
      </c>
      <c r="G31" s="2" t="str">
        <f>IF(C31="","",LOOKUP(E31-F31,{-9E+307,0,1},{"П2","X","П1"}))</f>
        <v>П2</v>
      </c>
      <c r="H31" s="13">
        <v>43231</v>
      </c>
      <c r="I31" s="4" t="str">
        <f t="shared" si="0"/>
        <v>пятница</v>
      </c>
      <c r="Y31"/>
    </row>
    <row r="32" spans="1:25" x14ac:dyDescent="0.25">
      <c r="A32" s="3">
        <v>6</v>
      </c>
      <c r="B32" s="2">
        <v>2018</v>
      </c>
      <c r="C32" s="2" t="s">
        <v>13</v>
      </c>
      <c r="D32" s="2" t="s">
        <v>7</v>
      </c>
      <c r="E32" s="2">
        <v>0</v>
      </c>
      <c r="F32" s="2">
        <v>8</v>
      </c>
      <c r="G32" s="2" t="str">
        <f>IF(C32="","",LOOKUP(E32-F32,{-9E+307,0,1},{"П2","X","П1"}))</f>
        <v>П2</v>
      </c>
      <c r="H32" s="13">
        <v>43232</v>
      </c>
      <c r="I32" s="4" t="str">
        <f t="shared" si="0"/>
        <v>суббота</v>
      </c>
      <c r="Y32"/>
    </row>
    <row r="33" spans="1:25" x14ac:dyDescent="0.25">
      <c r="A33" s="3">
        <v>6</v>
      </c>
      <c r="B33" s="2">
        <v>2018</v>
      </c>
      <c r="C33" s="2" t="s">
        <v>14</v>
      </c>
      <c r="D33" s="2" t="s">
        <v>8</v>
      </c>
      <c r="E33" s="2">
        <v>6</v>
      </c>
      <c r="F33" s="2">
        <v>5</v>
      </c>
      <c r="G33" s="2" t="str">
        <f>IF(C33="","",LOOKUP(E33-F33,{-9E+307,0,1},{"П2","X","П1"}))</f>
        <v>П1</v>
      </c>
      <c r="H33" s="13">
        <v>43232</v>
      </c>
      <c r="I33" s="4" t="str">
        <f t="shared" si="0"/>
        <v>суббота</v>
      </c>
      <c r="Y33"/>
    </row>
    <row r="34" spans="1:25" x14ac:dyDescent="0.25">
      <c r="A34" s="3">
        <v>6</v>
      </c>
      <c r="B34" s="2">
        <v>2018</v>
      </c>
      <c r="C34" s="2" t="s">
        <v>15</v>
      </c>
      <c r="D34" s="2" t="s">
        <v>9</v>
      </c>
      <c r="E34" s="2">
        <v>5</v>
      </c>
      <c r="F34" s="2">
        <v>4</v>
      </c>
      <c r="G34" s="2" t="str">
        <f>IF(C34="","",LOOKUP(E34-F34,{-9E+307,0,1},{"П2","X","П1"}))</f>
        <v>П1</v>
      </c>
      <c r="H34" s="13">
        <v>43232</v>
      </c>
      <c r="I34" s="4" t="str">
        <f t="shared" si="0"/>
        <v>суббота</v>
      </c>
      <c r="Y34"/>
    </row>
    <row r="35" spans="1:25" x14ac:dyDescent="0.25">
      <c r="A35" s="3">
        <v>6</v>
      </c>
      <c r="B35" s="2">
        <v>2018</v>
      </c>
      <c r="C35" s="2" t="s">
        <v>16</v>
      </c>
      <c r="D35" s="2" t="s">
        <v>10</v>
      </c>
      <c r="E35" s="2">
        <v>4</v>
      </c>
      <c r="F35" s="2">
        <v>2</v>
      </c>
      <c r="G35" s="2" t="str">
        <f>IF(C35="","",LOOKUP(E35-F35,{-9E+307,0,1},{"П2","X","П1"}))</f>
        <v>П1</v>
      </c>
      <c r="H35" s="13">
        <v>43233</v>
      </c>
      <c r="I35" s="4" t="str">
        <f t="shared" si="0"/>
        <v>воскресенье</v>
      </c>
      <c r="Y35"/>
    </row>
    <row r="36" spans="1:25" x14ac:dyDescent="0.25">
      <c r="A36" s="3">
        <v>6</v>
      </c>
      <c r="B36" s="2">
        <v>2018</v>
      </c>
      <c r="C36" s="2" t="s">
        <v>17</v>
      </c>
      <c r="D36" s="2" t="s">
        <v>11</v>
      </c>
      <c r="E36" s="2">
        <v>3</v>
      </c>
      <c r="F36" s="2">
        <v>0</v>
      </c>
      <c r="G36" s="2" t="str">
        <f>IF(C36="","",LOOKUP(E36-F36,{-9E+307,0,1},{"П2","X","П1"}))</f>
        <v>П1</v>
      </c>
      <c r="H36" s="13">
        <v>43233</v>
      </c>
      <c r="I36" s="4" t="str">
        <f t="shared" si="0"/>
        <v>воскресенье</v>
      </c>
      <c r="Y36"/>
    </row>
    <row r="37" spans="1:25" x14ac:dyDescent="0.25">
      <c r="A37" s="3">
        <v>6</v>
      </c>
      <c r="B37" s="2">
        <v>2018</v>
      </c>
      <c r="C37" s="2" t="s">
        <v>18</v>
      </c>
      <c r="D37" s="2" t="s">
        <v>12</v>
      </c>
      <c r="E37" s="2">
        <v>2</v>
      </c>
      <c r="F37" s="2">
        <v>1</v>
      </c>
      <c r="G37" s="2" t="str">
        <f>IF(C37="","",LOOKUP(E37-F37,{-9E+307,0,1},{"П2","X","П1"}))</f>
        <v>П1</v>
      </c>
      <c r="H37" s="13">
        <v>43233</v>
      </c>
      <c r="I37" s="4" t="str">
        <f t="shared" si="0"/>
        <v>воскресенье</v>
      </c>
      <c r="Y37"/>
    </row>
    <row r="38" spans="1:25" x14ac:dyDescent="0.25">
      <c r="A38" s="3">
        <v>7</v>
      </c>
      <c r="B38" s="2">
        <v>2018</v>
      </c>
      <c r="C38" s="2" t="s">
        <v>7</v>
      </c>
      <c r="D38" s="2" t="s">
        <v>16</v>
      </c>
      <c r="E38" s="2">
        <v>1</v>
      </c>
      <c r="F38" s="2">
        <v>2</v>
      </c>
      <c r="G38" s="2" t="str">
        <f>IF(C38="","",LOOKUP(E38-F38,{-9E+307,0,1},{"П2","X","П1"}))</f>
        <v>П2</v>
      </c>
      <c r="H38" s="13">
        <v>43234</v>
      </c>
      <c r="I38" s="4" t="str">
        <f t="shared" si="0"/>
        <v>понедельник</v>
      </c>
      <c r="Y38"/>
    </row>
    <row r="39" spans="1:25" x14ac:dyDescent="0.25">
      <c r="A39" s="3">
        <v>7</v>
      </c>
      <c r="B39" s="2">
        <v>2018</v>
      </c>
      <c r="C39" s="2" t="s">
        <v>8</v>
      </c>
      <c r="D39" s="2" t="s">
        <v>17</v>
      </c>
      <c r="E39" s="2">
        <v>10</v>
      </c>
      <c r="F39" s="2">
        <v>3</v>
      </c>
      <c r="G39" s="2" t="str">
        <f>IF(C39="","",LOOKUP(E39-F39,{-9E+307,0,1},{"П2","X","П1"}))</f>
        <v>П1</v>
      </c>
      <c r="H39" s="13">
        <v>43234</v>
      </c>
      <c r="I39" s="4" t="str">
        <f t="shared" si="0"/>
        <v>понедельник</v>
      </c>
      <c r="Y39"/>
    </row>
    <row r="40" spans="1:25" x14ac:dyDescent="0.25">
      <c r="A40" s="3">
        <v>7</v>
      </c>
      <c r="B40" s="2">
        <v>2018</v>
      </c>
      <c r="C40" s="2" t="s">
        <v>9</v>
      </c>
      <c r="D40" s="2" t="s">
        <v>18</v>
      </c>
      <c r="E40" s="2">
        <v>9</v>
      </c>
      <c r="F40" s="2">
        <v>4</v>
      </c>
      <c r="G40" s="2" t="str">
        <f>IF(C40="","",LOOKUP(E40-F40,{-9E+307,0,1},{"П2","X","П1"}))</f>
        <v>П1</v>
      </c>
      <c r="H40" s="13">
        <v>43234</v>
      </c>
      <c r="I40" s="4" t="str">
        <f t="shared" si="0"/>
        <v>понедельник</v>
      </c>
      <c r="Y40"/>
    </row>
    <row r="41" spans="1:25" x14ac:dyDescent="0.25">
      <c r="A41" s="3">
        <v>7</v>
      </c>
      <c r="B41" s="2">
        <v>2018</v>
      </c>
      <c r="C41" s="2" t="s">
        <v>7</v>
      </c>
      <c r="D41" s="2" t="s">
        <v>13</v>
      </c>
      <c r="E41" s="2">
        <v>8</v>
      </c>
      <c r="F41" s="2">
        <v>4</v>
      </c>
      <c r="G41" s="2" t="str">
        <f>IF(C41="","",LOOKUP(E41-F41,{-9E+307,0,1},{"П2","X","П1"}))</f>
        <v>П1</v>
      </c>
      <c r="H41" s="13">
        <v>43235</v>
      </c>
      <c r="I41" s="4" t="str">
        <f t="shared" si="0"/>
        <v>вторник</v>
      </c>
      <c r="Y41"/>
    </row>
    <row r="42" spans="1:25" x14ac:dyDescent="0.25">
      <c r="A42" s="3">
        <v>7</v>
      </c>
      <c r="B42" s="2">
        <v>2018</v>
      </c>
      <c r="C42" s="2" t="s">
        <v>11</v>
      </c>
      <c r="D42" s="2" t="s">
        <v>14</v>
      </c>
      <c r="E42" s="2">
        <v>7</v>
      </c>
      <c r="F42" s="2">
        <v>0</v>
      </c>
      <c r="G42" s="2" t="str">
        <f>IF(C42="","",LOOKUP(E42-F42,{-9E+307,0,1},{"П2","X","П1"}))</f>
        <v>П1</v>
      </c>
      <c r="H42" s="13">
        <v>43235</v>
      </c>
      <c r="I42" s="4" t="str">
        <f t="shared" si="0"/>
        <v>вторник</v>
      </c>
      <c r="Y42"/>
    </row>
    <row r="43" spans="1:25" x14ac:dyDescent="0.25">
      <c r="A43" s="3">
        <v>7</v>
      </c>
      <c r="B43" s="2">
        <v>2018</v>
      </c>
      <c r="C43" s="2" t="s">
        <v>12</v>
      </c>
      <c r="D43" s="2" t="s">
        <v>15</v>
      </c>
      <c r="E43" s="2">
        <v>6</v>
      </c>
      <c r="F43" s="2">
        <v>4</v>
      </c>
      <c r="G43" s="2" t="str">
        <f>IF(C43="","",LOOKUP(E43-F43,{-9E+307,0,1},{"П2","X","П1"}))</f>
        <v>П1</v>
      </c>
      <c r="H43" s="13">
        <v>43235</v>
      </c>
      <c r="I43" s="4" t="str">
        <f t="shared" si="0"/>
        <v>вторник</v>
      </c>
      <c r="Y43"/>
    </row>
    <row r="44" spans="1:25" x14ac:dyDescent="0.25">
      <c r="A44" s="3">
        <v>8</v>
      </c>
      <c r="B44" s="2">
        <v>2018</v>
      </c>
      <c r="C44" s="2" t="s">
        <v>16</v>
      </c>
      <c r="D44" s="2" t="s">
        <v>10</v>
      </c>
      <c r="E44" s="2">
        <v>5</v>
      </c>
      <c r="F44" s="2">
        <v>1</v>
      </c>
      <c r="G44" s="2" t="str">
        <f>IF(C44="","",LOOKUP(E44-F44,{-9E+307,0,1},{"П2","X","П1"}))</f>
        <v>П1</v>
      </c>
      <c r="H44" s="13">
        <v>43236</v>
      </c>
      <c r="I44" s="4" t="str">
        <f t="shared" si="0"/>
        <v>среда</v>
      </c>
      <c r="Y44"/>
    </row>
    <row r="45" spans="1:25" x14ac:dyDescent="0.25">
      <c r="A45" s="3">
        <v>8</v>
      </c>
      <c r="B45" s="2">
        <v>2018</v>
      </c>
      <c r="C45" s="2" t="s">
        <v>17</v>
      </c>
      <c r="D45" s="2" t="s">
        <v>11</v>
      </c>
      <c r="E45" s="2">
        <v>4</v>
      </c>
      <c r="F45" s="2">
        <v>2</v>
      </c>
      <c r="G45" s="2" t="str">
        <f>IF(C45="","",LOOKUP(E45-F45,{-9E+307,0,1},{"П2","X","П1"}))</f>
        <v>П1</v>
      </c>
      <c r="H45" s="13">
        <v>43236</v>
      </c>
      <c r="I45" s="4" t="str">
        <f t="shared" si="0"/>
        <v>среда</v>
      </c>
      <c r="Y45"/>
    </row>
    <row r="46" spans="1:25" x14ac:dyDescent="0.25">
      <c r="A46" s="3">
        <v>8</v>
      </c>
      <c r="B46" s="2">
        <v>2018</v>
      </c>
      <c r="C46" s="2" t="s">
        <v>18</v>
      </c>
      <c r="D46" s="2" t="s">
        <v>12</v>
      </c>
      <c r="E46" s="2">
        <v>3</v>
      </c>
      <c r="F46" s="2">
        <v>6</v>
      </c>
      <c r="G46" s="2" t="str">
        <f>IF(C46="","",LOOKUP(E46-F46,{-9E+307,0,1},{"П2","X","П1"}))</f>
        <v>П2</v>
      </c>
      <c r="H46" s="13">
        <v>43236</v>
      </c>
      <c r="I46" s="4" t="str">
        <f t="shared" si="0"/>
        <v>среда</v>
      </c>
      <c r="Y46"/>
    </row>
    <row r="47" spans="1:25" x14ac:dyDescent="0.25">
      <c r="A47" s="3">
        <v>8</v>
      </c>
      <c r="B47" s="2">
        <v>2018</v>
      </c>
      <c r="C47" s="2" t="s">
        <v>13</v>
      </c>
      <c r="D47" s="2" t="s">
        <v>7</v>
      </c>
      <c r="E47" s="2">
        <v>2</v>
      </c>
      <c r="F47" s="2">
        <v>11</v>
      </c>
      <c r="G47" s="2" t="str">
        <f>IF(C47="","",LOOKUP(E47-F47,{-9E+307,0,1},{"П2","X","П1"}))</f>
        <v>П2</v>
      </c>
      <c r="H47" s="13">
        <v>43237</v>
      </c>
      <c r="I47" s="4" t="str">
        <f t="shared" si="0"/>
        <v>четверг</v>
      </c>
      <c r="Y47"/>
    </row>
    <row r="48" spans="1:25" x14ac:dyDescent="0.25">
      <c r="A48" s="3">
        <v>8</v>
      </c>
      <c r="B48" s="2">
        <v>2018</v>
      </c>
      <c r="C48" s="2" t="s">
        <v>14</v>
      </c>
      <c r="D48" s="2" t="s">
        <v>8</v>
      </c>
      <c r="E48" s="2">
        <v>1</v>
      </c>
      <c r="F48" s="2">
        <v>12</v>
      </c>
      <c r="G48" s="2" t="str">
        <f>IF(C48="","",LOOKUP(E48-F48,{-9E+307,0,1},{"П2","X","П1"}))</f>
        <v>П2</v>
      </c>
      <c r="H48" s="13">
        <v>43237</v>
      </c>
      <c r="I48" s="4" t="str">
        <f t="shared" si="0"/>
        <v>четверг</v>
      </c>
      <c r="Y48"/>
    </row>
    <row r="49" spans="1:25" x14ac:dyDescent="0.25">
      <c r="A49" s="8">
        <v>8</v>
      </c>
      <c r="B49" s="9">
        <v>2018</v>
      </c>
      <c r="C49" s="9" t="s">
        <v>15</v>
      </c>
      <c r="D49" s="9" t="s">
        <v>9</v>
      </c>
      <c r="E49" s="2">
        <v>0</v>
      </c>
      <c r="F49" s="9">
        <v>13</v>
      </c>
      <c r="G49" s="9" t="str">
        <f>IF(C49="","",LOOKUP(E49-F49,{-9E+307,0,1},{"П2","X","П1"}))</f>
        <v>П2</v>
      </c>
      <c r="H49" s="14">
        <v>43237</v>
      </c>
      <c r="I49" s="10" t="str">
        <f t="shared" si="0"/>
        <v>четверг</v>
      </c>
      <c r="Y49"/>
    </row>
  </sheetData>
  <sortState ref="AA2:AA13">
    <sortCondition ref="AA1"/>
  </sortState>
  <mergeCells count="3">
    <mergeCell ref="K4:N4"/>
    <mergeCell ref="O4:R4"/>
    <mergeCell ref="S4:V4"/>
  </mergeCells>
  <dataValidations count="1">
    <dataValidation type="list" allowBlank="1" showInputMessage="1" showErrorMessage="1" sqref="L2">
      <formula1>$Y$2:$Y$13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2018-05-26T06:22:28Z</dcterms:modified>
</cp:coreProperties>
</file>