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Еврофургон" sheetId="4" r:id="rId1"/>
    <sheet name="ТарифыС" sheetId="6" r:id="rId2"/>
  </sheets>
  <definedNames>
    <definedName name="_xlnm._FilterDatabase" localSheetId="0" hidden="1">Еврофургон!$B$1:$M$7</definedName>
    <definedName name="_xlnm._FilterDatabase" localSheetId="1" hidden="1">ТарифыС!$A$4:$S$5</definedName>
    <definedName name="_xlnm.Print_Area" localSheetId="0">Еврофургон!$B$1:$J$7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4" l="1"/>
  <c r="D9" i="4"/>
  <c r="O5" i="6" l="1"/>
  <c r="M11" i="4"/>
  <c r="G11" i="4" l="1"/>
  <c r="G10" i="4"/>
  <c r="H11" i="4" l="1"/>
  <c r="H10" i="4"/>
  <c r="D10" i="4"/>
  <c r="F9" i="4"/>
  <c r="S5" i="6" l="1"/>
  <c r="G9" i="4" l="1"/>
  <c r="H9" i="4" s="1"/>
  <c r="I9" i="4" s="1"/>
  <c r="I11" i="4"/>
  <c r="I10" i="4"/>
</calcChain>
</file>

<file path=xl/sharedStrings.xml><?xml version="1.0" encoding="utf-8"?>
<sst xmlns="http://schemas.openxmlformats.org/spreadsheetml/2006/main" count="44" uniqueCount="34">
  <si>
    <t xml:space="preserve">Номер заявки </t>
  </si>
  <si>
    <t xml:space="preserve">Вид доработки                               </t>
  </si>
  <si>
    <t>Дата изготовления</t>
  </si>
  <si>
    <t>Длина м</t>
  </si>
  <si>
    <t>Базовое шасси</t>
  </si>
  <si>
    <t>Тариф на сварку руб.</t>
  </si>
  <si>
    <t>Тариф на распиловку руб.</t>
  </si>
  <si>
    <t>Еврофура</t>
  </si>
  <si>
    <t>Сложнось изготовления</t>
  </si>
  <si>
    <t>Параметры:</t>
  </si>
  <si>
    <t>Период</t>
  </si>
  <si>
    <t>Тип доработки</t>
  </si>
  <si>
    <t>Вид доработки</t>
  </si>
  <si>
    <t>Тип модели</t>
  </si>
  <si>
    <t>Вид шасси фургона</t>
  </si>
  <si>
    <t>Длина</t>
  </si>
  <si>
    <t>Рабочий центр</t>
  </si>
  <si>
    <t>Работа</t>
  </si>
  <si>
    <t>Тариф</t>
  </si>
  <si>
    <t>01.06.2017</t>
  </si>
  <si>
    <t>Газон</t>
  </si>
  <si>
    <t>Сварка зеркал</t>
  </si>
  <si>
    <t>Карта сварки изделия</t>
  </si>
  <si>
    <t>максимальная</t>
  </si>
  <si>
    <t>сварка</t>
  </si>
  <si>
    <t>ФИО мастера, подпись</t>
  </si>
  <si>
    <t>НРВ</t>
  </si>
  <si>
    <t>НРВ, мин</t>
  </si>
  <si>
    <t>Числ-ть, чел.</t>
  </si>
  <si>
    <t>Смирнов</t>
  </si>
  <si>
    <t>Ермаков А.А.</t>
  </si>
  <si>
    <t>Дополнительные опции:</t>
  </si>
  <si>
    <t>Удлинение зеркал</t>
  </si>
  <si>
    <t>cоответ. изначал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</si>
</sst>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21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2"/>
      <color rgb="FF006100"/>
      <name val="Calibri"/>
      <family val="2"/>
      <charset val="204"/>
      <scheme val="minor"/>
    </font>
    <font>
      <sz val="11"/>
      <color rgb="FF333333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sz val="10"/>
      <color rgb="FF000000"/>
      <name val="Arial Unicode MS"/>
    </font>
    <font>
      <i/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43" fontId="7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 applyBorder="1"/>
    <xf numFmtId="0" fontId="0" fillId="0" borderId="0" xfId="0" applyAlignment="1">
      <alignment horizontal="left"/>
    </xf>
    <xf numFmtId="0" fontId="3" fillId="0" borderId="0" xfId="0" applyNumberFormat="1" applyFont="1" applyAlignment="1">
      <alignment horizontal="left" vertical="top"/>
    </xf>
    <xf numFmtId="0" fontId="3" fillId="3" borderId="1" xfId="0" applyNumberFormat="1" applyFont="1" applyFill="1" applyBorder="1" applyAlignment="1">
      <alignment horizontal="left" vertical="top" wrapText="1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3" fillId="3" borderId="0" xfId="0" applyNumberFormat="1" applyFont="1" applyFill="1" applyBorder="1" applyAlignment="1">
      <alignment horizontal="left" vertical="top" wrapText="1"/>
    </xf>
    <xf numFmtId="164" fontId="9" fillId="6" borderId="7" xfId="0" applyNumberFormat="1" applyFont="1" applyFill="1" applyBorder="1" applyAlignment="1"/>
    <xf numFmtId="0" fontId="6" fillId="5" borderId="5" xfId="0" applyFont="1" applyFill="1" applyBorder="1"/>
    <xf numFmtId="164" fontId="9" fillId="7" borderId="7" xfId="0" applyNumberFormat="1" applyFont="1" applyFill="1" applyBorder="1" applyAlignment="1"/>
    <xf numFmtId="43" fontId="6" fillId="5" borderId="9" xfId="2" applyFont="1" applyFill="1" applyBorder="1"/>
    <xf numFmtId="0" fontId="10" fillId="0" borderId="0" xfId="0" applyFont="1" applyFill="1" applyAlignment="1">
      <alignment vertical="center"/>
    </xf>
    <xf numFmtId="0" fontId="0" fillId="0" borderId="0" xfId="0" applyBorder="1" applyAlignment="1">
      <alignment horizontal="center" vertical="center"/>
    </xf>
    <xf numFmtId="0" fontId="11" fillId="0" borderId="0" xfId="0" applyFont="1" applyFill="1" applyAlignment="1">
      <alignment horizontal="right" wrapText="1"/>
    </xf>
    <xf numFmtId="0" fontId="12" fillId="0" borderId="0" xfId="0" applyFont="1" applyBorder="1" applyAlignment="1">
      <alignment vertical="center"/>
    </xf>
    <xf numFmtId="0" fontId="0" fillId="5" borderId="4" xfId="0" applyFill="1" applyBorder="1" applyAlignment="1"/>
    <xf numFmtId="0" fontId="0" fillId="5" borderId="12" xfId="0" applyFill="1" applyBorder="1" applyAlignment="1"/>
    <xf numFmtId="0" fontId="12" fillId="0" borderId="0" xfId="0" applyFont="1"/>
    <xf numFmtId="0" fontId="13" fillId="0" borderId="0" xfId="0" applyFont="1" applyAlignment="1">
      <alignment horizontal="right"/>
    </xf>
    <xf numFmtId="0" fontId="13" fillId="0" borderId="0" xfId="0" applyFont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12" fillId="0" borderId="0" xfId="0" applyFont="1" applyAlignment="1">
      <alignment horizontal="left"/>
    </xf>
    <xf numFmtId="43" fontId="6" fillId="5" borderId="16" xfId="2" applyFont="1" applyFill="1" applyBorder="1"/>
    <xf numFmtId="0" fontId="0" fillId="8" borderId="8" xfId="0" applyFill="1" applyBorder="1" applyAlignment="1">
      <alignment horizontal="center" vertical="center"/>
    </xf>
    <xf numFmtId="0" fontId="0" fillId="8" borderId="10" xfId="0" applyFill="1" applyBorder="1" applyAlignment="1"/>
    <xf numFmtId="0" fontId="0" fillId="8" borderId="0" xfId="0" applyFill="1" applyBorder="1"/>
    <xf numFmtId="0" fontId="0" fillId="8" borderId="11" xfId="0" applyFill="1" applyBorder="1" applyAlignment="1"/>
    <xf numFmtId="4" fontId="0" fillId="5" borderId="15" xfId="0" applyNumberFormat="1" applyFill="1" applyBorder="1" applyAlignment="1">
      <alignment vertical="center"/>
    </xf>
    <xf numFmtId="4" fontId="0" fillId="0" borderId="6" xfId="0" applyNumberFormat="1" applyBorder="1" applyAlignment="1" applyProtection="1">
      <alignment vertical="center"/>
      <protection locked="0"/>
    </xf>
    <xf numFmtId="4" fontId="0" fillId="0" borderId="19" xfId="0" applyNumberFormat="1" applyBorder="1" applyAlignment="1">
      <alignment vertical="center"/>
    </xf>
    <xf numFmtId="0" fontId="6" fillId="5" borderId="21" xfId="0" applyFont="1" applyFill="1" applyBorder="1"/>
    <xf numFmtId="0" fontId="0" fillId="5" borderId="26" xfId="0" applyFill="1" applyBorder="1" applyAlignment="1"/>
    <xf numFmtId="4" fontId="0" fillId="0" borderId="20" xfId="0" applyNumberFormat="1" applyBorder="1" applyAlignment="1">
      <alignment vertical="center"/>
    </xf>
    <xf numFmtId="4" fontId="0" fillId="7" borderId="27" xfId="0" applyNumberFormat="1" applyFill="1" applyBorder="1"/>
    <xf numFmtId="0" fontId="6" fillId="5" borderId="22" xfId="0" applyFont="1" applyFill="1" applyBorder="1"/>
    <xf numFmtId="43" fontId="6" fillId="5" borderId="28" xfId="2" applyFont="1" applyFill="1" applyBorder="1"/>
    <xf numFmtId="0" fontId="0" fillId="0" borderId="0" xfId="0" applyBorder="1" applyAlignment="1"/>
    <xf numFmtId="0" fontId="0" fillId="0" borderId="12" xfId="0" applyBorder="1" applyAlignment="1">
      <alignment vertical="center"/>
    </xf>
    <xf numFmtId="0" fontId="14" fillId="0" borderId="0" xfId="0" applyFont="1" applyBorder="1" applyAlignment="1">
      <alignment vertical="center" wrapText="1"/>
    </xf>
    <xf numFmtId="0" fontId="0" fillId="0" borderId="12" xfId="0" applyBorder="1" applyAlignment="1" applyProtection="1">
      <alignment horizontal="center" vertical="center"/>
      <protection locked="0"/>
    </xf>
    <xf numFmtId="4" fontId="0" fillId="0" borderId="13" xfId="0" applyNumberFormat="1" applyBorder="1" applyAlignment="1">
      <alignment vertical="center"/>
    </xf>
    <xf numFmtId="0" fontId="0" fillId="0" borderId="13" xfId="0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vertical="center" wrapText="1"/>
    </xf>
    <xf numFmtId="4" fontId="0" fillId="0" borderId="0" xfId="0" applyNumberForma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>
      <alignment vertical="center" wrapText="1"/>
    </xf>
    <xf numFmtId="0" fontId="0" fillId="0" borderId="0" xfId="0" applyAlignment="1"/>
    <xf numFmtId="0" fontId="0" fillId="0" borderId="17" xfId="0" applyBorder="1" applyAlignment="1">
      <alignment vertical="center"/>
    </xf>
    <xf numFmtId="0" fontId="0" fillId="0" borderId="24" xfId="0" applyBorder="1" applyAlignment="1" applyProtection="1">
      <alignment horizontal="left" vertical="center"/>
      <protection locked="0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 applyProtection="1">
      <alignment horizontal="left" vertical="center"/>
      <protection locked="0"/>
    </xf>
    <xf numFmtId="0" fontId="13" fillId="0" borderId="0" xfId="0" applyFont="1" applyBorder="1" applyAlignment="1">
      <alignment horizontal="right"/>
    </xf>
    <xf numFmtId="0" fontId="5" fillId="2" borderId="0" xfId="1" applyFont="1" applyBorder="1" applyAlignment="1"/>
    <xf numFmtId="0" fontId="0" fillId="0" borderId="2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Fill="1" applyBorder="1" applyAlignment="1" applyProtection="1">
      <alignment horizontal="center" vertical="center"/>
      <protection locked="0"/>
    </xf>
    <xf numFmtId="0" fontId="5" fillId="2" borderId="0" xfId="1" applyFont="1" applyBorder="1" applyAlignment="1">
      <alignment horizontal="center"/>
    </xf>
    <xf numFmtId="43" fontId="0" fillId="0" borderId="0" xfId="2" applyFont="1" applyAlignment="1">
      <alignment horizontal="left"/>
    </xf>
    <xf numFmtId="43" fontId="0" fillId="0" borderId="0" xfId="2" applyFont="1"/>
    <xf numFmtId="43" fontId="0" fillId="0" borderId="0" xfId="2" applyFont="1" applyAlignment="1">
      <alignment vertical="center" wrapText="1"/>
    </xf>
    <xf numFmtId="0" fontId="3" fillId="3" borderId="1" xfId="0" applyNumberFormat="1" applyFont="1" applyFill="1" applyBorder="1" applyAlignment="1">
      <alignment vertical="top" wrapText="1"/>
    </xf>
    <xf numFmtId="9" fontId="0" fillId="0" borderId="0" xfId="0" applyNumberFormat="1" applyAlignment="1">
      <alignment horizontal="center" vertical="center"/>
    </xf>
    <xf numFmtId="0" fontId="0" fillId="0" borderId="30" xfId="0" applyBorder="1" applyAlignment="1">
      <alignment horizontal="center" vertical="center"/>
    </xf>
    <xf numFmtId="14" fontId="0" fillId="0" borderId="30" xfId="0" applyNumberFormat="1" applyBorder="1" applyAlignment="1">
      <alignment horizontal="center" vertical="center"/>
    </xf>
    <xf numFmtId="164" fontId="6" fillId="5" borderId="5" xfId="0" applyNumberFormat="1" applyFont="1" applyFill="1" applyBorder="1" applyAlignment="1">
      <alignment horizontal="right"/>
    </xf>
    <xf numFmtId="164" fontId="6" fillId="5" borderId="31" xfId="0" applyNumberFormat="1" applyFont="1" applyFill="1" applyBorder="1" applyAlignment="1">
      <alignment horizontal="right"/>
    </xf>
    <xf numFmtId="164" fontId="6" fillId="5" borderId="22" xfId="0" applyNumberFormat="1" applyFont="1" applyFill="1" applyBorder="1" applyAlignment="1">
      <alignment horizontal="right"/>
    </xf>
    <xf numFmtId="0" fontId="17" fillId="0" borderId="0" xfId="0" applyFont="1" applyBorder="1" applyAlignment="1">
      <alignment horizontal="center" vertical="center"/>
    </xf>
    <xf numFmtId="4" fontId="0" fillId="4" borderId="5" xfId="0" applyNumberFormat="1" applyFill="1" applyBorder="1" applyAlignment="1">
      <alignment vertical="center"/>
    </xf>
    <xf numFmtId="4" fontId="0" fillId="4" borderId="22" xfId="0" applyNumberFormat="1" applyFill="1" applyBorder="1" applyAlignment="1">
      <alignment vertical="center"/>
    </xf>
    <xf numFmtId="0" fontId="16" fillId="0" borderId="0" xfId="0" applyFont="1" applyBorder="1"/>
    <xf numFmtId="0" fontId="16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right"/>
    </xf>
    <xf numFmtId="0" fontId="18" fillId="0" borderId="0" xfId="0" applyFont="1" applyBorder="1"/>
    <xf numFmtId="0" fontId="14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center" wrapText="1"/>
    </xf>
    <xf numFmtId="4" fontId="20" fillId="0" borderId="0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/>
    </xf>
    <xf numFmtId="0" fontId="4" fillId="9" borderId="1" xfId="0" applyNumberFormat="1" applyFont="1" applyFill="1" applyBorder="1" applyAlignment="1">
      <alignment horizontal="left" vertical="top" wrapText="1"/>
    </xf>
    <xf numFmtId="0" fontId="0" fillId="9" borderId="0" xfId="0" applyFill="1" applyAlignment="1">
      <alignment horizontal="left"/>
    </xf>
    <xf numFmtId="0" fontId="0" fillId="9" borderId="0" xfId="0" applyFill="1"/>
    <xf numFmtId="0" fontId="4" fillId="9" borderId="1" xfId="0" applyNumberFormat="1" applyFont="1" applyFill="1" applyBorder="1" applyAlignment="1">
      <alignment vertical="top" wrapText="1"/>
    </xf>
    <xf numFmtId="2" fontId="4" fillId="9" borderId="1" xfId="0" applyNumberFormat="1" applyFont="1" applyFill="1" applyBorder="1" applyAlignment="1">
      <alignment horizontal="right" vertical="top" wrapText="1"/>
    </xf>
    <xf numFmtId="2" fontId="4" fillId="9" borderId="0" xfId="0" applyNumberFormat="1" applyFont="1" applyFill="1" applyBorder="1" applyAlignment="1">
      <alignment horizontal="right" vertical="top" wrapText="1"/>
    </xf>
    <xf numFmtId="43" fontId="0" fillId="9" borderId="0" xfId="2" applyFont="1" applyFill="1"/>
    <xf numFmtId="43" fontId="0" fillId="9" borderId="0" xfId="0" applyNumberFormat="1" applyFill="1"/>
    <xf numFmtId="0" fontId="15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left" wrapText="1"/>
    </xf>
    <xf numFmtId="0" fontId="8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/>
    </xf>
    <xf numFmtId="0" fontId="0" fillId="4" borderId="3" xfId="0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4" borderId="25" xfId="0" applyFill="1" applyBorder="1" applyAlignment="1">
      <alignment horizontal="center" vertical="center" wrapText="1"/>
    </xf>
    <xf numFmtId="0" fontId="5" fillId="2" borderId="12" xfId="1" applyFont="1" applyBorder="1" applyAlignment="1">
      <alignment horizontal="center"/>
    </xf>
    <xf numFmtId="0" fontId="5" fillId="2" borderId="19" xfId="1" applyFont="1" applyBorder="1" applyAlignment="1">
      <alignment horizontal="center"/>
    </xf>
    <xf numFmtId="0" fontId="5" fillId="2" borderId="24" xfId="1" applyFont="1" applyBorder="1" applyAlignment="1">
      <alignment horizontal="center"/>
    </xf>
    <xf numFmtId="4" fontId="0" fillId="0" borderId="18" xfId="0" applyNumberFormat="1" applyFill="1" applyBorder="1" applyAlignment="1" applyProtection="1">
      <alignment horizontal="center" vertical="center" wrapText="1"/>
      <protection locked="0"/>
    </xf>
    <xf numFmtId="4" fontId="0" fillId="0" borderId="2" xfId="0" applyNumberFormat="1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</cellXfs>
  <cellStyles count="3">
    <cellStyle name="Обычный" xfId="0" builtinId="0"/>
    <cellStyle name="Финансовый" xfId="2" builtinId="3"/>
    <cellStyle name="Хороший" xfId="1" builtinId="26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M89"/>
  <sheetViews>
    <sheetView tabSelected="1" zoomScale="85" zoomScaleNormal="85" workbookViewId="0">
      <selection activeCell="D9" sqref="D9"/>
    </sheetView>
  </sheetViews>
  <sheetFormatPr defaultRowHeight="15" x14ac:dyDescent="0.25"/>
  <cols>
    <col min="2" max="2" width="39.28515625" customWidth="1"/>
    <col min="3" max="3" width="14.28515625" customWidth="1"/>
    <col min="4" max="4" width="13.140625" customWidth="1"/>
    <col min="5" max="5" width="17.28515625" customWidth="1"/>
    <col min="6" max="8" width="8.28515625" customWidth="1"/>
    <col min="9" max="9" width="12.85546875" customWidth="1"/>
    <col min="10" max="10" width="11" customWidth="1"/>
    <col min="11" max="11" width="19" style="19" customWidth="1"/>
    <col min="12" max="12" width="9.140625" style="19" customWidth="1"/>
    <col min="13" max="13" width="9.140625" customWidth="1"/>
  </cols>
  <sheetData>
    <row r="1" spans="1:13" ht="15.75" x14ac:dyDescent="0.25">
      <c r="B1" s="100" t="s">
        <v>22</v>
      </c>
      <c r="C1" s="101"/>
      <c r="D1" s="101"/>
      <c r="E1" s="101"/>
      <c r="F1" s="101"/>
      <c r="G1" s="102"/>
      <c r="H1" s="57"/>
      <c r="I1" s="53"/>
      <c r="J1" s="53"/>
      <c r="K1" s="52"/>
    </row>
    <row r="2" spans="1:13" ht="29.25" customHeight="1" x14ac:dyDescent="0.25">
      <c r="B2" s="38" t="s">
        <v>0</v>
      </c>
      <c r="C2" s="63">
        <v>4332</v>
      </c>
      <c r="D2" s="105" t="s">
        <v>1</v>
      </c>
      <c r="E2" s="105"/>
      <c r="F2" s="103" t="s">
        <v>7</v>
      </c>
      <c r="G2" s="104"/>
      <c r="H2" s="45"/>
      <c r="I2" s="51"/>
      <c r="J2" s="51"/>
      <c r="K2" s="52"/>
    </row>
    <row r="3" spans="1:13" x14ac:dyDescent="0.25">
      <c r="B3" s="38" t="s">
        <v>2</v>
      </c>
      <c r="C3" s="64">
        <v>43233</v>
      </c>
      <c r="D3" s="105" t="s">
        <v>3</v>
      </c>
      <c r="E3" s="106"/>
      <c r="F3" s="40">
        <v>6</v>
      </c>
      <c r="G3" s="49"/>
      <c r="H3" s="51"/>
      <c r="I3" s="51"/>
      <c r="J3" s="51"/>
      <c r="K3" s="52"/>
    </row>
    <row r="4" spans="1:13" x14ac:dyDescent="0.25">
      <c r="B4" s="38" t="s">
        <v>25</v>
      </c>
      <c r="C4" s="63" t="s">
        <v>30</v>
      </c>
      <c r="D4" s="105" t="s">
        <v>4</v>
      </c>
      <c r="E4" s="106"/>
      <c r="F4" s="40" t="s">
        <v>20</v>
      </c>
      <c r="G4" s="49"/>
      <c r="H4" s="51"/>
      <c r="I4" s="51"/>
      <c r="J4" s="51"/>
      <c r="K4" s="52"/>
    </row>
    <row r="5" spans="1:13" s="5" customFormat="1" ht="18" customHeight="1" x14ac:dyDescent="0.25">
      <c r="B5" s="38" t="s">
        <v>8</v>
      </c>
      <c r="C5" s="56" t="s">
        <v>23</v>
      </c>
      <c r="D5" s="6"/>
      <c r="E5" s="6"/>
      <c r="F5" s="13"/>
      <c r="G5" s="54"/>
      <c r="H5" s="13"/>
      <c r="I5" s="13"/>
      <c r="J5" s="13"/>
      <c r="K5" s="21"/>
      <c r="L5" s="20"/>
    </row>
    <row r="6" spans="1:13" s="5" customFormat="1" ht="18" customHeight="1" x14ac:dyDescent="0.25">
      <c r="B6" s="42" t="s">
        <v>6</v>
      </c>
      <c r="C6" s="41"/>
      <c r="D6" s="6"/>
      <c r="E6" s="6"/>
      <c r="F6" s="13"/>
      <c r="G6" s="54"/>
      <c r="H6" s="13"/>
      <c r="I6" s="13"/>
      <c r="J6" s="13"/>
      <c r="K6" s="21"/>
      <c r="L6" s="20"/>
    </row>
    <row r="7" spans="1:13" s="5" customFormat="1" ht="18" customHeight="1" x14ac:dyDescent="0.25">
      <c r="B7" s="42" t="s">
        <v>5</v>
      </c>
      <c r="C7" s="41"/>
      <c r="D7" s="48"/>
      <c r="E7" s="48"/>
      <c r="F7" s="50"/>
      <c r="G7" s="55"/>
      <c r="H7" s="13"/>
      <c r="I7" s="13"/>
      <c r="J7" s="13"/>
      <c r="K7" s="21"/>
      <c r="L7" s="20"/>
    </row>
    <row r="8" spans="1:13" ht="15.75" thickBot="1" x14ac:dyDescent="0.3">
      <c r="B8" s="24" t="s">
        <v>31</v>
      </c>
      <c r="C8" s="25"/>
      <c r="D8" s="26"/>
      <c r="E8" s="26"/>
      <c r="F8" s="26"/>
      <c r="G8" s="26"/>
      <c r="H8" s="26"/>
      <c r="I8" s="27"/>
      <c r="K8" s="15"/>
      <c r="L8"/>
    </row>
    <row r="9" spans="1:13" ht="16.5" thickBot="1" x14ac:dyDescent="0.35">
      <c r="B9" s="97" t="s">
        <v>32</v>
      </c>
      <c r="C9" s="16" t="s">
        <v>27</v>
      </c>
      <c r="D9" s="69">
        <f>IF(ISTEXT(B9),IF($F$4="Газель",0,SUMIF(ТарифыС!O:O,M11,ТарифыС!Q:Q)),)</f>
        <v>5</v>
      </c>
      <c r="E9" s="29" t="s">
        <v>29</v>
      </c>
      <c r="F9" s="8">
        <f>IFERROR(CHOOSE(COUNTA(E9:E11),1,MIN(2-F10,1.5),MIN(1+(1-F11)/2,1.5)),"")</f>
        <v>1</v>
      </c>
      <c r="G9" s="65">
        <f>IF(ISTEXT(E9:E11),D9/D10,E11&amp;0)</f>
        <v>5</v>
      </c>
      <c r="H9" s="9">
        <f t="shared" ref="H9:H11" si="0">IFERROR(G9*F9,0)</f>
        <v>5</v>
      </c>
      <c r="I9" s="11">
        <f>IFERROR(D11/D9*H9,0)</f>
        <v>71.399999999999991</v>
      </c>
      <c r="K9" s="15"/>
      <c r="L9"/>
    </row>
    <row r="10" spans="1:13" ht="15.75" x14ac:dyDescent="0.3">
      <c r="B10" s="98"/>
      <c r="C10" s="17" t="s">
        <v>28</v>
      </c>
      <c r="D10" s="28">
        <f>SUMPRODUCT(--ISTEXT(E9:E11))</f>
        <v>1</v>
      </c>
      <c r="E10" s="30"/>
      <c r="F10" s="10">
        <v>1.5</v>
      </c>
      <c r="G10" s="66" t="str">
        <f>IF(ISTEXT(E10),D9/D10,E10&amp;0)</f>
        <v>0</v>
      </c>
      <c r="H10" s="31">
        <f t="shared" si="0"/>
        <v>0</v>
      </c>
      <c r="I10" s="23">
        <f>IFERROR(D11/D9*H10,0)</f>
        <v>0</v>
      </c>
      <c r="K10" s="15"/>
      <c r="L10"/>
    </row>
    <row r="11" spans="1:13" ht="15.75" thickBot="1" x14ac:dyDescent="0.3">
      <c r="B11" s="99"/>
      <c r="C11" s="32" t="s">
        <v>18</v>
      </c>
      <c r="D11" s="70">
        <f>IF(ISTEXT(B9),IF($F$4="Газель",0,SUMIF(ТарифыС!O:O,M11,ТарифыС!S:S)),)</f>
        <v>71.399999999999991</v>
      </c>
      <c r="E11" s="33"/>
      <c r="F11" s="34"/>
      <c r="G11" s="67" t="str">
        <f>IF(ISTEXT(E11),D9/D10,E11&amp;0)</f>
        <v>0</v>
      </c>
      <c r="H11" s="35">
        <f t="shared" si="0"/>
        <v>0</v>
      </c>
      <c r="I11" s="36">
        <f>IFERROR(D11/D9*H11,0)</f>
        <v>0</v>
      </c>
      <c r="K11" s="14" t="s">
        <v>32</v>
      </c>
      <c r="L11" s="12" t="s">
        <v>24</v>
      </c>
      <c r="M11" s="5" t="str">
        <f>CONCATENATE($F$4,L11,K11)</f>
        <v>ГазонсваркаУдлинение зеркал</v>
      </c>
    </row>
    <row r="12" spans="1:13" x14ac:dyDescent="0.25">
      <c r="A12" s="1"/>
      <c r="B12" s="71"/>
      <c r="C12" s="1"/>
      <c r="D12" s="1"/>
      <c r="E12" s="1"/>
      <c r="F12" s="1"/>
      <c r="G12" s="37"/>
      <c r="H12" s="37"/>
      <c r="I12" s="37"/>
      <c r="J12" s="37"/>
    </row>
    <row r="13" spans="1:13" x14ac:dyDescent="0.25">
      <c r="A13" s="1"/>
      <c r="B13" s="95"/>
      <c r="C13" s="95"/>
      <c r="D13" s="95"/>
      <c r="E13" s="95"/>
      <c r="F13" s="95"/>
      <c r="G13" s="95"/>
      <c r="H13" s="95"/>
      <c r="I13" s="95"/>
      <c r="J13" s="95"/>
    </row>
    <row r="14" spans="1:13" x14ac:dyDescent="0.25">
      <c r="A14" s="1"/>
      <c r="B14" s="95"/>
      <c r="C14" s="95"/>
      <c r="D14" s="95"/>
      <c r="E14" s="95"/>
      <c r="F14" s="95"/>
      <c r="G14" s="95"/>
      <c r="H14" s="95"/>
      <c r="I14" s="95"/>
      <c r="J14" s="95"/>
    </row>
    <row r="15" spans="1:13" x14ac:dyDescent="0.25">
      <c r="A15" s="1"/>
      <c r="B15" s="72"/>
      <c r="C15" s="73"/>
      <c r="D15" s="73"/>
      <c r="E15" s="73"/>
      <c r="F15" s="73"/>
      <c r="G15" s="73"/>
      <c r="H15" s="73"/>
      <c r="I15" s="73"/>
      <c r="J15" s="73"/>
    </row>
    <row r="16" spans="1:13" x14ac:dyDescent="0.25">
      <c r="A16" s="1"/>
      <c r="B16" s="72"/>
      <c r="C16" s="73"/>
      <c r="D16" s="73"/>
      <c r="E16" s="73"/>
      <c r="F16" s="73"/>
      <c r="G16" s="73"/>
      <c r="H16" s="73"/>
      <c r="I16" s="73"/>
      <c r="J16" s="73"/>
    </row>
    <row r="17" spans="1:10" x14ac:dyDescent="0.25">
      <c r="A17" s="1"/>
      <c r="B17" s="72"/>
      <c r="C17" s="1"/>
      <c r="D17" s="1"/>
      <c r="E17" s="1"/>
      <c r="F17" s="1"/>
      <c r="G17" s="37"/>
      <c r="H17" s="37"/>
      <c r="I17" s="37"/>
      <c r="J17" s="37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74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74"/>
      <c r="C20" s="1"/>
      <c r="D20" s="1"/>
      <c r="E20" s="1"/>
      <c r="F20" s="1"/>
      <c r="G20" s="1"/>
      <c r="H20" s="1"/>
      <c r="I20" s="1"/>
      <c r="J20" s="1"/>
    </row>
    <row r="21" spans="1:10" ht="18.75" x14ac:dyDescent="0.25">
      <c r="A21" s="96"/>
      <c r="B21" s="96"/>
      <c r="C21" s="1"/>
      <c r="D21" s="1"/>
      <c r="E21" s="1"/>
      <c r="F21" s="1"/>
      <c r="G21" s="1"/>
      <c r="H21" s="1"/>
      <c r="I21" s="1"/>
      <c r="J21" s="1"/>
    </row>
    <row r="22" spans="1:10" ht="18.75" x14ac:dyDescent="0.3">
      <c r="A22" s="75"/>
      <c r="B22" s="44"/>
      <c r="C22" s="76"/>
      <c r="D22" s="1"/>
      <c r="E22" s="1"/>
      <c r="F22" s="1"/>
      <c r="G22" s="1"/>
      <c r="H22" s="1"/>
      <c r="I22" s="1"/>
      <c r="J22" s="1"/>
    </row>
    <row r="23" spans="1:10" ht="18.75" x14ac:dyDescent="0.25">
      <c r="A23" s="96"/>
      <c r="B23" s="96"/>
      <c r="C23" s="68"/>
      <c r="D23" s="77"/>
      <c r="E23" s="78"/>
      <c r="F23" s="39"/>
      <c r="G23" s="1"/>
      <c r="H23" s="1"/>
      <c r="I23" s="1"/>
      <c r="J23" s="1"/>
    </row>
    <row r="24" spans="1:10" x14ac:dyDescent="0.25">
      <c r="A24" s="43"/>
      <c r="B24" s="43"/>
      <c r="C24" s="43"/>
      <c r="D24" s="77"/>
      <c r="E24" s="79"/>
      <c r="F24" s="39"/>
      <c r="G24" s="1"/>
      <c r="H24" s="1"/>
      <c r="I24" s="1"/>
      <c r="J24" s="1"/>
    </row>
    <row r="25" spans="1:10" x14ac:dyDescent="0.25">
      <c r="A25" s="80"/>
      <c r="B25" s="80"/>
      <c r="C25" s="80"/>
      <c r="D25" s="80"/>
      <c r="E25" s="92"/>
      <c r="F25" s="92"/>
      <c r="G25" s="1"/>
      <c r="H25" s="1"/>
      <c r="I25" s="1"/>
      <c r="J25" s="1"/>
    </row>
    <row r="26" spans="1:10" x14ac:dyDescent="0.25">
      <c r="A26" s="92"/>
      <c r="B26" s="92"/>
      <c r="C26" s="92"/>
      <c r="D26" s="92"/>
      <c r="E26" s="92"/>
      <c r="F26" s="92"/>
      <c r="G26" s="1"/>
      <c r="H26" s="1"/>
      <c r="I26" s="1"/>
      <c r="J26" s="1"/>
    </row>
    <row r="27" spans="1:10" x14ac:dyDescent="0.25">
      <c r="A27" s="81"/>
      <c r="B27" s="46"/>
      <c r="C27" s="46"/>
      <c r="D27" s="81"/>
      <c r="E27" s="94"/>
      <c r="F27" s="94"/>
      <c r="G27" s="1"/>
      <c r="H27" s="1"/>
      <c r="I27" s="1"/>
      <c r="J27" s="1"/>
    </row>
    <row r="28" spans="1:10" x14ac:dyDescent="0.25">
      <c r="A28" s="81"/>
      <c r="B28" s="46"/>
      <c r="C28" s="46"/>
      <c r="D28" s="81"/>
      <c r="E28" s="94"/>
      <c r="F28" s="94"/>
      <c r="G28" s="1"/>
      <c r="H28" s="1"/>
      <c r="I28" s="1"/>
      <c r="J28" s="1"/>
    </row>
    <row r="29" spans="1:10" x14ac:dyDescent="0.25">
      <c r="A29" s="81"/>
      <c r="B29" s="46"/>
      <c r="C29" s="46"/>
      <c r="D29" s="81"/>
      <c r="E29" s="94"/>
      <c r="F29" s="94"/>
      <c r="G29" s="1"/>
      <c r="H29" s="1"/>
      <c r="I29" s="1"/>
      <c r="J29" s="1"/>
    </row>
    <row r="30" spans="1:10" x14ac:dyDescent="0.25">
      <c r="A30" s="81"/>
      <c r="B30" s="46"/>
      <c r="C30" s="46"/>
      <c r="D30" s="81"/>
      <c r="E30" s="94"/>
      <c r="F30" s="94"/>
      <c r="G30" s="1"/>
      <c r="H30" s="1"/>
      <c r="I30" s="1"/>
      <c r="J30" s="1"/>
    </row>
    <row r="31" spans="1:10" x14ac:dyDescent="0.25">
      <c r="A31" s="81"/>
      <c r="B31" s="46"/>
      <c r="C31" s="46"/>
      <c r="D31" s="81"/>
      <c r="E31" s="94"/>
      <c r="F31" s="94"/>
      <c r="G31" s="1"/>
      <c r="H31" s="1"/>
      <c r="I31" s="1"/>
      <c r="J31" s="1"/>
    </row>
    <row r="32" spans="1:10" x14ac:dyDescent="0.25">
      <c r="A32" s="81"/>
      <c r="B32" s="46"/>
      <c r="C32" s="46"/>
      <c r="D32" s="81"/>
      <c r="E32" s="94"/>
      <c r="F32" s="94"/>
      <c r="G32" s="1"/>
      <c r="H32" s="1"/>
      <c r="I32" s="1"/>
      <c r="J32" s="1"/>
    </row>
    <row r="33" spans="1:10" x14ac:dyDescent="0.25">
      <c r="A33" s="81"/>
      <c r="B33" s="46"/>
      <c r="C33" s="46"/>
      <c r="D33" s="81"/>
      <c r="E33" s="94"/>
      <c r="F33" s="94"/>
      <c r="G33" s="1"/>
      <c r="H33" s="1"/>
      <c r="I33" s="1"/>
      <c r="J33" s="1"/>
    </row>
    <row r="34" spans="1:10" x14ac:dyDescent="0.25">
      <c r="A34" s="81"/>
      <c r="B34" s="46"/>
      <c r="C34" s="46"/>
      <c r="D34" s="81"/>
      <c r="E34" s="94"/>
      <c r="F34" s="94"/>
      <c r="G34" s="1"/>
      <c r="H34" s="1"/>
      <c r="I34" s="1"/>
      <c r="J34" s="1"/>
    </row>
    <row r="35" spans="1:10" x14ac:dyDescent="0.25">
      <c r="A35" s="81"/>
      <c r="B35" s="46"/>
      <c r="C35" s="46"/>
      <c r="D35" s="81"/>
      <c r="E35" s="94"/>
      <c r="F35" s="94"/>
      <c r="G35" s="1"/>
      <c r="H35" s="1"/>
      <c r="I35" s="1"/>
      <c r="J35" s="1"/>
    </row>
    <row r="36" spans="1:10" x14ac:dyDescent="0.25">
      <c r="A36" s="81"/>
      <c r="B36" s="46"/>
      <c r="C36" s="46"/>
      <c r="D36" s="81"/>
      <c r="E36" s="94"/>
      <c r="F36" s="94"/>
      <c r="G36" s="1"/>
      <c r="H36" s="1"/>
      <c r="I36" s="1"/>
      <c r="J36" s="1"/>
    </row>
    <row r="37" spans="1:10" x14ac:dyDescent="0.25">
      <c r="A37" s="81"/>
      <c r="B37" s="46"/>
      <c r="C37" s="46"/>
      <c r="D37" s="81"/>
      <c r="E37" s="94"/>
      <c r="F37" s="94"/>
      <c r="G37" s="1"/>
      <c r="H37" s="1"/>
      <c r="I37" s="1"/>
      <c r="J37" s="1"/>
    </row>
    <row r="38" spans="1:10" x14ac:dyDescent="0.25">
      <c r="A38" s="81"/>
      <c r="B38" s="46"/>
      <c r="C38" s="46"/>
      <c r="D38" s="81"/>
      <c r="E38" s="94"/>
      <c r="F38" s="94"/>
      <c r="G38" s="1"/>
      <c r="H38" s="1"/>
      <c r="I38" s="1"/>
      <c r="J38" s="1"/>
    </row>
    <row r="39" spans="1:10" x14ac:dyDescent="0.25">
      <c r="A39" s="81"/>
      <c r="B39" s="46"/>
      <c r="C39" s="46"/>
      <c r="D39" s="81"/>
      <c r="E39" s="94"/>
      <c r="F39" s="94"/>
      <c r="G39" s="1"/>
      <c r="H39" s="1"/>
      <c r="I39" s="1"/>
      <c r="J39" s="1"/>
    </row>
    <row r="40" spans="1:10" x14ac:dyDescent="0.25">
      <c r="A40" s="81"/>
      <c r="B40" s="46"/>
      <c r="C40" s="46"/>
      <c r="D40" s="81"/>
      <c r="E40" s="94"/>
      <c r="F40" s="94"/>
      <c r="G40" s="1"/>
      <c r="H40" s="1"/>
      <c r="I40" s="1"/>
      <c r="J40" s="1"/>
    </row>
    <row r="41" spans="1:10" x14ac:dyDescent="0.25">
      <c r="A41" s="81"/>
      <c r="B41" s="46"/>
      <c r="C41" s="46"/>
      <c r="D41" s="81"/>
      <c r="E41" s="94"/>
      <c r="F41" s="94"/>
      <c r="G41" s="1"/>
      <c r="H41" s="1"/>
      <c r="I41" s="1"/>
      <c r="J41" s="1"/>
    </row>
    <row r="42" spans="1:10" x14ac:dyDescent="0.25">
      <c r="A42" s="81"/>
      <c r="B42" s="46"/>
      <c r="C42" s="46"/>
      <c r="D42" s="81"/>
      <c r="E42" s="94"/>
      <c r="F42" s="94"/>
      <c r="G42" s="1"/>
      <c r="H42" s="1"/>
      <c r="I42" s="1"/>
      <c r="J42" s="1"/>
    </row>
    <row r="43" spans="1:10" x14ac:dyDescent="0.25">
      <c r="A43" s="81"/>
      <c r="B43" s="82"/>
      <c r="C43" s="46"/>
      <c r="D43" s="81"/>
      <c r="E43" s="94"/>
      <c r="F43" s="94"/>
      <c r="G43" s="1"/>
      <c r="H43" s="1"/>
      <c r="I43" s="1"/>
      <c r="J43" s="1"/>
    </row>
    <row r="44" spans="1:10" x14ac:dyDescent="0.25">
      <c r="A44" s="81"/>
      <c r="B44" s="46"/>
      <c r="C44" s="46"/>
      <c r="D44" s="81"/>
      <c r="E44" s="94"/>
      <c r="F44" s="94"/>
      <c r="G44" s="1"/>
      <c r="H44" s="1"/>
      <c r="I44" s="1"/>
      <c r="J44" s="1"/>
    </row>
    <row r="45" spans="1:10" x14ac:dyDescent="0.25">
      <c r="A45" s="81"/>
      <c r="B45" s="46"/>
      <c r="C45" s="46"/>
      <c r="D45" s="81"/>
      <c r="E45" s="94"/>
      <c r="F45" s="94"/>
      <c r="G45" s="1"/>
      <c r="H45" s="1"/>
      <c r="I45" s="1"/>
      <c r="J45" s="1"/>
    </row>
    <row r="46" spans="1:10" x14ac:dyDescent="0.25">
      <c r="A46" s="92"/>
      <c r="B46" s="92"/>
      <c r="C46" s="92"/>
      <c r="D46" s="92"/>
      <c r="E46" s="92"/>
      <c r="F46" s="92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83"/>
      <c r="D49" s="1"/>
      <c r="E49" s="1"/>
      <c r="F49" s="1"/>
      <c r="G49" s="1"/>
      <c r="H49" s="1"/>
      <c r="I49" s="1"/>
      <c r="J49" s="1"/>
    </row>
    <row r="50" spans="1:10" x14ac:dyDescent="0.25">
      <c r="A50" s="93"/>
      <c r="B50" s="93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83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</sheetData>
  <sheetProtection selectLockedCells="1"/>
  <autoFilter ref="B1:M7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7" showButton="0"/>
    <filterColumn colId="8" showButton="0"/>
  </autoFilter>
  <mergeCells count="34">
    <mergeCell ref="B9:B11"/>
    <mergeCell ref="B1:G1"/>
    <mergeCell ref="F2:G2"/>
    <mergeCell ref="D4:E4"/>
    <mergeCell ref="D2:E2"/>
    <mergeCell ref="D3:E3"/>
    <mergeCell ref="B13:J13"/>
    <mergeCell ref="B14:J14"/>
    <mergeCell ref="A21:B21"/>
    <mergeCell ref="A23:B23"/>
    <mergeCell ref="E25:F25"/>
    <mergeCell ref="A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0:F40"/>
    <mergeCell ref="A46:B46"/>
    <mergeCell ref="C46:F46"/>
    <mergeCell ref="A50:B50"/>
    <mergeCell ref="E41:F41"/>
    <mergeCell ref="E42:F42"/>
    <mergeCell ref="E43:F43"/>
    <mergeCell ref="E44:F44"/>
    <mergeCell ref="E45:F45"/>
  </mergeCells>
  <conditionalFormatting sqref="H9:H11">
    <cfRule type="cellIs" dxfId="3" priority="13" operator="lessThan">
      <formula>47</formula>
    </cfRule>
    <cfRule type="cellIs" dxfId="2" priority="14" operator="greaterThan">
      <formula>94</formula>
    </cfRule>
    <cfRule type="cellIs" dxfId="1" priority="15" operator="lessThan">
      <formula>47</formula>
    </cfRule>
    <cfRule type="cellIs" dxfId="0" priority="16" operator="greaterThan">
      <formula>94</formula>
    </cfRule>
  </conditionalFormatting>
  <dataValidations count="6">
    <dataValidation type="list" allowBlank="1" showInputMessage="1" showErrorMessage="1" sqref="K10">
      <formula1>#REF!</formula1>
    </dataValidation>
    <dataValidation type="list" allowBlank="1" showInputMessage="1" showErrorMessage="1" sqref="B9:B11">
      <formula1>$K$10:$K$11</formula1>
    </dataValidation>
    <dataValidation type="list" allowBlank="1" showInputMessage="1" showErrorMessage="1" sqref="F2">
      <formula1>#REF!</formula1>
    </dataValidation>
    <dataValidation type="list" allowBlank="1" showInputMessage="1" showErrorMessage="1" sqref="F3">
      <formula1>#REF!</formula1>
    </dataValidation>
    <dataValidation type="list" allowBlank="1" showInputMessage="1" showErrorMessage="1" sqref="F4">
      <formula1>#REF!</formula1>
    </dataValidation>
    <dataValidation type="list" allowBlank="1" showInputMessage="1" showErrorMessage="1" sqref="C5">
      <formula1>#REF!</formula1>
    </dataValidation>
  </dataValidations>
  <pageMargins left="0" right="0" top="0" bottom="0" header="0" footer="0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/>
  <dimension ref="A1:S5"/>
  <sheetViews>
    <sheetView workbookViewId="0">
      <pane ySplit="4" topLeftCell="A5" activePane="bottomLeft" state="frozen"/>
      <selection activeCell="A59" sqref="A59:K61"/>
      <selection pane="bottomLeft" activeCell="A5" sqref="A5:XFD1012"/>
    </sheetView>
  </sheetViews>
  <sheetFormatPr defaultColWidth="11.7109375" defaultRowHeight="15" outlineLevelRow="1" outlineLevelCol="1" x14ac:dyDescent="0.25"/>
  <cols>
    <col min="1" max="7" width="11.7109375" style="2"/>
    <col min="8" max="8" width="27.140625" style="2" customWidth="1"/>
    <col min="12" max="12" width="18.85546875" style="47" customWidth="1" outlineLevel="1"/>
    <col min="13" max="13" width="11.7109375" style="2" outlineLevel="1"/>
    <col min="14" max="14" width="11.7109375" style="18" outlineLevel="1"/>
    <col min="15" max="15" width="62.140625" customWidth="1" outlineLevel="1"/>
    <col min="16" max="17" width="11.7109375" style="2"/>
    <col min="18" max="18" width="11.7109375" style="59"/>
  </cols>
  <sheetData>
    <row r="1" spans="1:19" s="2" customFormat="1" ht="9.9499999999999993" customHeight="1" x14ac:dyDescent="0.25">
      <c r="L1" s="47"/>
      <c r="N1" s="22"/>
      <c r="R1" s="58"/>
    </row>
    <row r="2" spans="1:19" ht="12.75" customHeight="1" outlineLevel="1" x14ac:dyDescent="0.25">
      <c r="A2" s="3" t="s">
        <v>9</v>
      </c>
      <c r="B2" s="3"/>
      <c r="C2" s="3"/>
    </row>
    <row r="3" spans="1:19" s="2" customFormat="1" ht="9.9499999999999993" customHeight="1" x14ac:dyDescent="0.25">
      <c r="L3" s="47"/>
      <c r="N3" s="22"/>
      <c r="R3" s="58"/>
    </row>
    <row r="4" spans="1:19" ht="30.75" customHeight="1" x14ac:dyDescent="0.25">
      <c r="A4" s="4" t="s">
        <v>10</v>
      </c>
      <c r="B4" s="4" t="s">
        <v>11</v>
      </c>
      <c r="C4" s="4" t="s">
        <v>12</v>
      </c>
      <c r="D4" s="4" t="s">
        <v>13</v>
      </c>
      <c r="E4" s="4" t="s">
        <v>14</v>
      </c>
      <c r="F4" s="4" t="s">
        <v>15</v>
      </c>
      <c r="G4" s="4" t="s">
        <v>16</v>
      </c>
      <c r="H4" s="4" t="s">
        <v>17</v>
      </c>
      <c r="L4" s="61" t="s">
        <v>17</v>
      </c>
      <c r="M4" s="4" t="s">
        <v>17</v>
      </c>
      <c r="P4" s="4" t="s">
        <v>18</v>
      </c>
      <c r="Q4" s="7" t="s">
        <v>26</v>
      </c>
      <c r="R4" s="60" t="s">
        <v>33</v>
      </c>
      <c r="S4" s="62">
        <v>0.7</v>
      </c>
    </row>
    <row r="5" spans="1:19" s="86" customFormat="1" x14ac:dyDescent="0.25">
      <c r="A5" s="84" t="s">
        <v>19</v>
      </c>
      <c r="B5" s="84" t="s">
        <v>7</v>
      </c>
      <c r="C5" s="84" t="s">
        <v>7</v>
      </c>
      <c r="D5" s="85" t="s">
        <v>20</v>
      </c>
      <c r="E5" s="85"/>
      <c r="F5" s="85"/>
      <c r="G5" s="84" t="s">
        <v>21</v>
      </c>
      <c r="H5" s="84" t="s">
        <v>21</v>
      </c>
      <c r="L5" s="87" t="s">
        <v>32</v>
      </c>
      <c r="M5" s="84" t="s">
        <v>24</v>
      </c>
      <c r="O5" s="86" t="str">
        <f>CONCATENATE(D5,M5,L5)</f>
        <v>ГазонсваркаУдлинение зеркал</v>
      </c>
      <c r="P5" s="88">
        <v>102</v>
      </c>
      <c r="Q5" s="89">
        <v>5</v>
      </c>
      <c r="R5" s="90">
        <v>102</v>
      </c>
      <c r="S5" s="91">
        <f t="shared" ref="S5" si="0">R5*$S$4</f>
        <v>71.399999999999991</v>
      </c>
    </row>
  </sheetData>
  <sheetProtection selectLockedCells="1" autoFilter="0" selectUnlockedCells="1"/>
  <autoFilter ref="A4:S5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Еврофургон</vt:lpstr>
      <vt:lpstr>ТарифыС</vt:lpstr>
      <vt:lpstr>Еврофургон!Область_печати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Гусев Александр Валентинович</dc:creator>
  <cp:lastModifiedBy>ГАВ</cp:lastModifiedBy>
  <dcterms:created xsi:type="dcterms:W3CDTF">2015-06-05T18:19:34Z</dcterms:created>
  <dcterms:modified xsi:type="dcterms:W3CDTF">2018-06-07T13:01:30Z</dcterms:modified>
</cp:coreProperties>
</file>