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725" tabRatio="959" activeTab="2"/>
  </bookViews>
  <sheets>
    <sheet name="Genel Veriler - Adet" sheetId="5" r:id="rId1"/>
    <sheet name="ОБЩАЯ ДИАГРАММА" sheetId="15" r:id="rId2"/>
    <sheet name="MİRA SERISI" sheetId="12" r:id="rId3"/>
  </sheets>
  <calcPr calcId="162913"/>
</workbook>
</file>

<file path=xl/calcChain.xml><?xml version="1.0" encoding="utf-8"?>
<calcChain xmlns="http://schemas.openxmlformats.org/spreadsheetml/2006/main">
  <c r="C153" i="5" l="1"/>
  <c r="N134" i="5" l="1"/>
  <c r="N120" i="5"/>
  <c r="N106" i="5"/>
  <c r="N92" i="5"/>
  <c r="N78" i="5"/>
  <c r="N64" i="5"/>
  <c r="N50" i="5"/>
  <c r="N36" i="5"/>
  <c r="N22" i="5"/>
  <c r="N8" i="5"/>
  <c r="N7" i="5"/>
  <c r="C157" i="5"/>
  <c r="M148" i="5"/>
  <c r="L148" i="5"/>
  <c r="K148" i="5"/>
  <c r="J148" i="5"/>
  <c r="I148" i="5"/>
  <c r="H148" i="5"/>
  <c r="G148" i="5"/>
  <c r="F148" i="5"/>
  <c r="E148" i="5"/>
  <c r="D148" i="5"/>
  <c r="M147" i="5"/>
  <c r="L147" i="5"/>
  <c r="K147" i="5"/>
  <c r="J147" i="5"/>
  <c r="I147" i="5"/>
  <c r="H147" i="5"/>
  <c r="G147" i="5"/>
  <c r="F147" i="5"/>
  <c r="E147" i="5"/>
  <c r="D147" i="5"/>
  <c r="M146" i="5"/>
  <c r="L146" i="5"/>
  <c r="K146" i="5"/>
  <c r="J146" i="5"/>
  <c r="I146" i="5"/>
  <c r="H146" i="5"/>
  <c r="G146" i="5"/>
  <c r="F146" i="5"/>
  <c r="E146" i="5"/>
  <c r="D146" i="5"/>
  <c r="M145" i="5"/>
  <c r="L145" i="5"/>
  <c r="K145" i="5"/>
  <c r="J145" i="5"/>
  <c r="I145" i="5"/>
  <c r="H145" i="5"/>
  <c r="G145" i="5"/>
  <c r="F145" i="5"/>
  <c r="E145" i="5"/>
  <c r="D145" i="5"/>
  <c r="M144" i="5"/>
  <c r="L144" i="5"/>
  <c r="K144" i="5"/>
  <c r="J144" i="5"/>
  <c r="I144" i="5"/>
  <c r="H144" i="5"/>
  <c r="G144" i="5"/>
  <c r="F144" i="5"/>
  <c r="E144" i="5"/>
  <c r="D144" i="5"/>
  <c r="C148" i="5"/>
  <c r="C147" i="5"/>
  <c r="C146" i="5"/>
  <c r="C145" i="5"/>
  <c r="C144" i="5"/>
  <c r="B148" i="5"/>
  <c r="B147" i="5"/>
  <c r="B146" i="5"/>
  <c r="B145" i="5"/>
  <c r="B144" i="5"/>
  <c r="E139" i="5"/>
  <c r="O134" i="5"/>
  <c r="O133" i="5"/>
  <c r="O132" i="5"/>
  <c r="O131" i="5"/>
  <c r="O130" i="5"/>
  <c r="E125" i="5"/>
  <c r="O120" i="5"/>
  <c r="O119" i="5"/>
  <c r="O118" i="5"/>
  <c r="O117" i="5"/>
  <c r="O116" i="5"/>
  <c r="E111" i="5"/>
  <c r="O106" i="5"/>
  <c r="O105" i="5"/>
  <c r="O104" i="5"/>
  <c r="O103" i="5"/>
  <c r="O102" i="5"/>
  <c r="E97" i="5"/>
  <c r="O92" i="5"/>
  <c r="O91" i="5"/>
  <c r="O90" i="5"/>
  <c r="O89" i="5"/>
  <c r="O88" i="5"/>
  <c r="E83" i="5"/>
  <c r="O78" i="5"/>
  <c r="O77" i="5"/>
  <c r="O76" i="5"/>
  <c r="O75" i="5"/>
  <c r="O74" i="5"/>
  <c r="E69" i="5"/>
  <c r="O64" i="5"/>
  <c r="O63" i="5"/>
  <c r="O62" i="5"/>
  <c r="O61" i="5"/>
  <c r="O60" i="5"/>
  <c r="E55" i="5"/>
  <c r="O50" i="5"/>
  <c r="O49" i="5"/>
  <c r="O48" i="5"/>
  <c r="O47" i="5"/>
  <c r="O46" i="5"/>
  <c r="E41" i="5"/>
  <c r="O36" i="5"/>
  <c r="O35" i="5"/>
  <c r="O34" i="5"/>
  <c r="O33" i="5"/>
  <c r="O32" i="5"/>
  <c r="E27" i="5"/>
  <c r="D27" i="5"/>
  <c r="C27" i="5"/>
  <c r="B27" i="5"/>
  <c r="O22" i="5"/>
  <c r="O21" i="5"/>
  <c r="O20" i="5"/>
  <c r="O19" i="5"/>
  <c r="O24" i="5" s="1"/>
  <c r="O18" i="5"/>
  <c r="E13" i="5"/>
  <c r="O8" i="5"/>
  <c r="O7" i="5"/>
  <c r="O6" i="5"/>
  <c r="O5" i="5"/>
  <c r="O4" i="5"/>
  <c r="O27" i="5" l="1"/>
  <c r="O26" i="5"/>
  <c r="O25" i="5"/>
  <c r="O145" i="5"/>
  <c r="E153" i="5"/>
  <c r="O147" i="5"/>
  <c r="O148" i="5"/>
  <c r="O144" i="5"/>
  <c r="N144" i="5"/>
  <c r="O146" i="5"/>
  <c r="N148" i="5"/>
  <c r="C161" i="5" l="1"/>
  <c r="D167" i="5" s="1"/>
  <c r="M167" i="5" l="1"/>
  <c r="J167" i="5"/>
  <c r="K167" i="5"/>
  <c r="L167" i="5"/>
  <c r="I167" i="5"/>
  <c r="H167" i="5"/>
  <c r="G167" i="5"/>
  <c r="F167" i="5"/>
  <c r="E167" i="5"/>
  <c r="O124" i="5"/>
  <c r="O67" i="5"/>
  <c r="O108" i="5"/>
  <c r="O109" i="5"/>
  <c r="O110" i="5"/>
  <c r="O13" i="5"/>
  <c r="O10" i="5"/>
  <c r="O11" i="5"/>
  <c r="O12" i="5"/>
  <c r="O152" i="5"/>
  <c r="B153" i="5"/>
  <c r="D153" i="5"/>
  <c r="B139" i="5"/>
  <c r="C139" i="5"/>
  <c r="D139" i="5"/>
  <c r="B125" i="5"/>
  <c r="C125" i="5"/>
  <c r="D125" i="5"/>
  <c r="B111" i="5"/>
  <c r="C111" i="5"/>
  <c r="D111" i="5"/>
  <c r="C97" i="5"/>
  <c r="B97" i="5"/>
  <c r="D97" i="5"/>
  <c r="B83" i="5"/>
  <c r="C83" i="5"/>
  <c r="D83" i="5"/>
  <c r="B55" i="5"/>
  <c r="C55" i="5"/>
  <c r="D55" i="5"/>
  <c r="O96" i="5" l="1"/>
  <c r="O136" i="5"/>
  <c r="O151" i="5"/>
  <c r="O69" i="5"/>
  <c r="O138" i="5"/>
  <c r="O137" i="5"/>
  <c r="O81" i="5"/>
  <c r="O82" i="5"/>
  <c r="O40" i="5"/>
  <c r="O95" i="5"/>
  <c r="O97" i="5"/>
  <c r="O125" i="5"/>
  <c r="O80" i="5"/>
  <c r="O38" i="5"/>
  <c r="O139" i="5"/>
  <c r="O41" i="5"/>
  <c r="O94" i="5"/>
  <c r="O52" i="5"/>
  <c r="O55" i="5"/>
  <c r="O122" i="5"/>
  <c r="O68" i="5"/>
  <c r="O39" i="5"/>
  <c r="O83" i="5"/>
  <c r="O53" i="5"/>
  <c r="O54" i="5"/>
  <c r="O111" i="5"/>
  <c r="O66" i="5"/>
  <c r="O123" i="5"/>
  <c r="O150" i="5"/>
  <c r="O153" i="5"/>
  <c r="B69" i="5"/>
  <c r="C69" i="5"/>
  <c r="D69" i="5"/>
  <c r="B41" i="5"/>
  <c r="C41" i="5"/>
  <c r="D41" i="5"/>
  <c r="B13" i="5"/>
  <c r="C13" i="5"/>
  <c r="D13" i="5"/>
  <c r="C160" i="5" l="1"/>
  <c r="G166" i="5" s="1"/>
  <c r="C158" i="5"/>
  <c r="L164" i="5" s="1"/>
  <c r="C159" i="5"/>
  <c r="D165" i="5" s="1"/>
  <c r="L166" i="5" l="1"/>
  <c r="M166" i="5"/>
  <c r="K166" i="5"/>
  <c r="E166" i="5"/>
  <c r="H166" i="5"/>
  <c r="J166" i="5"/>
  <c r="F166" i="5"/>
  <c r="I166" i="5"/>
  <c r="D166" i="5"/>
  <c r="M165" i="5"/>
  <c r="K165" i="5"/>
  <c r="L165" i="5"/>
  <c r="E165" i="5"/>
  <c r="H165" i="5"/>
  <c r="J165" i="5"/>
  <c r="G165" i="5"/>
  <c r="I165" i="5"/>
  <c r="F165" i="5"/>
  <c r="D164" i="5"/>
  <c r="M164" i="5"/>
  <c r="F164" i="5"/>
  <c r="I164" i="5"/>
  <c r="G164" i="5"/>
  <c r="J164" i="5"/>
  <c r="H164" i="5"/>
  <c r="E164" i="5"/>
  <c r="K164" i="5"/>
  <c r="M163" i="5"/>
  <c r="N147" i="5"/>
  <c r="N146" i="5"/>
  <c r="N145" i="5"/>
  <c r="N133" i="5"/>
  <c r="N132" i="5"/>
  <c r="N131" i="5"/>
  <c r="N130" i="5"/>
  <c r="N119" i="5"/>
  <c r="N118" i="5"/>
  <c r="N117" i="5"/>
  <c r="N116" i="5"/>
  <c r="N105" i="5"/>
  <c r="N104" i="5"/>
  <c r="N103" i="5"/>
  <c r="N102" i="5"/>
  <c r="N91" i="5"/>
  <c r="N90" i="5"/>
  <c r="N89" i="5"/>
  <c r="N88" i="5"/>
  <c r="N77" i="5"/>
  <c r="N76" i="5"/>
  <c r="N75" i="5"/>
  <c r="N74" i="5"/>
  <c r="N63" i="5"/>
  <c r="N62" i="5"/>
  <c r="N61" i="5"/>
  <c r="N60" i="5"/>
  <c r="N49" i="5"/>
  <c r="N48" i="5"/>
  <c r="N47" i="5"/>
  <c r="N46" i="5"/>
  <c r="N35" i="5"/>
  <c r="N34" i="5"/>
  <c r="N33" i="5"/>
  <c r="N32" i="5"/>
  <c r="N21" i="5"/>
  <c r="N20" i="5"/>
  <c r="N19" i="5"/>
  <c r="N18" i="5"/>
  <c r="P7" i="5"/>
  <c r="N6" i="5"/>
  <c r="P6" i="5" s="1"/>
  <c r="N5" i="5"/>
  <c r="P5" i="5" s="1"/>
  <c r="N4" i="5"/>
  <c r="P4" i="5" s="1"/>
  <c r="J163" i="5" l="1"/>
  <c r="H163" i="5"/>
  <c r="N150" i="5"/>
  <c r="G163" i="5"/>
  <c r="F163" i="5"/>
  <c r="I163" i="5"/>
  <c r="L163" i="5"/>
  <c r="K163" i="5"/>
  <c r="E163" i="5"/>
  <c r="D163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N138" i="5" l="1"/>
  <c r="M138" i="5"/>
  <c r="L138" i="5"/>
  <c r="K138" i="5"/>
  <c r="J138" i="5"/>
  <c r="I138" i="5"/>
  <c r="H138" i="5"/>
  <c r="G138" i="5"/>
  <c r="F138" i="5"/>
  <c r="E138" i="5"/>
  <c r="D138" i="5"/>
  <c r="C138" i="5"/>
  <c r="B138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B137" i="5"/>
  <c r="N136" i="5"/>
  <c r="M136" i="5"/>
  <c r="L136" i="5"/>
  <c r="K136" i="5"/>
  <c r="J136" i="5"/>
  <c r="I136" i="5"/>
  <c r="H136" i="5"/>
  <c r="G136" i="5"/>
  <c r="F136" i="5"/>
  <c r="E136" i="5"/>
  <c r="D136" i="5"/>
  <c r="C136" i="5"/>
  <c r="B136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B124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B123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B122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N96" i="5"/>
  <c r="M96" i="5"/>
  <c r="L96" i="5"/>
  <c r="K96" i="5"/>
  <c r="J96" i="5"/>
  <c r="I96" i="5"/>
  <c r="H96" i="5"/>
  <c r="G96" i="5"/>
  <c r="F96" i="5"/>
  <c r="E96" i="5"/>
  <c r="D96" i="5"/>
  <c r="C96" i="5"/>
  <c r="B96" i="5"/>
  <c r="N95" i="5"/>
  <c r="M95" i="5"/>
  <c r="L95" i="5"/>
  <c r="K95" i="5"/>
  <c r="J95" i="5"/>
  <c r="I95" i="5"/>
  <c r="H95" i="5"/>
  <c r="G95" i="5"/>
  <c r="F95" i="5"/>
  <c r="E95" i="5"/>
  <c r="D95" i="5"/>
  <c r="C95" i="5"/>
  <c r="B95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N82" i="5"/>
  <c r="M82" i="5"/>
  <c r="L82" i="5"/>
  <c r="K82" i="5"/>
  <c r="J82" i="5"/>
  <c r="I82" i="5"/>
  <c r="H82" i="5"/>
  <c r="G82" i="5"/>
  <c r="F82" i="5"/>
  <c r="E82" i="5"/>
  <c r="D82" i="5"/>
  <c r="C82" i="5"/>
  <c r="B82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N80" i="5"/>
  <c r="M80" i="5"/>
  <c r="L80" i="5"/>
  <c r="K80" i="5"/>
  <c r="J80" i="5"/>
  <c r="I80" i="5"/>
  <c r="H80" i="5"/>
  <c r="G80" i="5"/>
  <c r="F80" i="5"/>
  <c r="E80" i="5"/>
  <c r="D80" i="5"/>
  <c r="C80" i="5"/>
  <c r="B80" i="5"/>
  <c r="N68" i="5"/>
  <c r="M68" i="5"/>
  <c r="L68" i="5"/>
  <c r="K68" i="5"/>
  <c r="J68" i="5"/>
  <c r="I68" i="5"/>
  <c r="H68" i="5"/>
  <c r="G68" i="5"/>
  <c r="F68" i="5"/>
  <c r="E68" i="5"/>
  <c r="D68" i="5"/>
  <c r="C68" i="5"/>
  <c r="B68" i="5"/>
  <c r="N67" i="5"/>
  <c r="M67" i="5"/>
  <c r="L67" i="5"/>
  <c r="K67" i="5"/>
  <c r="J67" i="5"/>
  <c r="I67" i="5"/>
  <c r="H67" i="5"/>
  <c r="G67" i="5"/>
  <c r="F67" i="5"/>
  <c r="E67" i="5"/>
  <c r="D67" i="5"/>
  <c r="C67" i="5"/>
  <c r="B67" i="5"/>
  <c r="N66" i="5"/>
  <c r="M66" i="5"/>
  <c r="L66" i="5"/>
  <c r="K66" i="5"/>
  <c r="J66" i="5"/>
  <c r="I66" i="5"/>
  <c r="H66" i="5"/>
  <c r="G66" i="5"/>
  <c r="F66" i="5"/>
  <c r="E66" i="5"/>
  <c r="D66" i="5"/>
  <c r="C66" i="5"/>
  <c r="B66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B38" i="5"/>
  <c r="B24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N38" i="5"/>
  <c r="M38" i="5"/>
  <c r="L38" i="5"/>
  <c r="K38" i="5"/>
  <c r="J38" i="5"/>
  <c r="I38" i="5"/>
  <c r="H38" i="5"/>
  <c r="G38" i="5"/>
  <c r="F38" i="5"/>
  <c r="E38" i="5"/>
  <c r="D38" i="5"/>
  <c r="C38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N24" i="5"/>
  <c r="M24" i="5"/>
  <c r="L24" i="5"/>
  <c r="K24" i="5"/>
  <c r="J24" i="5"/>
  <c r="I24" i="5"/>
  <c r="H24" i="5"/>
  <c r="G24" i="5"/>
  <c r="F24" i="5"/>
  <c r="E24" i="5"/>
  <c r="D24" i="5"/>
  <c r="C24" i="5"/>
  <c r="C10" i="5"/>
  <c r="D10" i="5"/>
  <c r="E10" i="5"/>
  <c r="F10" i="5"/>
  <c r="G10" i="5"/>
  <c r="H10" i="5"/>
  <c r="I10" i="5"/>
  <c r="J10" i="5"/>
  <c r="K10" i="5"/>
  <c r="L10" i="5"/>
  <c r="M10" i="5"/>
  <c r="N10" i="5"/>
  <c r="C11" i="5"/>
  <c r="D11" i="5"/>
  <c r="E11" i="5"/>
  <c r="F11" i="5"/>
  <c r="G11" i="5"/>
  <c r="H11" i="5"/>
  <c r="I11" i="5"/>
  <c r="J11" i="5"/>
  <c r="K11" i="5"/>
  <c r="L11" i="5"/>
  <c r="M11" i="5"/>
  <c r="N11" i="5"/>
  <c r="C12" i="5"/>
  <c r="D12" i="5"/>
  <c r="E12" i="5"/>
  <c r="F12" i="5"/>
  <c r="G12" i="5"/>
  <c r="H12" i="5"/>
  <c r="I12" i="5"/>
  <c r="J12" i="5"/>
  <c r="K12" i="5"/>
  <c r="L12" i="5"/>
  <c r="M12" i="5"/>
  <c r="N12" i="5"/>
  <c r="B12" i="5"/>
  <c r="B11" i="5"/>
  <c r="B10" i="5"/>
</calcChain>
</file>

<file path=xl/sharedStrings.xml><?xml version="1.0" encoding="utf-8"?>
<sst xmlns="http://schemas.openxmlformats.org/spreadsheetml/2006/main" count="323" uniqueCount="40">
  <si>
    <t>Итог</t>
  </si>
  <si>
    <t>Количество</t>
  </si>
  <si>
    <t>LED - СВЕТОДИОДНЫЕ ПАНЕЛИ</t>
  </si>
  <si>
    <t>КАУЧУК-СИЛОВЫЕ РАЗЪЕМЫ</t>
  </si>
  <si>
    <t>АКСЕССУАРЫ LEZARD</t>
  </si>
  <si>
    <t>ЛИЛА УДЛ. ЛЕЗАРД</t>
  </si>
  <si>
    <t>DEMET</t>
  </si>
  <si>
    <t>NATA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</si>
  <si>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</si>
  <si>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</si>
  <si>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</si>
  <si>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</si>
  <si>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</si>
  <si>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</si>
  <si>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</si>
  <si>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</si>
  <si>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</si>
  <si>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</si>
  <si>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</si>
  <si>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</si>
  <si>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БОКСЫ LEZARD</t>
  </si>
  <si>
    <t>DERİY</t>
  </si>
  <si>
    <t>MİRA</t>
  </si>
  <si>
    <t>RAİN</t>
  </si>
  <si>
    <t>TÜM ÜRÜNLER</t>
  </si>
  <si>
    <t>Серия Мира - 701</t>
  </si>
  <si>
    <t>Серия Ната - 710</t>
  </si>
  <si>
    <t>Серия Рэйн - 703</t>
  </si>
  <si>
    <t xml:space="preserve"> Аксессуары Lezard - 715</t>
  </si>
  <si>
    <t>Серия Лила Удл. Lezard - 720</t>
  </si>
  <si>
    <t>Серия Демет - 711</t>
  </si>
  <si>
    <t xml:space="preserve"> Силовые разъемы	 (каучук) Лезард - 106</t>
  </si>
  <si>
    <t xml:space="preserve"> Боксы Лезард - 730</t>
  </si>
  <si>
    <t xml:space="preserve"> Светодиодные панели - 440</t>
  </si>
  <si>
    <t>Grupların satışlardaki payı</t>
  </si>
  <si>
    <t>Серия Дерий - 702</t>
  </si>
  <si>
    <t>1. Çeyrek</t>
  </si>
  <si>
    <r>
      <t xml:space="preserve">1 Çeyrek Verileri    </t>
    </r>
    <r>
      <rPr>
        <b/>
        <sz val="11"/>
        <color theme="1"/>
        <rFont val="Calibri"/>
        <family val="2"/>
        <charset val="204"/>
      </rPr>
      <t>→</t>
    </r>
  </si>
  <si>
    <t>0rt.yil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</si>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</sst>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;[Red]\-#,##0"/>
    <numFmt numFmtId="165" formatCode="_-* #,##0\ _₽_-;\-* #,##0\ _₽_-;_-* &quot;-&quot;??\ _₽_-;_-@_-"/>
    <numFmt numFmtId="166" formatCode="#,##0.000;[Red]\-#,##0.000"/>
    <numFmt numFmtId="167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  <border>
      <left style="thin">
        <color rgb="FFCCC085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32">
    <xf numFmtId="0" fontId="0" fillId="0" borderId="0" xfId="0"/>
    <xf numFmtId="164" fontId="4" fillId="0" borderId="1" xfId="0" applyNumberFormat="1" applyFont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/>
    <xf numFmtId="164" fontId="4" fillId="0" borderId="1" xfId="0" applyNumberFormat="1" applyFont="1" applyBorder="1" applyAlignment="1"/>
    <xf numFmtId="0" fontId="3" fillId="0" borderId="0" xfId="0" applyFont="1"/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vertical="top"/>
    </xf>
    <xf numFmtId="9" fontId="0" fillId="0" borderId="0" xfId="1" applyFont="1"/>
    <xf numFmtId="165" fontId="0" fillId="0" borderId="0" xfId="2" applyNumberFormat="1" applyFont="1"/>
    <xf numFmtId="0" fontId="0" fillId="0" borderId="0" xfId="0" applyAlignment="1">
      <alignment wrapText="1"/>
    </xf>
    <xf numFmtId="165" fontId="0" fillId="0" borderId="0" xfId="0" applyNumberFormat="1"/>
    <xf numFmtId="9" fontId="0" fillId="3" borderId="0" xfId="1" applyFont="1" applyFill="1"/>
    <xf numFmtId="166" fontId="0" fillId="0" borderId="1" xfId="0" applyNumberFormat="1" applyBorder="1" applyAlignment="1">
      <alignment horizontal="right" vertical="top"/>
    </xf>
    <xf numFmtId="0" fontId="4" fillId="0" borderId="0" xfId="0" applyFont="1" applyBorder="1" applyAlignment="1">
      <alignment vertical="top" wrapText="1"/>
    </xf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horizontal="center" vertical="center" wrapText="1"/>
    </xf>
    <xf numFmtId="164" fontId="0" fillId="0" borderId="0" xfId="0" applyNumberFormat="1"/>
    <xf numFmtId="0" fontId="9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0" fillId="0" borderId="0" xfId="0" applyNumberFormat="1"/>
    <xf numFmtId="167" fontId="3" fillId="0" borderId="1" xfId="0" applyNumberFormat="1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164" fontId="4" fillId="4" borderId="1" xfId="0" applyNumberFormat="1" applyFont="1" applyFill="1" applyBorder="1" applyAlignment="1"/>
    <xf numFmtId="164" fontId="4" fillId="5" borderId="0" xfId="0" applyNumberFormat="1" applyFont="1" applyFill="1" applyBorder="1" applyAlignment="1"/>
    <xf numFmtId="164" fontId="4" fillId="5" borderId="1" xfId="0" applyNumberFormat="1" applyFont="1" applyFill="1" applyBorder="1" applyAlignment="1"/>
    <xf numFmtId="164" fontId="4" fillId="6" borderId="1" xfId="0" applyNumberFormat="1" applyFont="1" applyFill="1" applyBorder="1" applyAlignment="1"/>
    <xf numFmtId="164" fontId="4" fillId="4" borderId="0" xfId="0" applyNumberFormat="1" applyFont="1" applyFill="1" applyBorder="1" applyAlignment="1"/>
    <xf numFmtId="164" fontId="4" fillId="4" borderId="2" xfId="0" applyNumberFormat="1" applyFont="1" applyFill="1" applyBorder="1" applyAlignment="1"/>
    <xf numFmtId="164" fontId="4" fillId="5" borderId="2" xfId="0" applyNumberFormat="1" applyFont="1" applyFill="1" applyBorder="1" applyAlignment="1"/>
    <xf numFmtId="164" fontId="4" fillId="6" borderId="0" xfId="0" applyNumberFormat="1" applyFont="1" applyFill="1" applyBorder="1" applyAlignment="1"/>
  </cellXfs>
  <cellStyles count="5">
    <cellStyle name="Обычный" xfId="0" builtinId="0"/>
    <cellStyle name="Обычный 2" xfId="3"/>
    <cellStyle name="Обычный 3" xfId="4"/>
    <cellStyle name="Процентный" xfId="1" builtinId="5"/>
    <cellStyle name="Финансовый" xfId="2" builtinId="3"/>
  </cellStyles>
  <dxfs count="14"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  <dxf>
      <font>
        <b/>
        <i val="0"/>
        <color rgb="FFFF0000"/>
      </font>
      <numFmt numFmtId="13" formatCode="0%"/>
    </dxf>
  </dxfs>
  <tableStyles count="0" defaultTableStyle="TableStyleMedium2" defaultPivotStyle="PivotStyleMedium9"/>
  <colors>
    <mruColors>
      <color rgb="FFBFC80A"/>
      <color rgb="FF66FF33"/>
      <color rgb="FFFFCC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rgbClr val="FF0000"/>
                </a:solidFill>
              </a:rPr>
              <a:t>ОБЩАЯ ДИАГРАММА</a:t>
            </a:r>
            <a:r>
              <a:rPr lang="tr-TR">
                <a:solidFill>
                  <a:srgbClr val="FF0000"/>
                </a:solidFill>
              </a:rPr>
              <a:t> - </a:t>
            </a:r>
            <a:r>
              <a:rPr lang="ru-RU">
                <a:solidFill>
                  <a:srgbClr val="FF0000"/>
                </a:solidFill>
              </a:rPr>
              <a:t>шт.</a:t>
            </a:r>
          </a:p>
          <a:p>
            <a:pPr>
              <a:defRPr/>
            </a:pPr>
            <a:r>
              <a:rPr lang="tr-TR" sz="1100">
                <a:solidFill>
                  <a:srgbClr val="FF0000"/>
                </a:solidFill>
              </a:rPr>
              <a:t>TÜM</a:t>
            </a:r>
            <a:r>
              <a:rPr lang="tr-TR" sz="1100" baseline="0">
                <a:solidFill>
                  <a:srgbClr val="FF0000"/>
                </a:solidFill>
              </a:rPr>
              <a:t> ÜRÜNLER - AD.</a:t>
            </a:r>
            <a:endParaRPr lang="ru-RU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127802075157436E-2"/>
          <c:y val="1.5326700763195115E-2"/>
          <c:w val="0.89784546407619725"/>
          <c:h val="0.72264694185954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'Genel Veriler - Adet'!$A$144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'Genel Veriler - Adet'!$B$142:$M$142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Adet'!$B$144:$M$144</c:f>
              <c:numCache>
                <c:formatCode>#\ ##0;[Red]\-#\ ##0</c:formatCode>
                <c:ptCount val="12"/>
                <c:pt idx="0">
                  <c:v>61986</c:v>
                </c:pt>
                <c:pt idx="1">
                  <c:v>0</c:v>
                </c:pt>
                <c:pt idx="2">
                  <c:v>25504</c:v>
                </c:pt>
                <c:pt idx="3">
                  <c:v>54478</c:v>
                </c:pt>
                <c:pt idx="4">
                  <c:v>55708</c:v>
                </c:pt>
                <c:pt idx="5">
                  <c:v>27886</c:v>
                </c:pt>
                <c:pt idx="6">
                  <c:v>78738</c:v>
                </c:pt>
                <c:pt idx="7">
                  <c:v>67130</c:v>
                </c:pt>
                <c:pt idx="8">
                  <c:v>16706</c:v>
                </c:pt>
                <c:pt idx="9">
                  <c:v>69526</c:v>
                </c:pt>
                <c:pt idx="10">
                  <c:v>12100</c:v>
                </c:pt>
                <c:pt idx="11">
                  <c:v>25952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A0-476A-A620-B693F31064C7}"/>
            </c:ext>
          </c:extLst>
        </c:ser>
        <c:ser>
          <c:idx val="1"/>
          <c:order val="1"/>
          <c:tx>
            <c:strRef>
              <c:f>'Genel Veriler - Adet'!$A$145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7955AEF-46FD-4C3A-BB6B-A8907C26E55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DCD-4060-93A8-274B24F4381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7423797-E74D-4209-A51A-7D3DC09151A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BD9-4D87-A16C-9B8E8FA7438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23D2146-48F0-4B29-BF39-46B654E9D7B0}" type="CELLRANGE">
                      <a:rPr lang="ru-RU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0940BB4-4EC0-426E-99D5-452580F7650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D9C7D7B-E1F1-4D69-88CD-EA0173A27949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C16511C-BACB-4FDD-911E-7E86DBB1E7D5}" type="CELLRANGE">
                      <a:rPr lang="ru-RU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5583E3D-93E1-4080-BD60-F1ABAFA1FE2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270B2D1-6C0D-4DF2-BDDF-D921DDDBF42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9977EEF-FD7C-42DF-AD39-7EB52A71DAB4}" type="CELLRANGE">
                      <a:rPr lang="ru-RU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5FB0B33D-18AF-4198-B6D7-12E2B44A3F7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9B07362-29ED-4A67-895F-0DDE8AA0F2D9}" type="CELLRANGE">
                      <a:rPr lang="ru-RU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52F3227-3F80-48B5-B713-CFD8898D0508}" type="CELLRANGE">
                      <a:rPr lang="ru-RU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'Genel Veriler - Adet'!$B$142:$M$142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Adet'!$B$145:$M$145</c:f>
              <c:numCache>
                <c:formatCode>#\ ##0;[Red]\-#\ ##0</c:formatCode>
                <c:ptCount val="12"/>
                <c:pt idx="0">
                  <c:v>31598</c:v>
                </c:pt>
                <c:pt idx="1">
                  <c:v>1320</c:v>
                </c:pt>
                <c:pt idx="2">
                  <c:v>30916</c:v>
                </c:pt>
                <c:pt idx="3">
                  <c:v>31168</c:v>
                </c:pt>
                <c:pt idx="4">
                  <c:v>34925</c:v>
                </c:pt>
                <c:pt idx="5">
                  <c:v>36045</c:v>
                </c:pt>
                <c:pt idx="6">
                  <c:v>43454</c:v>
                </c:pt>
                <c:pt idx="7">
                  <c:v>39374</c:v>
                </c:pt>
                <c:pt idx="8">
                  <c:v>41482</c:v>
                </c:pt>
                <c:pt idx="9">
                  <c:v>48219</c:v>
                </c:pt>
                <c:pt idx="10">
                  <c:v>52594</c:v>
                </c:pt>
                <c:pt idx="11">
                  <c:v>32842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CD-4060-93A8-274B24F43815}"/>
            </c:ext>
            <c:ext xmlns:c15="http://schemas.microsoft.com/office/drawing/2012/chart" uri="{02D57815-91ED-43cb-92C2-25804820EDAC}">
              <c15:datalabelsRange>
                <c15:f>'Genel Veriler - Adet'!$B$150:$N$150</c15:f>
                <c15:dlblRangeCache>
                  <c:ptCount val="13"/>
                  <c:pt idx="0">
                    <c:v>-49%</c:v>
                  </c:pt>
                  <c:pt idx="2">
                    <c:v>21%</c:v>
                  </c:pt>
                  <c:pt idx="3">
                    <c:v>-43%</c:v>
                  </c:pt>
                  <c:pt idx="4">
                    <c:v>-37%</c:v>
                  </c:pt>
                  <c:pt idx="5">
                    <c:v>29%</c:v>
                  </c:pt>
                  <c:pt idx="6">
                    <c:v>-45%</c:v>
                  </c:pt>
                  <c:pt idx="7">
                    <c:v>-41%</c:v>
                  </c:pt>
                  <c:pt idx="8">
                    <c:v>148%</c:v>
                  </c:pt>
                  <c:pt idx="9">
                    <c:v>-31%</c:v>
                  </c:pt>
                  <c:pt idx="10">
                    <c:v>335%</c:v>
                  </c:pt>
                  <c:pt idx="11">
                    <c:v>27%</c:v>
                  </c:pt>
                  <c:pt idx="12">
                    <c:v>-14%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'Genel Veriler - Adet'!$A$146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068C065-76BC-4C84-88F2-754C3AE4327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FDCD-4060-93A8-274B24F4381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4.7398979152883953E-3"/>
                  <c:y val="-6.4411494238203912E-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C42C4B5-7B5C-4CB9-A059-6AFF24CD934F}" type="CELLRANGE">
                      <a:rPr lang="en-US">
                        <a:solidFill>
                          <a:srgbClr val="FF0000"/>
                        </a:solidFill>
                      </a:rPr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FDCD-4060-93A8-274B24F4381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BC22654-A419-49B5-A2EA-329D0DEFEB76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FE57DC-B884-4AC9-BF21-F51FCE800C1B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8609EB0-138C-40CE-9043-24BBBC63ECC7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AB07487-88A8-400E-A341-B6DFB327F47F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36EA93E-BF3A-465E-827D-709823BA96CA}" type="CELLRANGE">
                      <a:rPr lang="ru-RU"/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A801FEC-503A-4A8E-AABA-A9E34F61E5CF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BB8EA70-A219-4B50-8903-F20E8E369EB8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306D2C12-70BD-496B-8FA4-A351C27C718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C13026C-4FE6-4683-A75A-85BD4ECAC225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663EF69-ECAD-40F2-996E-B7CB7EF5F86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'Genel Veriler - Adet'!$B$142:$M$142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Adet'!$B$146:$M$146</c:f>
              <c:numCache>
                <c:formatCode>#\ ##0;[Red]\-#\ ##0</c:formatCode>
                <c:ptCount val="12"/>
                <c:pt idx="0">
                  <c:v>37062</c:v>
                </c:pt>
                <c:pt idx="1">
                  <c:v>0</c:v>
                </c:pt>
                <c:pt idx="2">
                  <c:v>0</c:v>
                </c:pt>
                <c:pt idx="3">
                  <c:v>29635</c:v>
                </c:pt>
                <c:pt idx="4">
                  <c:v>28821</c:v>
                </c:pt>
                <c:pt idx="5">
                  <c:v>-191</c:v>
                </c:pt>
                <c:pt idx="6">
                  <c:v>50123</c:v>
                </c:pt>
                <c:pt idx="7">
                  <c:v>31976</c:v>
                </c:pt>
                <c:pt idx="8">
                  <c:v>38870</c:v>
                </c:pt>
                <c:pt idx="9">
                  <c:v>62350</c:v>
                </c:pt>
                <c:pt idx="10">
                  <c:v>50</c:v>
                </c:pt>
                <c:pt idx="11">
                  <c:v>44452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CD-4060-93A8-274B24F43815}"/>
            </c:ext>
            <c:ext xmlns:c15="http://schemas.microsoft.com/office/drawing/2012/chart" uri="{02D57815-91ED-43cb-92C2-25804820EDAC}">
              <c15:datalabelsRange>
                <c15:f>'Genel Veriler - Adet'!$B$151:$M$151</c15:f>
                <c15:dlblRangeCache>
                  <c:ptCount val="12"/>
                  <c:pt idx="0">
                    <c:v>17%</c:v>
                  </c:pt>
                  <c:pt idx="1">
                    <c:v>-100%</c:v>
                  </c:pt>
                  <c:pt idx="2">
                    <c:v>-100%</c:v>
                  </c:pt>
                  <c:pt idx="3">
                    <c:v>-5%</c:v>
                  </c:pt>
                  <c:pt idx="4">
                    <c:v>-17%</c:v>
                  </c:pt>
                  <c:pt idx="5">
                    <c:v>-101%</c:v>
                  </c:pt>
                  <c:pt idx="6">
                    <c:v>15%</c:v>
                  </c:pt>
                  <c:pt idx="7">
                    <c:v>-19%</c:v>
                  </c:pt>
                  <c:pt idx="8">
                    <c:v>-6%</c:v>
                  </c:pt>
                  <c:pt idx="9">
                    <c:v>29%</c:v>
                  </c:pt>
                  <c:pt idx="10">
                    <c:v>-100%</c:v>
                  </c:pt>
                  <c:pt idx="11">
                    <c:v>35%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'Genel Veriler - Adet'!$A$147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0D13D92-63A8-412B-AED9-25B7D2629DF6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DCD-4060-93A8-274B24F4381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BEFB0B6-8926-4C43-A110-78D386FCAA2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BD9-4D87-A16C-9B8E8FA7438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F452699-5780-4A9A-AFA2-CAB17801E74B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DBD9-4D87-A16C-9B8E8FA7438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B1229DC-76D4-4AA5-BE2C-2D046FD8741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CB3871C-74E7-45D5-AEB1-B9185FE93D2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DDC67B2-C7AE-4C3C-8CEA-6ACB2E364298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99C8A25-F0E7-4FF6-B409-73FFA7E738A0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423DD37-8DBE-45CC-BFC2-EB76EE7228E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9D667D6-D84D-4AE5-83BC-5B30D242D1D8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D67DEB8-7D59-4B55-9B8F-8562F4210FB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1321E58-7C61-42A7-A62C-FC6BA82F061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C52C329-CA0D-41CF-B006-BDA601D5CB2B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'Genel Veriler - Adet'!$B$142:$M$142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Adet'!$B$147:$M$147</c:f>
              <c:numCache>
                <c:formatCode>#\ ##0;[Red]\-#\ ##0</c:formatCode>
                <c:ptCount val="12"/>
                <c:pt idx="0">
                  <c:v>8207</c:v>
                </c:pt>
                <c:pt idx="1">
                  <c:v>0</c:v>
                </c:pt>
                <c:pt idx="2">
                  <c:v>15046</c:v>
                </c:pt>
                <c:pt idx="3">
                  <c:v>44572</c:v>
                </c:pt>
                <c:pt idx="4">
                  <c:v>0</c:v>
                </c:pt>
                <c:pt idx="5">
                  <c:v>17740</c:v>
                </c:pt>
                <c:pt idx="6">
                  <c:v>36896</c:v>
                </c:pt>
                <c:pt idx="7">
                  <c:v>45616</c:v>
                </c:pt>
                <c:pt idx="8">
                  <c:v>12640</c:v>
                </c:pt>
                <c:pt idx="9">
                  <c:v>55856</c:v>
                </c:pt>
                <c:pt idx="10">
                  <c:v>49251</c:v>
                </c:pt>
                <c:pt idx="11">
                  <c:v>20150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CD-4060-93A8-274B24F43815}"/>
            </c:ext>
            <c:ext xmlns:c15="http://schemas.microsoft.com/office/drawing/2012/chart" uri="{02D57815-91ED-43cb-92C2-25804820EDAC}">
              <c15:datalabelsRange>
                <c15:f>'Genel Veriler - Adet'!$B$152:$M$152</c15:f>
                <c15:dlblRangeCache>
                  <c:ptCount val="12"/>
                  <c:pt idx="0">
                    <c:v>-78%</c:v>
                  </c:pt>
                  <c:pt idx="3">
                    <c:v>50%</c:v>
                  </c:pt>
                  <c:pt idx="4">
                    <c:v>-100%</c:v>
                  </c:pt>
                  <c:pt idx="5">
                    <c:v>-9388%</c:v>
                  </c:pt>
                  <c:pt idx="6">
                    <c:v>-26%</c:v>
                  </c:pt>
                  <c:pt idx="7">
                    <c:v>43%</c:v>
                  </c:pt>
                  <c:pt idx="8">
                    <c:v>-67%</c:v>
                  </c:pt>
                  <c:pt idx="9">
                    <c:v>-10%</c:v>
                  </c:pt>
                  <c:pt idx="10">
                    <c:v>98402%</c:v>
                  </c:pt>
                  <c:pt idx="11">
                    <c:v>-55%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'Genel Veriler - Adet'!$A$148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7B9A9C5-2A7C-4AF6-B510-3A61C165C9A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FDCD-4060-93A8-274B24F4381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EEF4A9A-3A02-4D75-94FC-53A50F56DBF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DBD9-4D87-A16C-9B8E8FA7438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3C31C4D-FA50-4D0F-BC62-D130BFAE9715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45D6-4E5C-AF12-A6BA7BE242D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68FA5E5-B947-448F-A211-3CE7C73F1C57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FDCD-4060-93A8-274B24F4381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FDCD-4060-93A8-274B24F4381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FDCD-4060-93A8-274B24F4381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FDCD-4060-93A8-274B24F4381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FDCD-4060-93A8-274B24F4381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FDCD-4060-93A8-274B24F43815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FDCD-4060-93A8-274B24F43815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FDCD-4060-93A8-274B24F43815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FDCD-4060-93A8-274B24F4381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'Genel Veriler - Adet'!$B$142:$M$142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Adet'!$B$148:$M$148</c:f>
              <c:numCache>
                <c:formatCode>#\ ##0;[Red]\-#\ ##0</c:formatCode>
                <c:ptCount val="12"/>
                <c:pt idx="0">
                  <c:v>22778</c:v>
                </c:pt>
                <c:pt idx="1">
                  <c:v>47750</c:v>
                </c:pt>
                <c:pt idx="2">
                  <c:v>26056</c:v>
                </c:pt>
                <c:pt idx="3">
                  <c:v>22195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DCD-4060-93A8-274B24F43815}"/>
            </c:ext>
            <c:ext xmlns:c15="http://schemas.microsoft.com/office/drawing/2012/chart" uri="{02D57815-91ED-43cb-92C2-25804820EDAC}">
              <c15:datalabelsRange>
                <c15:f>'Genel Veriler - Adet'!$B$153:$E$153</c15:f>
                <c15:dlblRangeCache>
                  <c:ptCount val="4"/>
                  <c:pt idx="0">
                    <c:v>178%</c:v>
                  </c:pt>
                  <c:pt idx="2">
                    <c:v>73%</c:v>
                  </c:pt>
                  <c:pt idx="3">
                    <c:v>-50%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50881440"/>
        <c:axId val="-550879808"/>
      </c:barChart>
      <c:catAx>
        <c:axId val="-55088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79808"/>
        <c:crosses val="autoZero"/>
        <c:auto val="1"/>
        <c:lblAlgn val="ctr"/>
        <c:lblOffset val="100"/>
        <c:noMultiLvlLbl val="0"/>
      </c:catAx>
      <c:valAx>
        <c:axId val="-55087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[Red]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1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solidFill>
          <a:srgbClr val="4F81BD">
            <a:lumMod val="20000"/>
            <a:lumOff val="80000"/>
          </a:srgbClr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baseline="0"/>
      </a:pPr>
      <a:endParaRPr lang="ru-RU"/>
    </a:p>
  </c:txPr>
  <c:printSettings>
    <c:headerFooter/>
    <c:pageMargins b="0.75" l="0.25" r="0.25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rgbClr val="FF0000"/>
                </a:solidFill>
              </a:rPr>
              <a:t>ОБЩАЯ ДИАГРАММА</a:t>
            </a:r>
            <a:r>
              <a:rPr lang="tr-TR">
                <a:solidFill>
                  <a:srgbClr val="FF0000"/>
                </a:solidFill>
              </a:rPr>
              <a:t> - </a:t>
            </a:r>
            <a:r>
              <a:rPr lang="ru-RU">
                <a:solidFill>
                  <a:srgbClr val="FF0000"/>
                </a:solidFill>
              </a:rPr>
              <a:t>год/шт.</a:t>
            </a:r>
          </a:p>
          <a:p>
            <a:pPr>
              <a:defRPr/>
            </a:pPr>
            <a:r>
              <a:rPr lang="tr-TR" sz="1100">
                <a:solidFill>
                  <a:srgbClr val="FF0000"/>
                </a:solidFill>
              </a:rPr>
              <a:t>TÜM</a:t>
            </a:r>
            <a:r>
              <a:rPr lang="tr-TR" sz="1100" baseline="0">
                <a:solidFill>
                  <a:srgbClr val="FF0000"/>
                </a:solidFill>
              </a:rPr>
              <a:t> ÜRÜNLER - YIL/AD.</a:t>
            </a:r>
            <a:endParaRPr lang="ru-RU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0434011418435788"/>
          <c:y val="9.2671483793609469E-2"/>
          <c:w val="0.66894850618036694"/>
          <c:h val="0.628136343514829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'Genel Veriler - Adet'!$N$143</c:f>
              <c:strCache>
                <c:ptCount val="1"/>
                <c:pt idx="0">
                  <c:v>Количество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8DFFA10-F897-497B-9D63-6BEF4263E24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4D14-4578-95AF-8A6AC7B0CFD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69875F-C440-4AFF-BB0C-AE480D038B56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E29ED09-759D-4D4C-95FB-1E6B8611A0CC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063EA77-F23C-4036-9D4F-73D4D2C60DB1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'Genel Veriler - Adet'!$A$144:$A$147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'Genel Veriler - Adet'!$N$144:$N$147</c:f>
              <c:numCache>
                <c:formatCode>#\ ##0;[Red]\-#\ ##0</c:formatCode>
                <c:ptCount val="4"/>
                <c:pt idx="0">
                  <c:v>495714</c:v>
                </c:pt>
                <c:pt idx="1">
                  <c:v>423937</c:v>
                </c:pt>
                <c:pt idx="2">
                  <c:v>323148</c:v>
                </c:pt>
                <c:pt idx="3">
                  <c:v>305974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14-4578-95AF-8A6AC7B0CFD5}"/>
            </c:ext>
            <c:ext xmlns:c15="http://schemas.microsoft.com/office/drawing/2012/chart" uri="{02D57815-91ED-43cb-92C2-25804820EDAC}">
              <c15:datalabelsRange>
                <c15:f>'Genel Veriler - Adet'!$N$149:$N$152</c15:f>
                <c15:dlblRangeCache>
                  <c:ptCount val="4"/>
                  <c:pt idx="1">
                    <c:v>-14%</c:v>
                  </c:pt>
                  <c:pt idx="2">
                    <c:v>-24%</c:v>
                  </c:pt>
                  <c:pt idx="3">
                    <c:v>-5%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50880896"/>
        <c:axId val="-550887424"/>
      </c:barChart>
      <c:catAx>
        <c:axId val="-55088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7424"/>
        <c:crosses val="autoZero"/>
        <c:auto val="1"/>
        <c:lblAlgn val="ctr"/>
        <c:lblOffset val="100"/>
        <c:noMultiLvlLbl val="0"/>
      </c:catAx>
      <c:valAx>
        <c:axId val="-55088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[Red]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08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595959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solidFill>
          <a:srgbClr val="4F81BD">
            <a:lumMod val="20000"/>
            <a:lumOff val="80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29448083884261"/>
          <c:y val="0.91281793065340522"/>
          <c:w val="0.4591356881077846"/>
          <c:h val="4.7244094488188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baseline="0"/>
      </a:pPr>
      <a:endParaRPr lang="ru-RU"/>
    </a:p>
  </c:txPr>
  <c:printSettings>
    <c:headerFooter/>
    <c:pageMargins b="0.75" l="0.25" r="0.25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rgbClr val="FF0000"/>
                </a:solidFill>
              </a:rPr>
              <a:t>ОБЩАЯ ДИАГРАММА</a:t>
            </a:r>
            <a:r>
              <a:rPr lang="tr-TR">
                <a:solidFill>
                  <a:srgbClr val="FF0000"/>
                </a:solidFill>
              </a:rPr>
              <a:t> - 1</a:t>
            </a:r>
            <a:r>
              <a:rPr lang="tr-TR" baseline="0">
                <a:solidFill>
                  <a:srgbClr val="FF0000"/>
                </a:solidFill>
              </a:rPr>
              <a:t> </a:t>
            </a:r>
            <a:r>
              <a:rPr lang="ru-RU" baseline="0">
                <a:solidFill>
                  <a:srgbClr val="FF0000"/>
                </a:solidFill>
              </a:rPr>
              <a:t>кв./</a:t>
            </a:r>
            <a:r>
              <a:rPr lang="ru-RU">
                <a:solidFill>
                  <a:srgbClr val="FF0000"/>
                </a:solidFill>
              </a:rPr>
              <a:t>шт.</a:t>
            </a:r>
          </a:p>
          <a:p>
            <a:pPr>
              <a:defRPr/>
            </a:pPr>
            <a:r>
              <a:rPr lang="tr-TR" sz="1100">
                <a:solidFill>
                  <a:srgbClr val="FF0000"/>
                </a:solidFill>
              </a:rPr>
              <a:t>TÜM</a:t>
            </a:r>
            <a:r>
              <a:rPr lang="tr-TR" sz="1100" baseline="0">
                <a:solidFill>
                  <a:srgbClr val="FF0000"/>
                </a:solidFill>
              </a:rPr>
              <a:t> ÜRÜNLER - </a:t>
            </a:r>
            <a:r>
              <a:rPr lang="ru-RU" sz="1100" baseline="0">
                <a:solidFill>
                  <a:srgbClr val="FF0000"/>
                </a:solidFill>
              </a:rPr>
              <a:t>1</a:t>
            </a:r>
            <a:r>
              <a:rPr lang="tr-TR" sz="1100" baseline="0">
                <a:solidFill>
                  <a:srgbClr val="FF0000"/>
                </a:solidFill>
              </a:rPr>
              <a:t>.</a:t>
            </a:r>
            <a:r>
              <a:rPr lang="en-US" sz="1100" baseline="0">
                <a:solidFill>
                  <a:srgbClr val="FF0000"/>
                </a:solidFill>
              </a:rPr>
              <a:t> </a:t>
            </a:r>
            <a:r>
              <a:rPr lang="tr-TR" sz="1100" baseline="0">
                <a:solidFill>
                  <a:srgbClr val="FF0000"/>
                </a:solidFill>
              </a:rPr>
              <a:t>ÇEY/AD.</a:t>
            </a:r>
            <a:endParaRPr lang="ru-RU">
              <a:solidFill>
                <a:srgbClr val="FF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0434011418435788"/>
          <c:y val="9.2671483793609469E-2"/>
          <c:w val="0.66894850618036694"/>
          <c:h val="0.628136343514829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'Genel Veriler - Adet'!$O$143</c:f>
              <c:strCache>
                <c:ptCount val="1"/>
                <c:pt idx="0">
                  <c:v>1. Çeyrek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4C3A314-A1BA-4828-8641-CE6B5B7C2257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A2-4AFD-9F33-873B4099DD6F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E3DAA72-8C8C-478A-BE6A-C38572F1EDAC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D923AA7-E3AD-4414-ACF9-D6D96BDCAC33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7391D44-4987-4998-B220-4F8E9022089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51E034A-486B-4BE3-BD81-65C2C5BD6092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'Genel Veriler - Adet'!$A$144:$A$148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'Genel Veriler - Adet'!$O$144:$O$148</c:f>
              <c:numCache>
                <c:formatCode>#\ ##0;[Red]\-#\ ##0</c:formatCode>
                <c:ptCount val="5"/>
                <c:pt idx="0">
                  <c:v>141968</c:v>
                </c:pt>
                <c:pt idx="1">
                  <c:v>95002</c:v>
                </c:pt>
                <c:pt idx="2">
                  <c:v>66697</c:v>
                </c:pt>
                <c:pt idx="3">
                  <c:v>67825</c:v>
                </c:pt>
                <c:pt idx="4">
                  <c:v>118779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1A2-4AFD-9F33-873B4099DD6F}"/>
            </c:ext>
            <c:ext xmlns:c15="http://schemas.microsoft.com/office/drawing/2012/chart" uri="{02D57815-91ED-43cb-92C2-25804820EDAC}">
              <c15:datalabelsRange>
                <c15:f>'Genel Veriler - Adet'!$O$149:$O$153</c15:f>
                <c15:dlblRangeCache>
                  <c:ptCount val="5"/>
                  <c:pt idx="1">
                    <c:v>-33%</c:v>
                  </c:pt>
                  <c:pt idx="2">
                    <c:v>-30%</c:v>
                  </c:pt>
                  <c:pt idx="3">
                    <c:v>2%</c:v>
                  </c:pt>
                  <c:pt idx="4">
                    <c:v>75%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50884160"/>
        <c:axId val="-550878176"/>
      </c:barChart>
      <c:catAx>
        <c:axId val="-55088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78176"/>
        <c:crosses val="autoZero"/>
        <c:auto val="1"/>
        <c:lblAlgn val="ctr"/>
        <c:lblOffset val="100"/>
        <c:noMultiLvlLbl val="0"/>
      </c:catAx>
      <c:valAx>
        <c:axId val="-55087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[Red]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4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595959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solidFill>
          <a:srgbClr val="4F81BD">
            <a:lumMod val="20000"/>
            <a:lumOff val="80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29448083884261"/>
          <c:y val="0.91281793065340522"/>
          <c:w val="0.4591356881077846"/>
          <c:h val="4.7244094488188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baseline="0"/>
      </a:pPr>
      <a:endParaRPr lang="ru-RU"/>
    </a:p>
  </c:txPr>
  <c:printSettings>
    <c:headerFooter/>
    <c:pageMargins b="0.75" l="0.25" r="0.25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>
                <a:solidFill>
                  <a:sysClr val="windowText" lastClr="000000"/>
                </a:solidFill>
              </a:rPr>
              <a:t>ОБЩАЯ ДИАГРАММА</a:t>
            </a:r>
            <a:r>
              <a:rPr lang="tr-TR">
                <a:solidFill>
                  <a:sysClr val="windowText" lastClr="000000"/>
                </a:solidFill>
              </a:rPr>
              <a:t> - 1</a:t>
            </a:r>
            <a:r>
              <a:rPr lang="tr-TR" baseline="0">
                <a:solidFill>
                  <a:sysClr val="windowText" lastClr="000000"/>
                </a:solidFill>
              </a:rPr>
              <a:t> </a:t>
            </a:r>
            <a:r>
              <a:rPr lang="ru-RU" baseline="0">
                <a:solidFill>
                  <a:sysClr val="windowText" lastClr="000000"/>
                </a:solidFill>
              </a:rPr>
              <a:t>кв./</a:t>
            </a:r>
            <a:r>
              <a:rPr lang="en-US" baseline="0">
                <a:solidFill>
                  <a:sysClr val="windowText" lastClr="000000"/>
                </a:solidFill>
              </a:rPr>
              <a:t>$</a:t>
            </a:r>
            <a:endParaRPr lang="ru-RU">
              <a:solidFill>
                <a:sysClr val="windowText" lastClr="000000"/>
              </a:solidFill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tr-TR" sz="1100">
                <a:solidFill>
                  <a:sysClr val="windowText" lastClr="000000"/>
                </a:solidFill>
              </a:rPr>
              <a:t>TÜM</a:t>
            </a:r>
            <a:r>
              <a:rPr lang="tr-TR" sz="1100" baseline="0">
                <a:solidFill>
                  <a:sysClr val="windowText" lastClr="000000"/>
                </a:solidFill>
              </a:rPr>
              <a:t> ÜRÜNLER - </a:t>
            </a:r>
            <a:r>
              <a:rPr lang="ru-RU" sz="1100" baseline="0">
                <a:solidFill>
                  <a:sysClr val="windowText" lastClr="000000"/>
                </a:solidFill>
              </a:rPr>
              <a:t>1</a:t>
            </a:r>
            <a:r>
              <a:rPr lang="tr-TR" sz="1100" baseline="0">
                <a:solidFill>
                  <a:sysClr val="windowText" lastClr="000000"/>
                </a:solidFill>
              </a:rPr>
              <a:t>.</a:t>
            </a:r>
            <a:r>
              <a:rPr lang="en-US" sz="1100" baseline="0">
                <a:solidFill>
                  <a:sysClr val="windowText" lastClr="000000"/>
                </a:solidFill>
              </a:rPr>
              <a:t> </a:t>
            </a:r>
            <a:r>
              <a:rPr lang="tr-TR" sz="1100" baseline="0">
                <a:solidFill>
                  <a:sysClr val="windowText" lastClr="000000"/>
                </a:solidFill>
              </a:rPr>
              <a:t>ÇEY/</a:t>
            </a:r>
            <a:r>
              <a:rPr lang="en-US" sz="1100" baseline="0">
                <a:solidFill>
                  <a:sysClr val="windowText" lastClr="000000"/>
                </a:solidFill>
              </a:rPr>
              <a:t>$</a:t>
            </a:r>
            <a:endParaRPr lang="ru-RU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0434011418435788"/>
          <c:y val="9.2671483793609469E-2"/>
          <c:w val="0.75582195438904143"/>
          <c:h val="0.661338049913916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53F34C5-D31E-454C-B922-0ED1C066C6B8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0B5-459C-9E38-F48D2D8E9A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A0BCAFB-F78C-4C81-8694-B1B64CFD1272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0B5-459C-9E38-F48D2D8E9A1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40F7B97-4BF7-4438-96A9-10BFA340FE5D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2FA-48E6-B9EF-D358B390C160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D3CD89D-7D45-40E3-9A2C-0A75413DEFEE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FA-48E6-B9EF-D358B390C160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7651F07-F3EB-4F93-934C-4FA12D79AA9D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2FA-48E6-B9EF-D358B390C160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9F9-4418-A85E-63820AB7479F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#REF!</c15:f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50877632"/>
        <c:axId val="-550883616"/>
      </c:barChart>
      <c:catAx>
        <c:axId val="-55087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3616"/>
        <c:crosses val="autoZero"/>
        <c:auto val="1"/>
        <c:lblAlgn val="ctr"/>
        <c:lblOffset val="100"/>
        <c:noMultiLvlLbl val="0"/>
      </c:catAx>
      <c:valAx>
        <c:axId val="-55088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77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595959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solidFill>
          <a:sysClr val="window" lastClr="FFFFFF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rgbClr val="C0504D">
        <a:lumMod val="20000"/>
        <a:lumOff val="80000"/>
      </a:srgb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baseline="0"/>
      </a:pPr>
      <a:endParaRPr lang="ru-RU"/>
    </a:p>
  </c:txPr>
  <c:printSettings>
    <c:headerFooter/>
    <c:pageMargins b="0.75" l="0.25" r="0.25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серия Мира - шт.</a:t>
            </a:r>
          </a:p>
          <a:p>
            <a:pPr>
              <a:defRPr/>
            </a:pPr>
            <a:r>
              <a:rPr lang="tr-TR"/>
              <a:t>MİRA SERISI - AD.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'Genel Veriler - Adet'!$A$102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'Genel Veriler - Adet'!$B$100:$M$100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Adet'!$B$102:$M$102</c:f>
              <c:numCache>
                <c:formatCode>#\ ##0;[Red]\-#\ ##0</c:formatCode>
                <c:ptCount val="12"/>
                <c:pt idx="0">
                  <c:v>49710</c:v>
                </c:pt>
                <c:pt idx="2">
                  <c:v>18090</c:v>
                </c:pt>
                <c:pt idx="3">
                  <c:v>44100</c:v>
                </c:pt>
                <c:pt idx="4">
                  <c:v>45860</c:v>
                </c:pt>
                <c:pt idx="5">
                  <c:v>11280</c:v>
                </c:pt>
                <c:pt idx="6">
                  <c:v>61270</c:v>
                </c:pt>
                <c:pt idx="7">
                  <c:v>56828</c:v>
                </c:pt>
                <c:pt idx="8">
                  <c:v>12699</c:v>
                </c:pt>
                <c:pt idx="9">
                  <c:v>60560</c:v>
                </c:pt>
                <c:pt idx="10">
                  <c:v>11580</c:v>
                </c:pt>
                <c:pt idx="11">
                  <c:v>20220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15-43BD-A2BD-7960839679BB}"/>
            </c:ext>
          </c:extLst>
        </c:ser>
        <c:ser>
          <c:idx val="1"/>
          <c:order val="1"/>
          <c:tx>
            <c:strRef>
              <c:f>'Genel Veriler - Adet'!$A$103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6068CCE5-24C9-4F92-AA3B-ABF568370F0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E59-4EDA-9F0C-8120978E36C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F944117-85DC-4709-8F26-A8F8D8F9943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7145D08-7FD4-4C03-8C23-C9794BE3EDB6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C0015A0-AE49-4C7A-9609-1AAC0A239915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854CAA7-8350-4268-B725-C53E1051DC0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2290023-AF1D-43FF-B8B3-3264304B075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3204038-A206-418B-8420-8FF7E404115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6B4C3A2F-6DCC-4B2A-BF93-58FC5CEBBCD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285596EC-BD86-4434-814A-01957D6F39D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63AA994-BF5F-4AF1-9369-12CE08659CF1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AC62AFB6-5592-4126-B993-9AB61B38A210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8A9ED4E-31E3-4ED1-8030-DEDF5737A0BA}" type="CELLRANGE">
                      <a:rPr lang="ru-RU"/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'Genel Veriler - Adet'!$B$100:$M$100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Adet'!$B$103:$M$103</c:f>
              <c:numCache>
                <c:formatCode>#\ ##0;[Red]\-#\ ##0</c:formatCode>
                <c:ptCount val="12"/>
                <c:pt idx="0">
                  <c:v>30180</c:v>
                </c:pt>
                <c:pt idx="1">
                  <c:v>1320</c:v>
                </c:pt>
                <c:pt idx="2">
                  <c:v>27240</c:v>
                </c:pt>
                <c:pt idx="3">
                  <c:v>26520</c:v>
                </c:pt>
                <c:pt idx="4">
                  <c:v>30840</c:v>
                </c:pt>
                <c:pt idx="5">
                  <c:v>30330</c:v>
                </c:pt>
                <c:pt idx="6">
                  <c:v>37100</c:v>
                </c:pt>
                <c:pt idx="7">
                  <c:v>31260</c:v>
                </c:pt>
                <c:pt idx="8">
                  <c:v>35380</c:v>
                </c:pt>
                <c:pt idx="9">
                  <c:v>43260</c:v>
                </c:pt>
                <c:pt idx="10">
                  <c:v>46210</c:v>
                </c:pt>
                <c:pt idx="11">
                  <c:v>27450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59-4EDA-9F0C-8120978E36C3}"/>
            </c:ext>
            <c:ext xmlns:c15="http://schemas.microsoft.com/office/drawing/2012/chart" uri="{02D57815-91ED-43cb-92C2-25804820EDAC}">
              <c15:datalabelsRange>
                <c15:f>'Genel Veriler - Adet'!$B$108:$M$108</c15:f>
                <c15:dlblRangeCache>
                  <c:ptCount val="12"/>
                  <c:pt idx="0">
                    <c:v>-39%</c:v>
                  </c:pt>
                  <c:pt idx="2">
                    <c:v>51%</c:v>
                  </c:pt>
                  <c:pt idx="3">
                    <c:v>-40%</c:v>
                  </c:pt>
                  <c:pt idx="4">
                    <c:v>-33%</c:v>
                  </c:pt>
                  <c:pt idx="5">
                    <c:v>169%</c:v>
                  </c:pt>
                  <c:pt idx="6">
                    <c:v>-39%</c:v>
                  </c:pt>
                  <c:pt idx="7">
                    <c:v>-45%</c:v>
                  </c:pt>
                  <c:pt idx="8">
                    <c:v>179%</c:v>
                  </c:pt>
                  <c:pt idx="9">
                    <c:v>-29%</c:v>
                  </c:pt>
                  <c:pt idx="10">
                    <c:v>299%</c:v>
                  </c:pt>
                  <c:pt idx="11">
                    <c:v>36%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'Genel Veriler - Adet'!$A$104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8B80397-CF19-4C43-A0DD-18859B303116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FE59-4EDA-9F0C-8120978E36C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AF38-4E88-9211-82870775D6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AF38-4E88-9211-82870775D6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347411D-410A-4D8F-A189-740FD86F7583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2B6849F2-453E-4E72-B5BF-C50C30B95EB2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DAA7DA-C843-44FF-9DC9-6FC6C9141962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4C5643E-6320-4760-B787-9B093CE20182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07A1580-6255-4BE3-9177-F2C15A804DEF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2F9AFE-6768-417D-828B-7601DA5445B4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BC4C9611-9F52-446E-9AEF-FABFEAEB73E7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AF38-4E88-9211-82870775D69E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1405952F-206E-4B9D-B6FF-D3A9F820000D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'Genel Veriler - Adet'!$B$100:$M$100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Adet'!$B$104:$M$104</c:f>
              <c:numCache>
                <c:formatCode>#\ ##0;[Red]\-#\ ##0</c:formatCode>
                <c:ptCount val="12"/>
                <c:pt idx="0">
                  <c:v>33680</c:v>
                </c:pt>
                <c:pt idx="3">
                  <c:v>26250</c:v>
                </c:pt>
                <c:pt idx="4">
                  <c:v>25315</c:v>
                </c:pt>
                <c:pt idx="5">
                  <c:v>-188</c:v>
                </c:pt>
                <c:pt idx="6">
                  <c:v>41190</c:v>
                </c:pt>
                <c:pt idx="7">
                  <c:v>27640</c:v>
                </c:pt>
                <c:pt idx="8">
                  <c:v>32810</c:v>
                </c:pt>
                <c:pt idx="9">
                  <c:v>53970</c:v>
                </c:pt>
                <c:pt idx="11">
                  <c:v>34140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E59-4EDA-9F0C-8120978E36C3}"/>
            </c:ext>
            <c:ext xmlns:c15="http://schemas.microsoft.com/office/drawing/2012/chart" uri="{02D57815-91ED-43cb-92C2-25804820EDAC}">
              <c15:datalabelsRange>
                <c15:f>'Genel Veriler - Adet'!$B$109:$M$109</c15:f>
                <c15:dlblRangeCache>
                  <c:ptCount val="12"/>
                  <c:pt idx="0">
                    <c:v>12%</c:v>
                  </c:pt>
                  <c:pt idx="1">
                    <c:v>-100%</c:v>
                  </c:pt>
                  <c:pt idx="2">
                    <c:v>-100%</c:v>
                  </c:pt>
                  <c:pt idx="3">
                    <c:v>-1%</c:v>
                  </c:pt>
                  <c:pt idx="4">
                    <c:v>-18%</c:v>
                  </c:pt>
                  <c:pt idx="5">
                    <c:v>-101%</c:v>
                  </c:pt>
                  <c:pt idx="6">
                    <c:v>11%</c:v>
                  </c:pt>
                  <c:pt idx="7">
                    <c:v>-12%</c:v>
                  </c:pt>
                  <c:pt idx="8">
                    <c:v>-7%</c:v>
                  </c:pt>
                  <c:pt idx="9">
                    <c:v>25%</c:v>
                  </c:pt>
                  <c:pt idx="10">
                    <c:v>-100%</c:v>
                  </c:pt>
                  <c:pt idx="11">
                    <c:v>24%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'Genel Veriler - Adet'!$A$105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D65023D-D680-4414-8CDD-7F1B7518F069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E59-4EDA-9F0C-8120978E36C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AF38-4E88-9211-82870775D6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2DBE7AD-6E27-4820-9929-121ACC26C66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78FB65A-9CCF-4DAE-8D05-E72F90B18DD8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AF38-4E88-9211-82870775D6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2327FD8-D1F1-4957-9A5A-EC4B85E7758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1C0DE42-D730-48E2-B14B-C6B0499E5BBF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FE266CD-8DA3-458B-B38C-332408F180D5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C480F1D-0CAE-47E3-B129-AF7E185CD780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61BC0BF-8662-465F-8325-F11FA6A556ED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A38CCB94-A88F-4C4A-92F0-270485D7459F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F427A351-2439-4EC7-9C79-D632277CD48C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'Genel Veriler - Adet'!$B$100:$M$100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Adet'!$B$105:$M$105</c:f>
              <c:numCache>
                <c:formatCode>#\ ##0;[Red]\-#\ ##0</c:formatCode>
                <c:ptCount val="12"/>
                <c:pt idx="0">
                  <c:v>5260</c:v>
                </c:pt>
                <c:pt idx="2">
                  <c:v>11560</c:v>
                </c:pt>
                <c:pt idx="3">
                  <c:v>38580</c:v>
                </c:pt>
                <c:pt idx="5">
                  <c:v>13220</c:v>
                </c:pt>
                <c:pt idx="6">
                  <c:v>29480</c:v>
                </c:pt>
                <c:pt idx="7">
                  <c:v>37840</c:v>
                </c:pt>
                <c:pt idx="8">
                  <c:v>12620</c:v>
                </c:pt>
                <c:pt idx="9">
                  <c:v>47888</c:v>
                </c:pt>
                <c:pt idx="10">
                  <c:v>38810</c:v>
                </c:pt>
                <c:pt idx="11">
                  <c:v>12550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E59-4EDA-9F0C-8120978E36C3}"/>
            </c:ext>
            <c:ext xmlns:c15="http://schemas.microsoft.com/office/drawing/2012/chart" uri="{02D57815-91ED-43cb-92C2-25804820EDAC}">
              <c15:datalabelsRange>
                <c15:f>'Genel Veriler - Adet'!$B$110:$M$110</c15:f>
                <c15:dlblRangeCache>
                  <c:ptCount val="12"/>
                  <c:pt idx="0">
                    <c:v>-84%</c:v>
                  </c:pt>
                  <c:pt idx="3">
                    <c:v>47%</c:v>
                  </c:pt>
                  <c:pt idx="4">
                    <c:v>-100%</c:v>
                  </c:pt>
                  <c:pt idx="5">
                    <c:v>-7132%</c:v>
                  </c:pt>
                  <c:pt idx="6">
                    <c:v>-28%</c:v>
                  </c:pt>
                  <c:pt idx="7">
                    <c:v>37%</c:v>
                  </c:pt>
                  <c:pt idx="8">
                    <c:v>-62%</c:v>
                  </c:pt>
                  <c:pt idx="9">
                    <c:v>-11%</c:v>
                  </c:pt>
                  <c:pt idx="11">
                    <c:v>-63%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'Genel Veriler - Adet'!$A$106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A600155-2E08-4761-88D5-8BE0D97E5CF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FE59-4EDA-9F0C-8120978E36C3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EAA6475-90AF-4C32-81E6-E75356724A6B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2B88ECA-B0C7-41A8-9D84-28049AF18AA8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FE59-4EDA-9F0C-8120978E36C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FE59-4EDA-9F0C-8120978E36C3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FE59-4EDA-9F0C-8120978E36C3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E-FE59-4EDA-9F0C-8120978E36C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F-FE59-4EDA-9F0C-8120978E36C3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0-FE59-4EDA-9F0C-8120978E36C3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1-FE59-4EDA-9F0C-8120978E36C3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2-FE59-4EDA-9F0C-8120978E36C3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33-FE59-4EDA-9F0C-8120978E36C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'Genel Veriler - Adet'!$B$100:$M$100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'Genel Veriler - Adet'!$B$106:$M$106</c:f>
              <c:numCache>
                <c:formatCode>#\ ##0;[Red]\-#\ ##0</c:formatCode>
                <c:ptCount val="12"/>
                <c:pt idx="0">
                  <c:v>17390</c:v>
                </c:pt>
                <c:pt idx="1">
                  <c:v>34550</c:v>
                </c:pt>
                <c:pt idx="2">
                  <c:v>22680</c:v>
                </c:pt>
                <c:pt idx="3">
                  <c:v>14160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E59-4EDA-9F0C-8120978E36C3}"/>
            </c:ext>
            <c:ext xmlns:c15="http://schemas.microsoft.com/office/drawing/2012/chart" uri="{02D57815-91ED-43cb-92C2-25804820EDAC}">
              <c15:datalabelsRange>
                <c15:f>'Genel Veriler - Adet'!$B$111:$D$111</c15:f>
                <c15:dlblRangeCache>
                  <c:ptCount val="3"/>
                  <c:pt idx="0">
                    <c:v>231%</c:v>
                  </c:pt>
                  <c:pt idx="2">
                    <c:v>96%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10"/>
        <c:axId val="-550881984"/>
        <c:axId val="-550878720"/>
      </c:barChart>
      <c:catAx>
        <c:axId val="-55088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78720"/>
        <c:crosses val="autoZero"/>
        <c:auto val="1"/>
        <c:lblAlgn val="ctr"/>
        <c:lblOffset val="100"/>
        <c:noMultiLvlLbl val="0"/>
      </c:catAx>
      <c:valAx>
        <c:axId val="-5508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[Red]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19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solidFill>
          <a:srgbClr val="4F81BD">
            <a:lumMod val="20000"/>
            <a:lumOff val="80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026008112622287"/>
          <c:y val="0.97186617998170299"/>
          <c:w val="0.21309681460272012"/>
          <c:h val="2.8133858701200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baseline="0"/>
      </a:pPr>
      <a:endParaRPr lang="ru-RU"/>
    </a:p>
  </c:txPr>
  <c:printSettings>
    <c:headerFooter/>
    <c:pageMargins b="0.19685039370078741" l="0.23622047244094491" r="0.23622047244094491" t="0.19685039370078741" header="0.31496062992125984" footer="0.31496062992125984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800" b="1" i="0" baseline="0">
                <a:effectLst/>
              </a:rPr>
              <a:t>серия Мира - год/шт.</a:t>
            </a:r>
            <a:endParaRPr lang="ru-RU">
              <a:effectLst/>
            </a:endParaRPr>
          </a:p>
          <a:p>
            <a:pPr>
              <a:defRPr/>
            </a:pPr>
            <a:r>
              <a:rPr lang="tr-TR" sz="1800" b="1" i="0" baseline="0">
                <a:effectLst/>
              </a:rPr>
              <a:t>MİRA SERISI - YIL/AD.</a:t>
            </a:r>
            <a:endParaRPr lang="ru-RU">
              <a:effectLst/>
            </a:endParaRPr>
          </a:p>
        </c:rich>
      </c:tx>
      <c:layout>
        <c:manualLayout>
          <c:xMode val="edge"/>
          <c:yMode val="edge"/>
          <c:x val="0.3051282395902671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0434011418435788"/>
          <c:y val="9.2671483793609469E-2"/>
          <c:w val="0.66894850618036694"/>
          <c:h val="0.628136343514829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'Genel Veriler - Adet'!$N$101</c:f>
              <c:strCache>
                <c:ptCount val="1"/>
                <c:pt idx="0">
                  <c:v>Количество</c:v>
                </c:pt>
              </c:strCache>
            </c:strRef>
          </c:tx>
          <c:spPr>
            <a:solidFill>
              <a:srgbClr val="66FF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714BA1A4-6D1A-4866-B4F1-6881C4873470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BDC-4B2E-9FF7-9C6C167CF9F2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20F2928-D3B4-4E40-B2AB-DC55F9506BC9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14747F5-C743-409A-9D2A-DB46C5E25EC3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196FF7-955E-42B2-9FE6-78EF922E6D13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'Genel Veriler - Adet'!$A$102:$A$105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'Genel Veriler - Adet'!$N$102:$N$105</c:f>
              <c:numCache>
                <c:formatCode>#\ ##0;[Red]\-#\ ##0</c:formatCode>
                <c:ptCount val="4"/>
                <c:pt idx="0">
                  <c:v>392197</c:v>
                </c:pt>
                <c:pt idx="1">
                  <c:v>367090</c:v>
                </c:pt>
                <c:pt idx="2">
                  <c:v>274807</c:v>
                </c:pt>
                <c:pt idx="3">
                  <c:v>247808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BDC-4B2E-9FF7-9C6C167CF9F2}"/>
            </c:ext>
            <c:ext xmlns:c15="http://schemas.microsoft.com/office/drawing/2012/chart" uri="{02D57815-91ED-43cb-92C2-25804820EDAC}">
              <c15:datalabelsRange>
                <c15:f>'Genel Veriler - Adet'!$N$107:$N$110</c15:f>
                <c15:dlblRangeCache>
                  <c:ptCount val="4"/>
                  <c:pt idx="1">
                    <c:v>-6%</c:v>
                  </c:pt>
                  <c:pt idx="2">
                    <c:v>-25%</c:v>
                  </c:pt>
                  <c:pt idx="3">
                    <c:v>-10%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550888512"/>
        <c:axId val="-550887968"/>
      </c:barChart>
      <c:catAx>
        <c:axId val="-55088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7968"/>
        <c:crosses val="autoZero"/>
        <c:auto val="1"/>
        <c:lblAlgn val="ctr"/>
        <c:lblOffset val="100"/>
        <c:noMultiLvlLbl val="0"/>
      </c:catAx>
      <c:valAx>
        <c:axId val="-55088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[Red]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85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rgbClr val="595959"/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solidFill>
          <a:srgbClr val="4F81BD">
            <a:lumMod val="20000"/>
            <a:lumOff val="80000"/>
          </a:srgb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29448083884261"/>
          <c:y val="0.91281793065340522"/>
          <c:w val="0.34972543077622836"/>
          <c:h val="4.4446746788230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baseline="0"/>
      </a:pPr>
      <a:endParaRPr lang="ru-RU"/>
    </a:p>
  </c:txPr>
  <c:printSettings>
    <c:headerFooter/>
    <c:pageMargins b="0.75" l="0.25" r="0.25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effectLst/>
              </a:rPr>
              <a:t>серия Мира - </a:t>
            </a:r>
            <a:r>
              <a:rPr lang="tr-TR" sz="1400" b="1" i="0" baseline="0">
                <a:effectLst/>
              </a:rPr>
              <a:t>1 </a:t>
            </a:r>
            <a:r>
              <a:rPr lang="ru-RU" sz="1400" b="1" i="0" baseline="0">
                <a:effectLst/>
              </a:rPr>
              <a:t>кв./шт.</a:t>
            </a:r>
            <a:endParaRPr lang="ru-RU" sz="1400">
              <a:effectLst/>
            </a:endParaRPr>
          </a:p>
          <a:p>
            <a:pPr>
              <a:defRPr sz="1400"/>
            </a:pPr>
            <a:r>
              <a:rPr lang="tr-TR" sz="1400" b="1" i="0" baseline="0">
                <a:effectLst/>
              </a:rPr>
              <a:t>MİRA SERISI - 1. Çey./AD.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3712255923166554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127802075157436E-2"/>
          <c:y val="9.0400773879486987E-2"/>
          <c:w val="0.83886329023686856"/>
          <c:h val="0.76547257908550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'Genel Veriler - Adet'!$O$101</c:f>
              <c:strCache>
                <c:ptCount val="1"/>
                <c:pt idx="0">
                  <c:v>1. Çeyrek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EF8F6D2-94C7-45BD-A1A1-821977FB14D4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217-4398-A876-A717DAE9060E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D6D0637-AD81-4960-914E-6B37C8646653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BDE36CF-B251-4444-BF5F-B7D7814D729C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81CD06A-3D3C-4CE8-86D3-46E1D3935ED3}" type="CELLRANGE">
                      <a:rPr lang="ru-RU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704B30D-2099-4374-9255-325D9AC0DC64}" type="CELLRANGE">
                      <a:rPr lang="ru-RU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'Genel Veriler - Adet'!$A$102:$A$106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'Genel Veriler - Adet'!$O$102:$O$106</c:f>
              <c:numCache>
                <c:formatCode>#\ ##0;[Red]\-#\ ##0</c:formatCode>
                <c:ptCount val="5"/>
                <c:pt idx="0">
                  <c:v>111900</c:v>
                </c:pt>
                <c:pt idx="1">
                  <c:v>85260</c:v>
                </c:pt>
                <c:pt idx="2">
                  <c:v>59930</c:v>
                </c:pt>
                <c:pt idx="3">
                  <c:v>55400</c:v>
                </c:pt>
                <c:pt idx="4">
                  <c:v>88780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217-4398-A876-A717DAE9060E}"/>
            </c:ext>
            <c:ext xmlns:c15="http://schemas.microsoft.com/office/drawing/2012/chart" uri="{02D57815-91ED-43cb-92C2-25804820EDAC}">
              <c15:datalabelsRange>
                <c15:f>'Genel Veriler - Adet'!$O$107:$O$111</c15:f>
                <c15:dlblRangeCache>
                  <c:ptCount val="5"/>
                  <c:pt idx="1">
                    <c:v>-24%</c:v>
                  </c:pt>
                  <c:pt idx="2">
                    <c:v>-30%</c:v>
                  </c:pt>
                  <c:pt idx="3">
                    <c:v>-8%</c:v>
                  </c:pt>
                  <c:pt idx="4">
                    <c:v>60%</c:v>
                  </c:pt>
                </c15:dlblRangeCache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"/>
        <c:axId val="-550877088"/>
        <c:axId val="-550892320"/>
      </c:barChart>
      <c:catAx>
        <c:axId val="-55087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92320"/>
        <c:crosses val="autoZero"/>
        <c:auto val="1"/>
        <c:lblAlgn val="ctr"/>
        <c:lblOffset val="100"/>
        <c:noMultiLvlLbl val="0"/>
      </c:catAx>
      <c:valAx>
        <c:axId val="-55089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;[Red]\-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77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solidFill>
          <a:srgbClr val="4F81BD">
            <a:lumMod val="20000"/>
            <a:lumOff val="80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baseline="0"/>
      </a:pPr>
      <a:endParaRPr lang="ru-RU"/>
    </a:p>
  </c:txPr>
  <c:printSettings>
    <c:headerFooter/>
    <c:pageMargins b="0.75" l="0.25" r="0.25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1" i="0" baseline="0">
                <a:effectLst/>
              </a:rPr>
              <a:t>серия Мира - </a:t>
            </a:r>
            <a:r>
              <a:rPr lang="tr-TR" sz="1400" b="1" i="0" baseline="0">
                <a:effectLst/>
              </a:rPr>
              <a:t>1 </a:t>
            </a:r>
            <a:r>
              <a:rPr lang="ru-RU" sz="1400" b="1" i="0" baseline="0">
                <a:effectLst/>
              </a:rPr>
              <a:t>кв./</a:t>
            </a:r>
            <a:r>
              <a:rPr lang="en-US" sz="1400" b="1" i="0" baseline="0">
                <a:effectLst/>
              </a:rPr>
              <a:t>$</a:t>
            </a:r>
            <a:endParaRPr lang="ru-RU" sz="1400">
              <a:effectLst/>
            </a:endParaRPr>
          </a:p>
          <a:p>
            <a:pPr>
              <a:defRPr sz="1400"/>
            </a:pPr>
            <a:r>
              <a:rPr lang="tr-TR" sz="1400" b="1" i="0" baseline="0">
                <a:effectLst/>
              </a:rPr>
              <a:t>MİRA SERISI - 1. Çey./</a:t>
            </a:r>
            <a:r>
              <a:rPr lang="en-US" sz="1400" b="1" i="0" baseline="0">
                <a:effectLst/>
              </a:rPr>
              <a:t>$</a:t>
            </a:r>
            <a:endParaRPr lang="ru-RU" sz="1400">
              <a:effectLst/>
            </a:endParaRPr>
          </a:p>
        </c:rich>
      </c:tx>
      <c:layout>
        <c:manualLayout>
          <c:xMode val="edge"/>
          <c:yMode val="edge"/>
          <c:x val="0.3712255923166554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6127802075157436E-2"/>
          <c:y val="2.317526085496454E-2"/>
          <c:w val="0.83886329023686856"/>
          <c:h val="0.752054752886569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18D6C8E-6799-4954-9129-044AAE36527C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5E1-4FD6-88DD-A0024DA35077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95B8CBE-DCAB-4EDA-9186-6AA287D0F32C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E1-4FD6-88DD-A0024DA3507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4914FA9-005B-4171-BFC6-14E096977C91}" type="CELLRANGE">
                      <a:rPr lang="en-US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[ДИАПАЗОН ЯЧЕЕК]</a:t>
                    </a:fld>
                    <a:endParaRPr lang="ru-R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695-4682-901B-0434360F248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C707DBF-F130-415D-A366-0001209A3119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695-4682-901B-0434360F248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430D40F-C8D6-4E5A-981A-CFBEA32B8A61}" type="CELLRANGE">
                      <a:rPr lang="en-US"/>
                      <a:pPr/>
                      <a:t>[ДИАПАЗОН ЯЧЕЕК]</a:t>
                    </a:fld>
                    <a:endParaRPr lang="ru-RU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695-4682-901B-0434360F248D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8BB-4F1B-9B3A-EB0A09DC75DC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#REF!</c15:f>
              </c15:datalabelsRange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"/>
        <c:axId val="-550886336"/>
        <c:axId val="-550885248"/>
      </c:barChart>
      <c:catAx>
        <c:axId val="-55088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5248"/>
        <c:crosses val="autoZero"/>
        <c:auto val="1"/>
        <c:lblAlgn val="ctr"/>
        <c:lblOffset val="100"/>
        <c:noMultiLvlLbl val="0"/>
      </c:catAx>
      <c:valAx>
        <c:axId val="-55088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550886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solidFill>
          <a:srgbClr val="4F81BD">
            <a:lumMod val="20000"/>
            <a:lumOff val="80000"/>
          </a:srgb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 baseline="0"/>
      </a:pPr>
      <a:endParaRPr lang="ru-RU"/>
    </a:p>
  </c:txPr>
  <c:printSettings>
    <c:headerFooter/>
    <c:pageMargins b="0.75" l="0.25" r="0.25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0</xdr:row>
      <xdr:rowOff>0</xdr:rowOff>
    </xdr:from>
    <xdr:to>
      <xdr:col>22</xdr:col>
      <xdr:colOff>47626</xdr:colOff>
      <xdr:row>37</xdr:row>
      <xdr:rowOff>180975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609599</xdr:colOff>
      <xdr:row>0</xdr:row>
      <xdr:rowOff>0</xdr:rowOff>
    </xdr:from>
    <xdr:to>
      <xdr:col>28</xdr:col>
      <xdr:colOff>600075</xdr:colOff>
      <xdr:row>38</xdr:row>
      <xdr:rowOff>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0</xdr:row>
      <xdr:rowOff>0</xdr:rowOff>
    </xdr:from>
    <xdr:to>
      <xdr:col>35</xdr:col>
      <xdr:colOff>600076</xdr:colOff>
      <xdr:row>38</xdr:row>
      <xdr:rowOff>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190499</xdr:rowOff>
    </xdr:from>
    <xdr:to>
      <xdr:col>11</xdr:col>
      <xdr:colOff>122464</xdr:colOff>
      <xdr:row>58</xdr:row>
      <xdr:rowOff>95250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28</xdr:col>
      <xdr:colOff>73548</xdr:colOff>
      <xdr:row>37</xdr:row>
      <xdr:rowOff>180974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226030</xdr:colOff>
      <xdr:row>38</xdr:row>
      <xdr:rowOff>10242</xdr:rowOff>
    </xdr:from>
    <xdr:to>
      <xdr:col>18</xdr:col>
      <xdr:colOff>464910</xdr:colOff>
      <xdr:row>75</xdr:row>
      <xdr:rowOff>10161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471836</xdr:colOff>
      <xdr:row>38</xdr:row>
      <xdr:rowOff>11907</xdr:rowOff>
    </xdr:from>
    <xdr:to>
      <xdr:col>28</xdr:col>
      <xdr:colOff>86674</xdr:colOff>
      <xdr:row>75</xdr:row>
      <xdr:rowOff>11826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13021</xdr:rowOff>
    </xdr:from>
    <xdr:to>
      <xdr:col>9</xdr:col>
      <xdr:colOff>229355</xdr:colOff>
      <xdr:row>75</xdr:row>
      <xdr:rowOff>12940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Стандартная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Стандартная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Стандартная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outlinePr summaryBelow="0" summaryRight="0"/>
  </sheetPr>
  <dimension ref="A1:Q167"/>
  <sheetViews>
    <sheetView topLeftCell="A121" workbookViewId="0">
      <selection activeCell="G104" sqref="G104"/>
    </sheetView>
  </sheetViews>
  <sheetFormatPr defaultRowHeight="15" outlineLevelRow="1" x14ac:dyDescent="0.25"/>
  <cols>
    <col min="1" max="1" width="29.85546875" bestFit="1" customWidth="1"/>
    <col min="2" max="2" width="10.85546875" bestFit="1" customWidth="1"/>
    <col min="3" max="3" width="11.85546875" bestFit="1" customWidth="1"/>
    <col min="4" max="4" width="12.42578125" bestFit="1" customWidth="1"/>
    <col min="5" max="5" width="12.28515625" bestFit="1" customWidth="1"/>
    <col min="6" max="6" width="12.5703125" bestFit="1" customWidth="1"/>
    <col min="7" max="7" width="12" bestFit="1" customWidth="1"/>
    <col min="8" max="8" width="11.5703125" bestFit="1" customWidth="1"/>
    <col min="9" max="9" width="13.140625" bestFit="1" customWidth="1"/>
    <col min="10" max="11" width="10.85546875" bestFit="1" customWidth="1"/>
    <col min="12" max="12" width="12" bestFit="1" customWidth="1"/>
    <col min="13" max="14" width="10.85546875" bestFit="1" customWidth="1"/>
    <col min="15" max="15" width="9.42578125" bestFit="1" customWidth="1"/>
    <col min="16" max="16" width="15.140625" customWidth="1"/>
  </cols>
  <sheetData>
    <row r="1" spans="1:16" x14ac:dyDescent="0.2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" outlineLevel="1" x14ac:dyDescent="0.25"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  <c r="M2" s="2" t="s">
        <v>19</v>
      </c>
      <c r="N2" s="2" t="s">
        <v>0</v>
      </c>
    </row>
    <row r="3" spans="1:16" outlineLevel="1" x14ac:dyDescent="0.25"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t="s">
        <v>36</v>
      </c>
      <c r="P3" s="20" t="s">
        <v>38</v>
      </c>
    </row>
    <row r="4" spans="1:16" outlineLevel="1" x14ac:dyDescent="0.25">
      <c r="A4" s="5">
        <v>2014</v>
      </c>
      <c r="B4" s="3"/>
      <c r="C4" s="4"/>
      <c r="D4" s="4"/>
      <c r="E4" s="4"/>
      <c r="F4" s="4"/>
      <c r="G4" s="4">
        <v>930</v>
      </c>
      <c r="H4" s="4">
        <v>1832</v>
      </c>
      <c r="I4" s="4">
        <v>280</v>
      </c>
      <c r="J4" s="4">
        <v>315</v>
      </c>
      <c r="K4" s="4">
        <v>500</v>
      </c>
      <c r="L4" s="4">
        <v>60</v>
      </c>
      <c r="M4" s="4">
        <v>180</v>
      </c>
      <c r="N4" s="1">
        <f>SUM(B4:M4)</f>
        <v>4097</v>
      </c>
      <c r="O4" s="18">
        <f>SUM(B4:E4)</f>
        <v>0</v>
      </c>
      <c r="P4" s="21">
        <f>N4/12</f>
        <v>341.41666666666669</v>
      </c>
    </row>
    <row r="5" spans="1:16" outlineLevel="1" x14ac:dyDescent="0.25">
      <c r="A5" s="5">
        <v>2015</v>
      </c>
      <c r="B5" s="3">
        <v>220</v>
      </c>
      <c r="C5" s="4"/>
      <c r="D5" s="4">
        <v>160</v>
      </c>
      <c r="E5" s="4">
        <v>228</v>
      </c>
      <c r="F5" s="4">
        <v>320</v>
      </c>
      <c r="G5" s="4">
        <v>273</v>
      </c>
      <c r="H5" s="4">
        <v>230</v>
      </c>
      <c r="I5" s="4">
        <v>280</v>
      </c>
      <c r="J5" s="4">
        <v>430</v>
      </c>
      <c r="K5" s="4">
        <v>325</v>
      </c>
      <c r="L5" s="4">
        <v>260</v>
      </c>
      <c r="M5" s="4">
        <v>180</v>
      </c>
      <c r="N5" s="1">
        <f t="shared" ref="N5:N6" si="0">SUM(B5:M5)</f>
        <v>2906</v>
      </c>
      <c r="O5" s="18">
        <f t="shared" ref="O5:O8" si="1">SUM(B5:E5)</f>
        <v>608</v>
      </c>
      <c r="P5" s="21">
        <f t="shared" ref="P5:P7" si="2">N5/12</f>
        <v>242.16666666666666</v>
      </c>
    </row>
    <row r="6" spans="1:16" outlineLevel="1" x14ac:dyDescent="0.25">
      <c r="A6" s="5">
        <v>2016</v>
      </c>
      <c r="B6" s="3">
        <v>40</v>
      </c>
      <c r="C6" s="4"/>
      <c r="D6" s="4"/>
      <c r="E6" s="4">
        <v>305</v>
      </c>
      <c r="F6" s="4">
        <v>100</v>
      </c>
      <c r="G6" s="4"/>
      <c r="H6" s="4">
        <v>585</v>
      </c>
      <c r="I6" s="4">
        <v>70</v>
      </c>
      <c r="J6" s="4">
        <v>240</v>
      </c>
      <c r="K6" s="4">
        <v>270</v>
      </c>
      <c r="L6" s="4"/>
      <c r="M6" s="4">
        <v>210</v>
      </c>
      <c r="N6" s="1">
        <f t="shared" si="0"/>
        <v>1820</v>
      </c>
      <c r="O6" s="18">
        <f t="shared" si="1"/>
        <v>345</v>
      </c>
      <c r="P6" s="21">
        <f t="shared" si="2"/>
        <v>151.66666666666666</v>
      </c>
    </row>
    <row r="7" spans="1:16" outlineLevel="1" x14ac:dyDescent="0.25">
      <c r="A7" s="5">
        <v>2017</v>
      </c>
      <c r="B7" s="3">
        <v>85</v>
      </c>
      <c r="C7" s="4"/>
      <c r="D7" s="4">
        <v>120</v>
      </c>
      <c r="E7" s="4">
        <v>540</v>
      </c>
      <c r="F7" s="4"/>
      <c r="G7" s="4">
        <v>260</v>
      </c>
      <c r="H7" s="4">
        <v>405</v>
      </c>
      <c r="I7" s="4">
        <v>600</v>
      </c>
      <c r="J7" s="4"/>
      <c r="K7" s="4">
        <v>330</v>
      </c>
      <c r="L7" s="22">
        <v>345</v>
      </c>
      <c r="M7" s="22">
        <v>300</v>
      </c>
      <c r="N7" s="1">
        <f>SUM(B7:M7)</f>
        <v>2985</v>
      </c>
      <c r="O7" s="18">
        <f t="shared" si="1"/>
        <v>745</v>
      </c>
      <c r="P7" s="21">
        <f t="shared" si="2"/>
        <v>248.75</v>
      </c>
    </row>
    <row r="8" spans="1:16" outlineLevel="1" x14ac:dyDescent="0.25">
      <c r="A8" s="5">
        <v>2018</v>
      </c>
      <c r="B8" s="3">
        <v>110</v>
      </c>
      <c r="C8" s="4">
        <v>590</v>
      </c>
      <c r="D8" s="4">
        <v>70</v>
      </c>
      <c r="E8" s="4">
        <v>635</v>
      </c>
      <c r="F8" s="4"/>
      <c r="G8" s="4"/>
      <c r="H8" s="4"/>
      <c r="I8" s="4"/>
      <c r="J8" s="4"/>
      <c r="K8" s="4"/>
      <c r="L8" s="4"/>
      <c r="M8" s="4"/>
      <c r="N8" s="1">
        <f>SUM(B8:M8)</f>
        <v>1405</v>
      </c>
      <c r="O8" s="18">
        <f t="shared" si="1"/>
        <v>1405</v>
      </c>
    </row>
    <row r="9" spans="1:16" outlineLevel="1" x14ac:dyDescent="0.25"/>
    <row r="10" spans="1:16" outlineLevel="1" x14ac:dyDescent="0.25">
      <c r="A10">
        <v>2015</v>
      </c>
      <c r="B10" s="8" t="str">
        <f>IFERROR(B5/B4-1,"")</f>
        <v/>
      </c>
      <c r="C10" s="8" t="str">
        <f t="shared" ref="C10:N10" si="3">IFERROR(C5/C4-1,"")</f>
        <v/>
      </c>
      <c r="D10" s="8" t="str">
        <f t="shared" si="3"/>
        <v/>
      </c>
      <c r="E10" s="8" t="str">
        <f t="shared" si="3"/>
        <v/>
      </c>
      <c r="F10" s="8" t="str">
        <f t="shared" si="3"/>
        <v/>
      </c>
      <c r="G10" s="8">
        <f t="shared" si="3"/>
        <v>-0.70645161290322589</v>
      </c>
      <c r="H10" s="8">
        <f t="shared" si="3"/>
        <v>-0.87445414847161573</v>
      </c>
      <c r="I10" s="8">
        <f t="shared" si="3"/>
        <v>0</v>
      </c>
      <c r="J10" s="8">
        <f t="shared" si="3"/>
        <v>0.36507936507936511</v>
      </c>
      <c r="K10" s="8">
        <f t="shared" si="3"/>
        <v>-0.35</v>
      </c>
      <c r="L10" s="8">
        <f t="shared" si="3"/>
        <v>3.333333333333333</v>
      </c>
      <c r="M10" s="8">
        <f t="shared" si="3"/>
        <v>0</v>
      </c>
      <c r="N10" s="8">
        <f t="shared" si="3"/>
        <v>-0.29070051257017326</v>
      </c>
      <c r="O10" s="8" t="str">
        <f>IFERROR(O5/O4-1,"")</f>
        <v/>
      </c>
    </row>
    <row r="11" spans="1:16" outlineLevel="1" x14ac:dyDescent="0.25">
      <c r="A11">
        <v>2016</v>
      </c>
      <c r="B11" s="8">
        <f>IFERROR(B6/B5-1,"")</f>
        <v>-0.81818181818181812</v>
      </c>
      <c r="C11" s="8" t="str">
        <f t="shared" ref="C11:N11" si="4">IFERROR(C6/C5-1,"")</f>
        <v/>
      </c>
      <c r="D11" s="8">
        <f t="shared" si="4"/>
        <v>-1</v>
      </c>
      <c r="E11" s="8">
        <f t="shared" si="4"/>
        <v>0.33771929824561409</v>
      </c>
      <c r="F11" s="8">
        <f t="shared" si="4"/>
        <v>-0.6875</v>
      </c>
      <c r="G11" s="8">
        <f t="shared" si="4"/>
        <v>-1</v>
      </c>
      <c r="H11" s="8">
        <f t="shared" si="4"/>
        <v>1.5434782608695654</v>
      </c>
      <c r="I11" s="8">
        <f t="shared" si="4"/>
        <v>-0.75</v>
      </c>
      <c r="J11" s="8">
        <f t="shared" si="4"/>
        <v>-0.44186046511627908</v>
      </c>
      <c r="K11" s="8">
        <f t="shared" si="4"/>
        <v>-0.16923076923076918</v>
      </c>
      <c r="L11" s="8">
        <f t="shared" si="4"/>
        <v>-1</v>
      </c>
      <c r="M11" s="8">
        <f t="shared" si="4"/>
        <v>0.16666666666666674</v>
      </c>
      <c r="N11" s="8">
        <f t="shared" si="4"/>
        <v>-0.37370956641431519</v>
      </c>
      <c r="O11" s="8">
        <f t="shared" ref="O11:O13" si="5">IFERROR(O6/O5-1,"")</f>
        <v>-0.43256578947368418</v>
      </c>
    </row>
    <row r="12" spans="1:16" outlineLevel="1" x14ac:dyDescent="0.25">
      <c r="A12">
        <v>2017</v>
      </c>
      <c r="B12" s="8">
        <f>IFERROR(B7/B6-1,"")</f>
        <v>1.125</v>
      </c>
      <c r="C12" s="8" t="str">
        <f t="shared" ref="C12:N12" si="6">IFERROR(C7/C6-1,"")</f>
        <v/>
      </c>
      <c r="D12" s="8" t="str">
        <f t="shared" si="6"/>
        <v/>
      </c>
      <c r="E12" s="8">
        <f t="shared" si="6"/>
        <v>0.77049180327868849</v>
      </c>
      <c r="F12" s="8">
        <f t="shared" si="6"/>
        <v>-1</v>
      </c>
      <c r="G12" s="8" t="str">
        <f t="shared" si="6"/>
        <v/>
      </c>
      <c r="H12" s="8">
        <f t="shared" si="6"/>
        <v>-0.30769230769230771</v>
      </c>
      <c r="I12" s="8">
        <f t="shared" si="6"/>
        <v>7.5714285714285712</v>
      </c>
      <c r="J12" s="8">
        <f t="shared" si="6"/>
        <v>-1</v>
      </c>
      <c r="K12" s="8">
        <f t="shared" si="6"/>
        <v>0.22222222222222232</v>
      </c>
      <c r="L12" s="8" t="str">
        <f t="shared" si="6"/>
        <v/>
      </c>
      <c r="M12" s="8">
        <f t="shared" si="6"/>
        <v>0.4285714285714286</v>
      </c>
      <c r="N12" s="8">
        <f t="shared" si="6"/>
        <v>0.64010989010989006</v>
      </c>
      <c r="O12" s="8">
        <f t="shared" si="5"/>
        <v>1.1594202898550723</v>
      </c>
    </row>
    <row r="13" spans="1:16" outlineLevel="1" x14ac:dyDescent="0.25">
      <c r="A13">
        <v>2018</v>
      </c>
      <c r="B13" s="8">
        <f>IFERROR(B8/B7-1,"")</f>
        <v>0.29411764705882359</v>
      </c>
      <c r="C13" s="8" t="str">
        <f>IFERROR(C8/C7-1,"")</f>
        <v/>
      </c>
      <c r="D13" s="8">
        <f>IFERROR(D8/D7-1,"")</f>
        <v>-0.41666666666666663</v>
      </c>
      <c r="E13" s="8">
        <f>IFERROR(E8/E7-1,"")</f>
        <v>0.17592592592592582</v>
      </c>
      <c r="F13" s="8"/>
      <c r="G13" s="8"/>
      <c r="H13" s="8"/>
      <c r="I13" s="8"/>
      <c r="J13" s="8"/>
      <c r="K13" s="8"/>
      <c r="L13" s="8"/>
      <c r="M13" s="8"/>
      <c r="N13" s="8"/>
      <c r="O13" s="8">
        <f t="shared" si="5"/>
        <v>0.88590604026845643</v>
      </c>
    </row>
    <row r="15" spans="1:16" x14ac:dyDescent="0.25">
      <c r="A15" s="15" t="s">
        <v>2</v>
      </c>
    </row>
    <row r="16" spans="1:16" outlineLevel="1" x14ac:dyDescent="0.25">
      <c r="B16" s="2" t="s">
        <v>8</v>
      </c>
      <c r="C16" s="2" t="s">
        <v>9</v>
      </c>
      <c r="D16" s="2" t="s">
        <v>10</v>
      </c>
      <c r="E16" s="2" t="s">
        <v>11</v>
      </c>
      <c r="F16" s="2" t="s">
        <v>12</v>
      </c>
      <c r="G16" s="2" t="s">
        <v>13</v>
      </c>
      <c r="H16" s="2" t="s">
        <v>14</v>
      </c>
      <c r="I16" s="2" t="s">
        <v>15</v>
      </c>
      <c r="J16" s="2" t="s">
        <v>16</v>
      </c>
      <c r="K16" s="2" t="s">
        <v>17</v>
      </c>
      <c r="L16" s="2" t="s">
        <v>18</v>
      </c>
      <c r="M16" s="2" t="s">
        <v>19</v>
      </c>
      <c r="N16" s="2" t="s">
        <v>0</v>
      </c>
    </row>
    <row r="17" spans="1:15" outlineLevel="1" x14ac:dyDescent="0.25">
      <c r="B17" s="2" t="s">
        <v>1</v>
      </c>
      <c r="C17" s="2" t="s">
        <v>1</v>
      </c>
      <c r="D17" s="2" t="s">
        <v>1</v>
      </c>
      <c r="E17" s="2" t="s">
        <v>1</v>
      </c>
      <c r="F17" s="2" t="s">
        <v>1</v>
      </c>
      <c r="G17" s="2" t="s">
        <v>1</v>
      </c>
      <c r="H17" s="2" t="s">
        <v>1</v>
      </c>
      <c r="I17" s="2" t="s">
        <v>1</v>
      </c>
      <c r="J17" s="2" t="s">
        <v>1</v>
      </c>
      <c r="K17" s="2" t="s">
        <v>1</v>
      </c>
      <c r="L17" s="2" t="s">
        <v>1</v>
      </c>
      <c r="M17" s="2" t="s">
        <v>1</v>
      </c>
      <c r="N17" s="2" t="s">
        <v>1</v>
      </c>
      <c r="O17" t="s">
        <v>36</v>
      </c>
    </row>
    <row r="18" spans="1:15" outlineLevel="1" x14ac:dyDescent="0.25">
      <c r="A18" s="5">
        <v>2014</v>
      </c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">
        <f t="shared" ref="N18:N21" si="7">SUM(B18:M18)</f>
        <v>0</v>
      </c>
      <c r="O18" s="18">
        <f>SUM(B18:E18)</f>
        <v>0</v>
      </c>
    </row>
    <row r="19" spans="1:15" outlineLevel="1" x14ac:dyDescent="0.25">
      <c r="A19" s="5">
        <v>2015</v>
      </c>
      <c r="B19" s="3"/>
      <c r="C19" s="4"/>
      <c r="D19" s="4"/>
      <c r="E19" s="4">
        <v>270</v>
      </c>
      <c r="F19" s="4">
        <v>601</v>
      </c>
      <c r="G19" s="4"/>
      <c r="H19" s="4"/>
      <c r="I19" s="4"/>
      <c r="J19" s="4"/>
      <c r="K19" s="4"/>
      <c r="L19" s="4"/>
      <c r="M19" s="4"/>
      <c r="N19" s="1">
        <f t="shared" si="7"/>
        <v>871</v>
      </c>
      <c r="O19" s="18">
        <f t="shared" ref="O19:O22" si="8">SUM(B19:E19)</f>
        <v>270</v>
      </c>
    </row>
    <row r="20" spans="1:15" outlineLevel="1" x14ac:dyDescent="0.25">
      <c r="A20" s="5">
        <v>2016</v>
      </c>
      <c r="B20" s="3"/>
      <c r="C20" s="4"/>
      <c r="D20" s="4"/>
      <c r="E20" s="4"/>
      <c r="F20" s="4"/>
      <c r="G20" s="4"/>
      <c r="H20" s="4"/>
      <c r="I20" s="4"/>
      <c r="J20" s="4"/>
      <c r="K20" s="4">
        <v>200</v>
      </c>
      <c r="L20" s="4">
        <v>50</v>
      </c>
      <c r="M20" s="4">
        <v>300</v>
      </c>
      <c r="N20" s="1">
        <f t="shared" si="7"/>
        <v>550</v>
      </c>
      <c r="O20" s="18">
        <f t="shared" si="8"/>
        <v>0</v>
      </c>
    </row>
    <row r="21" spans="1:15" outlineLevel="1" x14ac:dyDescent="0.25">
      <c r="A21" s="5">
        <v>2017</v>
      </c>
      <c r="B21" s="3">
        <v>200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">
        <f t="shared" si="7"/>
        <v>200</v>
      </c>
      <c r="O21" s="18">
        <f t="shared" si="8"/>
        <v>200</v>
      </c>
    </row>
    <row r="22" spans="1:15" outlineLevel="1" x14ac:dyDescent="0.25">
      <c r="A22" s="5">
        <v>2018</v>
      </c>
      <c r="B22" s="5">
        <v>72</v>
      </c>
      <c r="C22" s="5">
        <v>24</v>
      </c>
      <c r="D22" s="5">
        <v>40</v>
      </c>
      <c r="E22" s="5"/>
      <c r="F22" s="5"/>
      <c r="G22" s="5"/>
      <c r="H22" s="5"/>
      <c r="I22" s="5"/>
      <c r="J22" s="5"/>
      <c r="K22" s="5"/>
      <c r="L22" s="5"/>
      <c r="M22" s="5"/>
      <c r="N22" s="1">
        <f>SUM(B22:M22)</f>
        <v>136</v>
      </c>
      <c r="O22" s="18">
        <f t="shared" si="8"/>
        <v>136</v>
      </c>
    </row>
    <row r="23" spans="1:15" outlineLevel="1" x14ac:dyDescent="0.25"/>
    <row r="24" spans="1:15" outlineLevel="1" x14ac:dyDescent="0.25">
      <c r="A24">
        <v>2015</v>
      </c>
      <c r="B24" s="8" t="str">
        <f>IFERROR(B19/B18-1,"")</f>
        <v/>
      </c>
      <c r="C24" s="8" t="str">
        <f t="shared" ref="C24:N24" si="9">IFERROR(C19/C18-1,"")</f>
        <v/>
      </c>
      <c r="D24" s="8" t="str">
        <f t="shared" si="9"/>
        <v/>
      </c>
      <c r="E24" s="8" t="str">
        <f t="shared" si="9"/>
        <v/>
      </c>
      <c r="F24" s="8" t="str">
        <f t="shared" si="9"/>
        <v/>
      </c>
      <c r="G24" s="8" t="str">
        <f t="shared" si="9"/>
        <v/>
      </c>
      <c r="H24" s="8" t="str">
        <f t="shared" si="9"/>
        <v/>
      </c>
      <c r="I24" s="8" t="str">
        <f t="shared" si="9"/>
        <v/>
      </c>
      <c r="J24" s="8" t="str">
        <f t="shared" si="9"/>
        <v/>
      </c>
      <c r="K24" s="8" t="str">
        <f t="shared" si="9"/>
        <v/>
      </c>
      <c r="L24" s="8" t="str">
        <f t="shared" si="9"/>
        <v/>
      </c>
      <c r="M24" s="8" t="str">
        <f t="shared" si="9"/>
        <v/>
      </c>
      <c r="N24" s="8" t="str">
        <f t="shared" si="9"/>
        <v/>
      </c>
      <c r="O24" s="8" t="str">
        <f>IFERROR(O19/O18-1,"")</f>
        <v/>
      </c>
    </row>
    <row r="25" spans="1:15" outlineLevel="1" x14ac:dyDescent="0.25">
      <c r="A25">
        <v>2016</v>
      </c>
      <c r="B25" s="8" t="str">
        <f t="shared" ref="B25:O27" si="10">IFERROR(B20/B19-1,"")</f>
        <v/>
      </c>
      <c r="C25" s="8" t="str">
        <f t="shared" si="10"/>
        <v/>
      </c>
      <c r="D25" s="8" t="str">
        <f t="shared" si="10"/>
        <v/>
      </c>
      <c r="E25" s="8">
        <f t="shared" si="10"/>
        <v>-1</v>
      </c>
      <c r="F25" s="8">
        <f t="shared" si="10"/>
        <v>-1</v>
      </c>
      <c r="G25" s="8" t="str">
        <f t="shared" si="10"/>
        <v/>
      </c>
      <c r="H25" s="8" t="str">
        <f t="shared" si="10"/>
        <v/>
      </c>
      <c r="I25" s="8" t="str">
        <f t="shared" si="10"/>
        <v/>
      </c>
      <c r="J25" s="8" t="str">
        <f t="shared" si="10"/>
        <v/>
      </c>
      <c r="K25" s="8" t="str">
        <f t="shared" si="10"/>
        <v/>
      </c>
      <c r="L25" s="8" t="str">
        <f t="shared" si="10"/>
        <v/>
      </c>
      <c r="M25" s="8" t="str">
        <f t="shared" si="10"/>
        <v/>
      </c>
      <c r="N25" s="8">
        <f t="shared" si="10"/>
        <v>-0.36854190585533864</v>
      </c>
      <c r="O25" s="8">
        <f t="shared" si="10"/>
        <v>-1</v>
      </c>
    </row>
    <row r="26" spans="1:15" outlineLevel="1" x14ac:dyDescent="0.25">
      <c r="A26">
        <v>2017</v>
      </c>
      <c r="B26" s="8" t="str">
        <f t="shared" ref="B26:N26" si="11">IFERROR(B21/B20-1,"")</f>
        <v/>
      </c>
      <c r="C26" s="8" t="str">
        <f t="shared" si="11"/>
        <v/>
      </c>
      <c r="D26" s="8" t="str">
        <f t="shared" si="11"/>
        <v/>
      </c>
      <c r="E26" s="8" t="str">
        <f t="shared" si="11"/>
        <v/>
      </c>
      <c r="F26" s="8" t="str">
        <f t="shared" si="11"/>
        <v/>
      </c>
      <c r="G26" s="8" t="str">
        <f t="shared" si="11"/>
        <v/>
      </c>
      <c r="H26" s="8" t="str">
        <f t="shared" si="11"/>
        <v/>
      </c>
      <c r="I26" s="8" t="str">
        <f t="shared" si="11"/>
        <v/>
      </c>
      <c r="J26" s="8" t="str">
        <f t="shared" si="11"/>
        <v/>
      </c>
      <c r="K26" s="8">
        <f t="shared" si="11"/>
        <v>-1</v>
      </c>
      <c r="L26" s="8">
        <f t="shared" si="11"/>
        <v>-1</v>
      </c>
      <c r="M26" s="8">
        <f t="shared" si="11"/>
        <v>-1</v>
      </c>
      <c r="N26" s="8">
        <f t="shared" si="11"/>
        <v>-0.63636363636363635</v>
      </c>
      <c r="O26" s="8" t="str">
        <f t="shared" si="10"/>
        <v/>
      </c>
    </row>
    <row r="27" spans="1:15" outlineLevel="1" x14ac:dyDescent="0.25">
      <c r="A27">
        <v>2018</v>
      </c>
      <c r="B27" s="8">
        <f t="shared" si="10"/>
        <v>-0.64</v>
      </c>
      <c r="C27" s="8" t="str">
        <f t="shared" si="10"/>
        <v/>
      </c>
      <c r="D27" s="8" t="str">
        <f t="shared" si="10"/>
        <v/>
      </c>
      <c r="E27" s="8" t="str">
        <f t="shared" si="10"/>
        <v/>
      </c>
      <c r="O27" s="8">
        <f t="shared" si="10"/>
        <v>-0.31999999999999995</v>
      </c>
    </row>
    <row r="29" spans="1:15" x14ac:dyDescent="0.25">
      <c r="A29" s="15" t="s">
        <v>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5" outlineLevel="1" x14ac:dyDescent="0.25">
      <c r="B30" s="2" t="s">
        <v>8</v>
      </c>
      <c r="C30" s="2" t="s">
        <v>9</v>
      </c>
      <c r="D30" s="2" t="s">
        <v>10</v>
      </c>
      <c r="E30" s="2" t="s">
        <v>11</v>
      </c>
      <c r="F30" s="2" t="s">
        <v>12</v>
      </c>
      <c r="G30" s="2" t="s">
        <v>13</v>
      </c>
      <c r="H30" s="2" t="s">
        <v>14</v>
      </c>
      <c r="I30" s="2" t="s">
        <v>15</v>
      </c>
      <c r="J30" s="2" t="s">
        <v>16</v>
      </c>
      <c r="K30" s="2" t="s">
        <v>17</v>
      </c>
      <c r="L30" s="2" t="s">
        <v>18</v>
      </c>
      <c r="M30" s="2" t="s">
        <v>19</v>
      </c>
      <c r="N30" s="2" t="s">
        <v>0</v>
      </c>
    </row>
    <row r="31" spans="1:15" outlineLevel="1" x14ac:dyDescent="0.25">
      <c r="B31" s="2" t="s">
        <v>1</v>
      </c>
      <c r="C31" s="2" t="s">
        <v>1</v>
      </c>
      <c r="D31" s="2" t="s">
        <v>1</v>
      </c>
      <c r="E31" s="2" t="s">
        <v>1</v>
      </c>
      <c r="F31" s="2" t="s">
        <v>1</v>
      </c>
      <c r="G31" s="2" t="s">
        <v>1</v>
      </c>
      <c r="H31" s="2" t="s">
        <v>1</v>
      </c>
      <c r="I31" s="2" t="s">
        <v>1</v>
      </c>
      <c r="J31" s="2" t="s">
        <v>1</v>
      </c>
      <c r="K31" s="2" t="s">
        <v>1</v>
      </c>
      <c r="L31" s="2" t="s">
        <v>1</v>
      </c>
      <c r="M31" s="2" t="s">
        <v>1</v>
      </c>
      <c r="N31" s="2" t="s">
        <v>1</v>
      </c>
      <c r="O31" t="s">
        <v>36</v>
      </c>
    </row>
    <row r="32" spans="1:15" outlineLevel="1" x14ac:dyDescent="0.25">
      <c r="A32" s="5">
        <v>2014</v>
      </c>
      <c r="B32" s="3">
        <v>240</v>
      </c>
      <c r="C32" s="4"/>
      <c r="D32" s="4">
        <v>516</v>
      </c>
      <c r="E32" s="4">
        <v>576</v>
      </c>
      <c r="F32" s="4">
        <v>348</v>
      </c>
      <c r="G32" s="4">
        <v>660</v>
      </c>
      <c r="H32" s="4">
        <v>600</v>
      </c>
      <c r="I32" s="4">
        <v>900</v>
      </c>
      <c r="J32" s="4">
        <v>36</v>
      </c>
      <c r="K32" s="4">
        <v>1400</v>
      </c>
      <c r="L32" s="4"/>
      <c r="M32" s="4">
        <v>384</v>
      </c>
      <c r="N32" s="1">
        <f t="shared" ref="N32:N35" si="12">SUM(B32:M32)</f>
        <v>5660</v>
      </c>
      <c r="O32" s="18">
        <f>SUM(B32:E32)</f>
        <v>1332</v>
      </c>
    </row>
    <row r="33" spans="1:15" outlineLevel="1" x14ac:dyDescent="0.25">
      <c r="A33" s="5">
        <v>2015</v>
      </c>
      <c r="B33" s="3">
        <v>72</v>
      </c>
      <c r="C33" s="4"/>
      <c r="D33" s="4">
        <v>312</v>
      </c>
      <c r="E33" s="4">
        <v>432</v>
      </c>
      <c r="F33" s="4">
        <v>816</v>
      </c>
      <c r="G33" s="4">
        <v>600</v>
      </c>
      <c r="H33" s="4">
        <v>252</v>
      </c>
      <c r="I33" s="4">
        <v>516</v>
      </c>
      <c r="J33" s="4">
        <v>624</v>
      </c>
      <c r="K33" s="4">
        <v>516</v>
      </c>
      <c r="L33" s="4">
        <v>660</v>
      </c>
      <c r="M33" s="4">
        <v>756</v>
      </c>
      <c r="N33" s="1">
        <f t="shared" si="12"/>
        <v>5556</v>
      </c>
      <c r="O33" s="18">
        <f t="shared" ref="O33:O36" si="13">SUM(B33:E33)</f>
        <v>816</v>
      </c>
    </row>
    <row r="34" spans="1:15" outlineLevel="1" x14ac:dyDescent="0.25">
      <c r="A34" s="5">
        <v>2016</v>
      </c>
      <c r="B34" s="3">
        <v>720</v>
      </c>
      <c r="C34" s="4"/>
      <c r="D34" s="4"/>
      <c r="E34" s="4">
        <v>72</v>
      </c>
      <c r="F34" s="4">
        <v>552</v>
      </c>
      <c r="G34" s="4"/>
      <c r="H34" s="4">
        <v>1092</v>
      </c>
      <c r="I34" s="4">
        <v>996</v>
      </c>
      <c r="J34" s="4">
        <v>816</v>
      </c>
      <c r="K34" s="4">
        <v>1548</v>
      </c>
      <c r="L34" s="4"/>
      <c r="M34" s="4">
        <v>3616</v>
      </c>
      <c r="N34" s="1">
        <f t="shared" si="12"/>
        <v>9412</v>
      </c>
      <c r="O34" s="18">
        <f t="shared" si="13"/>
        <v>792</v>
      </c>
    </row>
    <row r="35" spans="1:15" outlineLevel="1" x14ac:dyDescent="0.25">
      <c r="A35" s="5">
        <v>2017</v>
      </c>
      <c r="B35" s="3">
        <v>168</v>
      </c>
      <c r="C35" s="4"/>
      <c r="D35" s="4">
        <v>420</v>
      </c>
      <c r="E35" s="4">
        <v>1500</v>
      </c>
      <c r="F35" s="4"/>
      <c r="G35" s="4"/>
      <c r="H35" s="4">
        <v>2196</v>
      </c>
      <c r="I35" s="4">
        <v>1536</v>
      </c>
      <c r="J35" s="4"/>
      <c r="K35" s="4">
        <v>1836</v>
      </c>
      <c r="L35" s="23">
        <v>2400</v>
      </c>
      <c r="M35" s="23">
        <v>1632</v>
      </c>
      <c r="N35" s="1">
        <f t="shared" si="12"/>
        <v>11688</v>
      </c>
      <c r="O35" s="18">
        <f t="shared" si="13"/>
        <v>2088</v>
      </c>
    </row>
    <row r="36" spans="1:15" outlineLevel="1" x14ac:dyDescent="0.25">
      <c r="A36" s="5">
        <v>2018</v>
      </c>
      <c r="B36" s="3">
        <v>900</v>
      </c>
      <c r="C36" s="4">
        <v>2184</v>
      </c>
      <c r="D36" s="4">
        <v>1176</v>
      </c>
      <c r="E36" s="4">
        <v>1726</v>
      </c>
      <c r="F36" s="4"/>
      <c r="G36" s="4"/>
      <c r="H36" s="4"/>
      <c r="I36" s="4"/>
      <c r="J36" s="4"/>
      <c r="K36" s="4"/>
      <c r="L36" s="4"/>
      <c r="M36" s="4"/>
      <c r="N36" s="1">
        <f>SUM(B36:M36)</f>
        <v>5986</v>
      </c>
      <c r="O36" s="18">
        <f t="shared" si="13"/>
        <v>5986</v>
      </c>
    </row>
    <row r="37" spans="1:15" outlineLevel="1" x14ac:dyDescent="0.25"/>
    <row r="38" spans="1:15" outlineLevel="1" x14ac:dyDescent="0.25">
      <c r="A38">
        <v>2015</v>
      </c>
      <c r="B38" s="8">
        <f>IFERROR(B33/B32-1,"")</f>
        <v>-0.7</v>
      </c>
      <c r="C38" s="8" t="str">
        <f t="shared" ref="C38:N38" si="14">IFERROR(C33/C32-1,"")</f>
        <v/>
      </c>
      <c r="D38" s="8">
        <f t="shared" si="14"/>
        <v>-0.39534883720930236</v>
      </c>
      <c r="E38" s="8">
        <f t="shared" si="14"/>
        <v>-0.25</v>
      </c>
      <c r="F38" s="8">
        <f t="shared" si="14"/>
        <v>1.3448275862068964</v>
      </c>
      <c r="G38" s="8">
        <f t="shared" si="14"/>
        <v>-9.0909090909090939E-2</v>
      </c>
      <c r="H38" s="8">
        <f t="shared" si="14"/>
        <v>-0.58000000000000007</v>
      </c>
      <c r="I38" s="8">
        <f t="shared" si="14"/>
        <v>-0.42666666666666664</v>
      </c>
      <c r="J38" s="8">
        <f t="shared" si="14"/>
        <v>16.333333333333332</v>
      </c>
      <c r="K38" s="8">
        <f t="shared" si="14"/>
        <v>-0.63142857142857145</v>
      </c>
      <c r="L38" s="8" t="str">
        <f t="shared" si="14"/>
        <v/>
      </c>
      <c r="M38" s="8">
        <f t="shared" si="14"/>
        <v>0.96875</v>
      </c>
      <c r="N38" s="8">
        <f t="shared" si="14"/>
        <v>-1.8374558303886901E-2</v>
      </c>
      <c r="O38" s="8">
        <f>IFERROR(O33/O32-1,"")</f>
        <v>-0.38738738738738743</v>
      </c>
    </row>
    <row r="39" spans="1:15" outlineLevel="1" x14ac:dyDescent="0.25">
      <c r="A39">
        <v>2016</v>
      </c>
      <c r="B39" s="8">
        <f t="shared" ref="B39:O41" si="15">IFERROR(B34/B33-1,"")</f>
        <v>9</v>
      </c>
      <c r="C39" s="8" t="str">
        <f t="shared" si="15"/>
        <v/>
      </c>
      <c r="D39" s="8">
        <f t="shared" si="15"/>
        <v>-1</v>
      </c>
      <c r="E39" s="8">
        <f t="shared" si="15"/>
        <v>-0.83333333333333337</v>
      </c>
      <c r="F39" s="8">
        <f t="shared" si="15"/>
        <v>-0.32352941176470584</v>
      </c>
      <c r="G39" s="8">
        <f t="shared" si="15"/>
        <v>-1</v>
      </c>
      <c r="H39" s="8">
        <f t="shared" si="15"/>
        <v>3.333333333333333</v>
      </c>
      <c r="I39" s="8">
        <f t="shared" si="15"/>
        <v>0.93023255813953498</v>
      </c>
      <c r="J39" s="8">
        <f t="shared" si="15"/>
        <v>0.30769230769230771</v>
      </c>
      <c r="K39" s="8">
        <f t="shared" si="15"/>
        <v>2</v>
      </c>
      <c r="L39" s="8">
        <f t="shared" si="15"/>
        <v>-1</v>
      </c>
      <c r="M39" s="8">
        <f t="shared" si="15"/>
        <v>3.7830687830687832</v>
      </c>
      <c r="N39" s="8">
        <f t="shared" si="15"/>
        <v>0.6940244780417566</v>
      </c>
      <c r="O39" s="8">
        <f t="shared" si="15"/>
        <v>-2.9411764705882359E-2</v>
      </c>
    </row>
    <row r="40" spans="1:15" outlineLevel="1" x14ac:dyDescent="0.25">
      <c r="A40">
        <v>2017</v>
      </c>
      <c r="B40" s="8">
        <f t="shared" ref="B40:N41" si="16">IFERROR(B35/B34-1,"")</f>
        <v>-0.76666666666666661</v>
      </c>
      <c r="C40" s="8" t="str">
        <f t="shared" si="16"/>
        <v/>
      </c>
      <c r="D40" s="8" t="str">
        <f t="shared" si="16"/>
        <v/>
      </c>
      <c r="E40" s="8">
        <f t="shared" si="16"/>
        <v>19.833333333333332</v>
      </c>
      <c r="F40" s="8">
        <f t="shared" si="16"/>
        <v>-1</v>
      </c>
      <c r="G40" s="8" t="str">
        <f t="shared" si="16"/>
        <v/>
      </c>
      <c r="H40" s="8">
        <f t="shared" si="16"/>
        <v>1.0109890109890109</v>
      </c>
      <c r="I40" s="8">
        <f t="shared" si="16"/>
        <v>0.54216867469879526</v>
      </c>
      <c r="J40" s="8">
        <f t="shared" si="16"/>
        <v>-1</v>
      </c>
      <c r="K40" s="8">
        <f t="shared" si="16"/>
        <v>0.18604651162790709</v>
      </c>
      <c r="L40" s="8" t="str">
        <f t="shared" si="16"/>
        <v/>
      </c>
      <c r="M40" s="8">
        <f t="shared" si="16"/>
        <v>-0.54867256637168138</v>
      </c>
      <c r="N40" s="8">
        <f t="shared" si="16"/>
        <v>0.24181895452613689</v>
      </c>
      <c r="O40" s="8">
        <f t="shared" si="15"/>
        <v>1.6363636363636362</v>
      </c>
    </row>
    <row r="41" spans="1:15" outlineLevel="1" x14ac:dyDescent="0.25">
      <c r="A41">
        <v>2018</v>
      </c>
      <c r="B41" s="8">
        <f t="shared" si="16"/>
        <v>4.3571428571428568</v>
      </c>
      <c r="C41" s="8" t="str">
        <f t="shared" si="16"/>
        <v/>
      </c>
      <c r="D41" s="8">
        <f t="shared" si="16"/>
        <v>1.7999999999999998</v>
      </c>
      <c r="E41" s="8">
        <f t="shared" si="16"/>
        <v>0.15066666666666673</v>
      </c>
      <c r="F41" s="8"/>
      <c r="G41" s="8"/>
      <c r="H41" s="8"/>
      <c r="I41" s="8"/>
      <c r="J41" s="8"/>
      <c r="K41" s="8"/>
      <c r="L41" s="8"/>
      <c r="M41" s="8"/>
      <c r="N41" s="8"/>
      <c r="O41" s="8">
        <f t="shared" si="15"/>
        <v>1.8668582375478926</v>
      </c>
    </row>
    <row r="43" spans="1:15" x14ac:dyDescent="0.25">
      <c r="A43" s="15" t="s">
        <v>4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5" outlineLevel="1" x14ac:dyDescent="0.25">
      <c r="B44" s="2" t="s">
        <v>8</v>
      </c>
      <c r="C44" s="2" t="s">
        <v>9</v>
      </c>
      <c r="D44" s="2" t="s">
        <v>10</v>
      </c>
      <c r="E44" s="2" t="s">
        <v>11</v>
      </c>
      <c r="F44" s="2" t="s">
        <v>12</v>
      </c>
      <c r="G44" s="2" t="s">
        <v>13</v>
      </c>
      <c r="H44" s="2" t="s">
        <v>14</v>
      </c>
      <c r="I44" s="2" t="s">
        <v>15</v>
      </c>
      <c r="J44" s="2" t="s">
        <v>16</v>
      </c>
      <c r="K44" s="2" t="s">
        <v>17</v>
      </c>
      <c r="L44" s="2" t="s">
        <v>18</v>
      </c>
      <c r="M44" s="2" t="s">
        <v>19</v>
      </c>
      <c r="N44" s="2" t="s">
        <v>0</v>
      </c>
    </row>
    <row r="45" spans="1:15" outlineLevel="1" x14ac:dyDescent="0.25">
      <c r="B45" s="2" t="s">
        <v>1</v>
      </c>
      <c r="C45" s="2" t="s">
        <v>1</v>
      </c>
      <c r="D45" s="2" t="s">
        <v>1</v>
      </c>
      <c r="E45" s="2" t="s">
        <v>1</v>
      </c>
      <c r="F45" s="2" t="s">
        <v>1</v>
      </c>
      <c r="G45" s="2" t="s">
        <v>1</v>
      </c>
      <c r="H45" s="2" t="s">
        <v>1</v>
      </c>
      <c r="I45" s="2" t="s">
        <v>1</v>
      </c>
      <c r="J45" s="2" t="s">
        <v>1</v>
      </c>
      <c r="K45" s="2" t="s">
        <v>1</v>
      </c>
      <c r="L45" s="2" t="s">
        <v>1</v>
      </c>
      <c r="M45" s="2" t="s">
        <v>1</v>
      </c>
      <c r="N45" s="2" t="s">
        <v>1</v>
      </c>
      <c r="O45" t="s">
        <v>36</v>
      </c>
    </row>
    <row r="46" spans="1:15" outlineLevel="1" x14ac:dyDescent="0.25">
      <c r="A46" s="5">
        <v>2014</v>
      </c>
      <c r="B46" s="3">
        <v>1200</v>
      </c>
      <c r="C46" s="4"/>
      <c r="D46" s="4">
        <v>1396</v>
      </c>
      <c r="E46" s="4">
        <v>896</v>
      </c>
      <c r="F46" s="4">
        <v>1400</v>
      </c>
      <c r="G46" s="4">
        <v>4800</v>
      </c>
      <c r="H46" s="4">
        <v>528</v>
      </c>
      <c r="I46" s="4"/>
      <c r="J46" s="4">
        <v>500</v>
      </c>
      <c r="K46" s="4"/>
      <c r="L46" s="4"/>
      <c r="M46" s="4">
        <v>400</v>
      </c>
      <c r="N46" s="1">
        <f t="shared" ref="N46:N49" si="17">SUM(B46:M46)</f>
        <v>11120</v>
      </c>
      <c r="O46" s="18">
        <f>SUM(B46:E46)</f>
        <v>3492</v>
      </c>
    </row>
    <row r="47" spans="1:15" outlineLevel="1" x14ac:dyDescent="0.25">
      <c r="A47" s="5">
        <v>2015</v>
      </c>
      <c r="B47" s="3">
        <v>550</v>
      </c>
      <c r="C47" s="4"/>
      <c r="D47" s="4">
        <v>850</v>
      </c>
      <c r="E47" s="4">
        <v>350</v>
      </c>
      <c r="F47" s="4">
        <v>100</v>
      </c>
      <c r="G47" s="4">
        <v>150</v>
      </c>
      <c r="H47" s="4">
        <v>350</v>
      </c>
      <c r="I47" s="4">
        <v>1996</v>
      </c>
      <c r="J47" s="4">
        <v>200</v>
      </c>
      <c r="K47" s="4">
        <v>600</v>
      </c>
      <c r="L47" s="4">
        <v>400</v>
      </c>
      <c r="M47" s="4">
        <v>1100</v>
      </c>
      <c r="N47" s="1">
        <f t="shared" si="17"/>
        <v>6646</v>
      </c>
      <c r="O47" s="18">
        <f t="shared" ref="O47:O50" si="18">SUM(B47:E47)</f>
        <v>1750</v>
      </c>
    </row>
    <row r="48" spans="1:15" outlineLevel="1" x14ac:dyDescent="0.25">
      <c r="A48" s="5">
        <v>2016</v>
      </c>
      <c r="B48" s="3">
        <v>150</v>
      </c>
      <c r="C48" s="4"/>
      <c r="D48" s="4"/>
      <c r="E48" s="4">
        <v>700</v>
      </c>
      <c r="F48" s="4">
        <v>350</v>
      </c>
      <c r="G48" s="4"/>
      <c r="H48" s="4">
        <v>1300</v>
      </c>
      <c r="I48" s="4"/>
      <c r="J48" s="4">
        <v>230</v>
      </c>
      <c r="K48" s="4">
        <v>1000</v>
      </c>
      <c r="L48" s="4"/>
      <c r="M48" s="4">
        <v>200</v>
      </c>
      <c r="N48" s="1">
        <f t="shared" si="17"/>
        <v>3930</v>
      </c>
      <c r="O48" s="18">
        <f t="shared" si="18"/>
        <v>850</v>
      </c>
    </row>
    <row r="49" spans="1:15" outlineLevel="1" x14ac:dyDescent="0.25">
      <c r="A49" s="5">
        <v>2017</v>
      </c>
      <c r="B49" s="3">
        <v>820</v>
      </c>
      <c r="C49" s="4"/>
      <c r="D49" s="4">
        <v>300</v>
      </c>
      <c r="E49" s="4"/>
      <c r="F49" s="4"/>
      <c r="G49" s="4"/>
      <c r="H49" s="4">
        <v>860</v>
      </c>
      <c r="I49" s="4"/>
      <c r="J49" s="4"/>
      <c r="K49" s="4">
        <v>500</v>
      </c>
      <c r="L49" s="23">
        <v>650</v>
      </c>
      <c r="M49" s="23">
        <v>400</v>
      </c>
      <c r="N49" s="1">
        <f t="shared" si="17"/>
        <v>3530</v>
      </c>
      <c r="O49" s="18">
        <f t="shared" si="18"/>
        <v>1120</v>
      </c>
    </row>
    <row r="50" spans="1:15" outlineLevel="1" x14ac:dyDescent="0.25">
      <c r="A50" s="5">
        <v>2018</v>
      </c>
      <c r="B50" s="3">
        <v>100</v>
      </c>
      <c r="C50" s="4">
        <v>1480</v>
      </c>
      <c r="D50" s="4">
        <v>800</v>
      </c>
      <c r="E50" s="4">
        <v>170</v>
      </c>
      <c r="F50" s="4"/>
      <c r="G50" s="4"/>
      <c r="H50" s="4"/>
      <c r="I50" s="4"/>
      <c r="J50" s="4"/>
      <c r="K50" s="4"/>
      <c r="L50" s="4"/>
      <c r="M50" s="4"/>
      <c r="N50" s="1">
        <f>SUM(B50:M50)</f>
        <v>2550</v>
      </c>
      <c r="O50" s="18">
        <f t="shared" si="18"/>
        <v>2550</v>
      </c>
    </row>
    <row r="51" spans="1:15" outlineLevel="1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7"/>
    </row>
    <row r="52" spans="1:15" outlineLevel="1" x14ac:dyDescent="0.25">
      <c r="A52">
        <v>2015</v>
      </c>
      <c r="B52" s="8">
        <f>IFERROR(B47/B46-1,"")</f>
        <v>-0.54166666666666674</v>
      </c>
      <c r="C52" s="8" t="str">
        <f t="shared" ref="C52:N52" si="19">IFERROR(C47/C46-1,"")</f>
        <v/>
      </c>
      <c r="D52" s="8">
        <f t="shared" si="19"/>
        <v>-0.39111747851002865</v>
      </c>
      <c r="E52" s="8">
        <f t="shared" si="19"/>
        <v>-0.609375</v>
      </c>
      <c r="F52" s="8">
        <f t="shared" si="19"/>
        <v>-0.9285714285714286</v>
      </c>
      <c r="G52" s="8">
        <f t="shared" si="19"/>
        <v>-0.96875</v>
      </c>
      <c r="H52" s="8">
        <f t="shared" si="19"/>
        <v>-0.33712121212121215</v>
      </c>
      <c r="I52" s="8" t="str">
        <f t="shared" si="19"/>
        <v/>
      </c>
      <c r="J52" s="8">
        <f t="shared" si="19"/>
        <v>-0.6</v>
      </c>
      <c r="K52" s="8" t="str">
        <f t="shared" si="19"/>
        <v/>
      </c>
      <c r="L52" s="8" t="str">
        <f t="shared" si="19"/>
        <v/>
      </c>
      <c r="M52" s="8">
        <f t="shared" si="19"/>
        <v>1.75</v>
      </c>
      <c r="N52" s="8">
        <f t="shared" si="19"/>
        <v>-0.40233812949640291</v>
      </c>
      <c r="O52" s="8">
        <f>IFERROR(O47/O46-1,"")</f>
        <v>-0.49885452462772051</v>
      </c>
    </row>
    <row r="53" spans="1:15" outlineLevel="1" x14ac:dyDescent="0.25">
      <c r="A53">
        <v>2016</v>
      </c>
      <c r="B53" s="8">
        <f t="shared" ref="B53:O55" si="20">IFERROR(B48/B47-1,"")</f>
        <v>-0.72727272727272729</v>
      </c>
      <c r="C53" s="8" t="str">
        <f t="shared" si="20"/>
        <v/>
      </c>
      <c r="D53" s="8">
        <f t="shared" si="20"/>
        <v>-1</v>
      </c>
      <c r="E53" s="8">
        <f t="shared" si="20"/>
        <v>1</v>
      </c>
      <c r="F53" s="8">
        <f t="shared" si="20"/>
        <v>2.5</v>
      </c>
      <c r="G53" s="8">
        <f t="shared" si="20"/>
        <v>-1</v>
      </c>
      <c r="H53" s="8">
        <f t="shared" si="20"/>
        <v>2.7142857142857144</v>
      </c>
      <c r="I53" s="8">
        <f t="shared" si="20"/>
        <v>-1</v>
      </c>
      <c r="J53" s="8">
        <f t="shared" si="20"/>
        <v>0.14999999999999991</v>
      </c>
      <c r="K53" s="8">
        <f t="shared" si="20"/>
        <v>0.66666666666666674</v>
      </c>
      <c r="L53" s="8">
        <f t="shared" si="20"/>
        <v>-1</v>
      </c>
      <c r="M53" s="8">
        <f t="shared" si="20"/>
        <v>-0.81818181818181812</v>
      </c>
      <c r="N53" s="8">
        <f t="shared" si="20"/>
        <v>-0.40866686728859469</v>
      </c>
      <c r="O53" s="8">
        <f t="shared" si="20"/>
        <v>-0.51428571428571423</v>
      </c>
    </row>
    <row r="54" spans="1:15" outlineLevel="1" x14ac:dyDescent="0.25">
      <c r="A54">
        <v>2017</v>
      </c>
      <c r="B54" s="8">
        <f t="shared" ref="B54:N55" si="21">IFERROR(B49/B48-1,"")</f>
        <v>4.4666666666666668</v>
      </c>
      <c r="C54" s="8" t="str">
        <f t="shared" si="21"/>
        <v/>
      </c>
      <c r="D54" s="8" t="str">
        <f t="shared" si="21"/>
        <v/>
      </c>
      <c r="E54" s="8">
        <f t="shared" si="21"/>
        <v>-1</v>
      </c>
      <c r="F54" s="8">
        <f t="shared" si="21"/>
        <v>-1</v>
      </c>
      <c r="G54" s="8" t="str">
        <f t="shared" si="21"/>
        <v/>
      </c>
      <c r="H54" s="8">
        <f t="shared" si="21"/>
        <v>-0.33846153846153848</v>
      </c>
      <c r="I54" s="8" t="str">
        <f t="shared" si="21"/>
        <v/>
      </c>
      <c r="J54" s="8">
        <f t="shared" si="21"/>
        <v>-1</v>
      </c>
      <c r="K54" s="8">
        <f t="shared" si="21"/>
        <v>-0.5</v>
      </c>
      <c r="L54" s="8" t="str">
        <f t="shared" si="21"/>
        <v/>
      </c>
      <c r="M54" s="8">
        <f t="shared" si="21"/>
        <v>1</v>
      </c>
      <c r="N54" s="8">
        <f t="shared" si="21"/>
        <v>-0.10178117048346058</v>
      </c>
      <c r="O54" s="8">
        <f t="shared" si="20"/>
        <v>0.31764705882352939</v>
      </c>
    </row>
    <row r="55" spans="1:15" outlineLevel="1" x14ac:dyDescent="0.25">
      <c r="A55">
        <v>2018</v>
      </c>
      <c r="B55" s="8">
        <f t="shared" si="21"/>
        <v>-0.87804878048780488</v>
      </c>
      <c r="C55" s="8" t="str">
        <f t="shared" si="21"/>
        <v/>
      </c>
      <c r="D55" s="8">
        <f t="shared" si="21"/>
        <v>1.6666666666666665</v>
      </c>
      <c r="E55" s="8" t="str">
        <f t="shared" si="21"/>
        <v/>
      </c>
      <c r="F55" s="8"/>
      <c r="G55" s="8"/>
      <c r="H55" s="8"/>
      <c r="I55" s="8"/>
      <c r="J55" s="8"/>
      <c r="K55" s="8"/>
      <c r="L55" s="8"/>
      <c r="M55" s="8"/>
      <c r="N55" s="8"/>
      <c r="O55" s="8">
        <f t="shared" si="20"/>
        <v>1.2767857142857144</v>
      </c>
    </row>
    <row r="57" spans="1:15" x14ac:dyDescent="0.25">
      <c r="A57" s="15" t="s">
        <v>5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5" outlineLevel="1" x14ac:dyDescent="0.25">
      <c r="B58" s="2" t="s">
        <v>8</v>
      </c>
      <c r="C58" s="2" t="s">
        <v>9</v>
      </c>
      <c r="D58" s="2" t="s">
        <v>10</v>
      </c>
      <c r="E58" s="2" t="s">
        <v>11</v>
      </c>
      <c r="F58" s="2" t="s">
        <v>12</v>
      </c>
      <c r="G58" s="2" t="s">
        <v>13</v>
      </c>
      <c r="H58" s="2" t="s">
        <v>14</v>
      </c>
      <c r="I58" s="2" t="s">
        <v>15</v>
      </c>
      <c r="J58" s="2" t="s">
        <v>16</v>
      </c>
      <c r="K58" s="2" t="s">
        <v>17</v>
      </c>
      <c r="L58" s="2" t="s">
        <v>18</v>
      </c>
      <c r="M58" s="2" t="s">
        <v>19</v>
      </c>
      <c r="N58" s="2" t="s">
        <v>0</v>
      </c>
    </row>
    <row r="59" spans="1:15" outlineLevel="1" x14ac:dyDescent="0.25">
      <c r="B59" s="2" t="s">
        <v>1</v>
      </c>
      <c r="C59" s="2" t="s">
        <v>1</v>
      </c>
      <c r="D59" s="2" t="s">
        <v>1</v>
      </c>
      <c r="E59" s="2" t="s">
        <v>1</v>
      </c>
      <c r="F59" s="2" t="s">
        <v>1</v>
      </c>
      <c r="G59" s="2" t="s">
        <v>1</v>
      </c>
      <c r="H59" s="2" t="s">
        <v>1</v>
      </c>
      <c r="I59" s="2" t="s">
        <v>1</v>
      </c>
      <c r="J59" s="2" t="s">
        <v>1</v>
      </c>
      <c r="K59" s="2" t="s">
        <v>1</v>
      </c>
      <c r="L59" s="2" t="s">
        <v>1</v>
      </c>
      <c r="M59" s="2" t="s">
        <v>1</v>
      </c>
      <c r="N59" s="2" t="s">
        <v>1</v>
      </c>
      <c r="O59" t="s">
        <v>36</v>
      </c>
    </row>
    <row r="60" spans="1:15" outlineLevel="1" x14ac:dyDescent="0.25">
      <c r="A60" s="5">
        <v>2014</v>
      </c>
      <c r="B60" s="3">
        <v>4356</v>
      </c>
      <c r="C60" s="4"/>
      <c r="D60" s="4">
        <v>1512</v>
      </c>
      <c r="E60" s="4">
        <v>2376</v>
      </c>
      <c r="F60" s="4">
        <v>1860</v>
      </c>
      <c r="G60" s="4">
        <v>2316</v>
      </c>
      <c r="H60" s="4">
        <v>3348</v>
      </c>
      <c r="I60" s="4">
        <v>1272</v>
      </c>
      <c r="J60" s="4">
        <v>576</v>
      </c>
      <c r="K60" s="4">
        <v>1236</v>
      </c>
      <c r="L60" s="4">
        <v>360</v>
      </c>
      <c r="M60" s="4">
        <v>648</v>
      </c>
      <c r="N60" s="1">
        <f t="shared" ref="N60:N63" si="22">SUM(B60:M60)</f>
        <v>19860</v>
      </c>
      <c r="O60" s="18">
        <f>SUM(B60:E60)</f>
        <v>8244</v>
      </c>
    </row>
    <row r="61" spans="1:15" outlineLevel="1" x14ac:dyDescent="0.25">
      <c r="A61" s="5">
        <v>2015</v>
      </c>
      <c r="B61" s="3">
        <v>216</v>
      </c>
      <c r="C61" s="4"/>
      <c r="D61" s="4">
        <v>504</v>
      </c>
      <c r="E61" s="4">
        <v>288</v>
      </c>
      <c r="F61" s="4">
        <v>348</v>
      </c>
      <c r="G61" s="4">
        <v>492</v>
      </c>
      <c r="H61" s="4">
        <v>432</v>
      </c>
      <c r="I61" s="4">
        <v>492</v>
      </c>
      <c r="J61" s="4">
        <v>408</v>
      </c>
      <c r="K61" s="4">
        <v>708</v>
      </c>
      <c r="L61" s="4">
        <v>684</v>
      </c>
      <c r="M61" s="4">
        <v>36</v>
      </c>
      <c r="N61" s="1">
        <f t="shared" si="22"/>
        <v>4608</v>
      </c>
      <c r="O61" s="18">
        <f t="shared" ref="O61:O64" si="23">SUM(B61:E61)</f>
        <v>1008</v>
      </c>
    </row>
    <row r="62" spans="1:15" outlineLevel="1" x14ac:dyDescent="0.25">
      <c r="A62" s="5">
        <v>2016</v>
      </c>
      <c r="B62" s="3">
        <v>252</v>
      </c>
      <c r="C62" s="4"/>
      <c r="D62" s="4"/>
      <c r="E62" s="4">
        <v>168</v>
      </c>
      <c r="F62" s="4">
        <v>204</v>
      </c>
      <c r="G62" s="4"/>
      <c r="H62" s="4">
        <v>636</v>
      </c>
      <c r="I62" s="4">
        <v>720</v>
      </c>
      <c r="J62" s="4">
        <v>324</v>
      </c>
      <c r="K62" s="4">
        <v>792</v>
      </c>
      <c r="L62" s="4"/>
      <c r="M62" s="4">
        <v>706</v>
      </c>
      <c r="N62" s="1">
        <f t="shared" si="22"/>
        <v>3802</v>
      </c>
      <c r="O62" s="18">
        <f t="shared" si="23"/>
        <v>420</v>
      </c>
    </row>
    <row r="63" spans="1:15" outlineLevel="1" x14ac:dyDescent="0.25">
      <c r="A63" s="5">
        <v>2017</v>
      </c>
      <c r="B63" s="3">
        <v>324</v>
      </c>
      <c r="C63" s="4"/>
      <c r="D63" s="4">
        <v>636</v>
      </c>
      <c r="E63" s="4">
        <v>432</v>
      </c>
      <c r="F63" s="4"/>
      <c r="G63" s="4"/>
      <c r="H63" s="4">
        <v>1035</v>
      </c>
      <c r="I63" s="4">
        <v>480</v>
      </c>
      <c r="J63" s="4"/>
      <c r="K63" s="4">
        <v>612</v>
      </c>
      <c r="L63" s="22">
        <v>876</v>
      </c>
      <c r="M63" s="22">
        <v>1188</v>
      </c>
      <c r="N63" s="1">
        <f t="shared" si="22"/>
        <v>5583</v>
      </c>
      <c r="O63" s="18">
        <f t="shared" si="23"/>
        <v>1392</v>
      </c>
    </row>
    <row r="64" spans="1:15" outlineLevel="1" x14ac:dyDescent="0.25">
      <c r="A64" s="5">
        <v>2018</v>
      </c>
      <c r="B64" s="3">
        <v>876</v>
      </c>
      <c r="C64" s="4">
        <v>1452</v>
      </c>
      <c r="D64" s="4">
        <v>240</v>
      </c>
      <c r="E64" s="4">
        <v>84</v>
      </c>
      <c r="F64" s="4"/>
      <c r="G64" s="4"/>
      <c r="H64" s="4"/>
      <c r="I64" s="4"/>
      <c r="J64" s="4"/>
      <c r="K64" s="4"/>
      <c r="L64" s="4"/>
      <c r="M64" s="4"/>
      <c r="N64" s="1">
        <f>SUM(B64:M64)</f>
        <v>2652</v>
      </c>
      <c r="O64" s="18">
        <f t="shared" si="23"/>
        <v>2652</v>
      </c>
    </row>
    <row r="65" spans="1:15" outlineLevel="1" x14ac:dyDescent="0.25"/>
    <row r="66" spans="1:15" outlineLevel="1" x14ac:dyDescent="0.25">
      <c r="A66">
        <v>2015</v>
      </c>
      <c r="B66" s="8">
        <f>IFERROR(B61/B60-1,"")</f>
        <v>-0.95041322314049581</v>
      </c>
      <c r="C66" s="8" t="str">
        <f t="shared" ref="C66:N66" si="24">IFERROR(C61/C60-1,"")</f>
        <v/>
      </c>
      <c r="D66" s="8">
        <f t="shared" si="24"/>
        <v>-0.66666666666666674</v>
      </c>
      <c r="E66" s="8">
        <f t="shared" si="24"/>
        <v>-0.87878787878787878</v>
      </c>
      <c r="F66" s="8">
        <f t="shared" si="24"/>
        <v>-0.81290322580645158</v>
      </c>
      <c r="G66" s="8">
        <f t="shared" si="24"/>
        <v>-0.78756476683937826</v>
      </c>
      <c r="H66" s="8">
        <f t="shared" si="24"/>
        <v>-0.87096774193548387</v>
      </c>
      <c r="I66" s="8">
        <f t="shared" si="24"/>
        <v>-0.6132075471698113</v>
      </c>
      <c r="J66" s="8">
        <f t="shared" si="24"/>
        <v>-0.29166666666666663</v>
      </c>
      <c r="K66" s="8">
        <f t="shared" si="24"/>
        <v>-0.42718446601941751</v>
      </c>
      <c r="L66" s="8">
        <f t="shared" si="24"/>
        <v>0.89999999999999991</v>
      </c>
      <c r="M66" s="8">
        <f t="shared" si="24"/>
        <v>-0.94444444444444442</v>
      </c>
      <c r="N66" s="8">
        <f t="shared" si="24"/>
        <v>-0.76797583081570997</v>
      </c>
      <c r="O66" s="8">
        <f>IFERROR(O61/O60-1,"")</f>
        <v>-0.87772925764192145</v>
      </c>
    </row>
    <row r="67" spans="1:15" outlineLevel="1" x14ac:dyDescent="0.25">
      <c r="A67">
        <v>2016</v>
      </c>
      <c r="B67" s="8">
        <f t="shared" ref="B67:O69" si="25">IFERROR(B62/B61-1,"")</f>
        <v>0.16666666666666674</v>
      </c>
      <c r="C67" s="8" t="str">
        <f t="shared" si="25"/>
        <v/>
      </c>
      <c r="D67" s="8">
        <f t="shared" si="25"/>
        <v>-1</v>
      </c>
      <c r="E67" s="8">
        <f t="shared" si="25"/>
        <v>-0.41666666666666663</v>
      </c>
      <c r="F67" s="8">
        <f t="shared" si="25"/>
        <v>-0.41379310344827591</v>
      </c>
      <c r="G67" s="8">
        <f t="shared" si="25"/>
        <v>-1</v>
      </c>
      <c r="H67" s="8">
        <f t="shared" si="25"/>
        <v>0.47222222222222232</v>
      </c>
      <c r="I67" s="8">
        <f t="shared" si="25"/>
        <v>0.46341463414634143</v>
      </c>
      <c r="J67" s="8">
        <f t="shared" si="25"/>
        <v>-0.20588235294117652</v>
      </c>
      <c r="K67" s="8">
        <f t="shared" si="25"/>
        <v>0.11864406779661008</v>
      </c>
      <c r="L67" s="8">
        <f t="shared" si="25"/>
        <v>-1</v>
      </c>
      <c r="M67" s="8">
        <f t="shared" si="25"/>
        <v>18.611111111111111</v>
      </c>
      <c r="N67" s="8">
        <f t="shared" si="25"/>
        <v>-0.17491319444444442</v>
      </c>
      <c r="O67" s="8">
        <f t="shared" si="25"/>
        <v>-0.58333333333333326</v>
      </c>
    </row>
    <row r="68" spans="1:15" outlineLevel="1" x14ac:dyDescent="0.25">
      <c r="A68">
        <v>2017</v>
      </c>
      <c r="B68" s="8">
        <f t="shared" ref="B68:N69" si="26">IFERROR(B63/B62-1,"")</f>
        <v>0.28571428571428581</v>
      </c>
      <c r="C68" s="8" t="str">
        <f t="shared" si="26"/>
        <v/>
      </c>
      <c r="D68" s="8" t="str">
        <f t="shared" si="26"/>
        <v/>
      </c>
      <c r="E68" s="8">
        <f t="shared" si="26"/>
        <v>1.5714285714285716</v>
      </c>
      <c r="F68" s="8">
        <f t="shared" si="26"/>
        <v>-1</v>
      </c>
      <c r="G68" s="8" t="str">
        <f t="shared" si="26"/>
        <v/>
      </c>
      <c r="H68" s="8">
        <f t="shared" si="26"/>
        <v>0.62735849056603765</v>
      </c>
      <c r="I68" s="8">
        <f t="shared" si="26"/>
        <v>-0.33333333333333337</v>
      </c>
      <c r="J68" s="8">
        <f t="shared" si="26"/>
        <v>-1</v>
      </c>
      <c r="K68" s="8">
        <f t="shared" si="26"/>
        <v>-0.22727272727272729</v>
      </c>
      <c r="L68" s="8" t="str">
        <f t="shared" si="26"/>
        <v/>
      </c>
      <c r="M68" s="8">
        <f t="shared" si="26"/>
        <v>0.68271954674220958</v>
      </c>
      <c r="N68" s="8">
        <f t="shared" si="26"/>
        <v>0.46843766438716461</v>
      </c>
      <c r="O68" s="8">
        <f t="shared" si="25"/>
        <v>2.3142857142857145</v>
      </c>
    </row>
    <row r="69" spans="1:15" outlineLevel="1" x14ac:dyDescent="0.25">
      <c r="A69">
        <v>2018</v>
      </c>
      <c r="B69" s="8">
        <f>IFERROR(B64/B63-1,"")*-1</f>
        <v>-1.7037037037037037</v>
      </c>
      <c r="C69" s="8" t="str">
        <f t="shared" si="26"/>
        <v/>
      </c>
      <c r="D69" s="8">
        <f t="shared" si="26"/>
        <v>-0.62264150943396224</v>
      </c>
      <c r="E69" s="8">
        <f t="shared" si="26"/>
        <v>-0.80555555555555558</v>
      </c>
      <c r="F69" s="8"/>
      <c r="G69" s="8"/>
      <c r="H69" s="8"/>
      <c r="I69" s="8"/>
      <c r="J69" s="8"/>
      <c r="K69" s="8"/>
      <c r="L69" s="8"/>
      <c r="M69" s="8"/>
      <c r="N69" s="8"/>
      <c r="O69" s="8">
        <f t="shared" si="25"/>
        <v>0.90517241379310343</v>
      </c>
    </row>
    <row r="71" spans="1:15" x14ac:dyDescent="0.25">
      <c r="A71" s="15" t="s">
        <v>6</v>
      </c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  <row r="72" spans="1:15" outlineLevel="1" x14ac:dyDescent="0.25">
      <c r="B72" s="2" t="s">
        <v>8</v>
      </c>
      <c r="C72" s="2" t="s">
        <v>9</v>
      </c>
      <c r="D72" s="2" t="s">
        <v>10</v>
      </c>
      <c r="E72" s="2" t="s">
        <v>11</v>
      </c>
      <c r="F72" s="2" t="s">
        <v>12</v>
      </c>
      <c r="G72" s="2" t="s">
        <v>13</v>
      </c>
      <c r="H72" s="2" t="s">
        <v>14</v>
      </c>
      <c r="I72" s="2" t="s">
        <v>15</v>
      </c>
      <c r="J72" s="2" t="s">
        <v>16</v>
      </c>
      <c r="K72" s="2" t="s">
        <v>17</v>
      </c>
      <c r="L72" s="2" t="s">
        <v>18</v>
      </c>
      <c r="M72" s="2" t="s">
        <v>19</v>
      </c>
      <c r="N72" s="2" t="s">
        <v>0</v>
      </c>
    </row>
    <row r="73" spans="1:15" outlineLevel="1" x14ac:dyDescent="0.25">
      <c r="B73" s="2" t="s">
        <v>1</v>
      </c>
      <c r="C73" s="2" t="s">
        <v>1</v>
      </c>
      <c r="D73" s="2" t="s">
        <v>1</v>
      </c>
      <c r="E73" s="2" t="s">
        <v>1</v>
      </c>
      <c r="F73" s="2" t="s">
        <v>1</v>
      </c>
      <c r="G73" s="2" t="s">
        <v>1</v>
      </c>
      <c r="H73" s="2" t="s">
        <v>1</v>
      </c>
      <c r="I73" s="2" t="s">
        <v>1</v>
      </c>
      <c r="J73" s="2" t="s">
        <v>1</v>
      </c>
      <c r="K73" s="2" t="s">
        <v>1</v>
      </c>
      <c r="L73" s="2" t="s">
        <v>1</v>
      </c>
      <c r="M73" s="2" t="s">
        <v>1</v>
      </c>
      <c r="N73" s="2" t="s">
        <v>1</v>
      </c>
      <c r="O73" t="s">
        <v>36</v>
      </c>
    </row>
    <row r="74" spans="1:15" outlineLevel="1" x14ac:dyDescent="0.25">
      <c r="A74" s="5">
        <v>2014</v>
      </c>
      <c r="B74" s="3">
        <v>120</v>
      </c>
      <c r="C74" s="4"/>
      <c r="D74" s="4">
        <v>600</v>
      </c>
      <c r="E74" s="4">
        <v>1080</v>
      </c>
      <c r="F74" s="4">
        <v>720</v>
      </c>
      <c r="G74" s="4">
        <v>3360</v>
      </c>
      <c r="H74" s="4">
        <v>240</v>
      </c>
      <c r="I74" s="4">
        <v>2520</v>
      </c>
      <c r="J74" s="4">
        <v>960</v>
      </c>
      <c r="K74" s="4"/>
      <c r="L74" s="4"/>
      <c r="M74" s="4"/>
      <c r="N74" s="1">
        <f t="shared" ref="N74:N77" si="27">SUM(B74:M74)</f>
        <v>9600</v>
      </c>
      <c r="O74" s="18">
        <f>SUM(B74:E74)</f>
        <v>1800</v>
      </c>
    </row>
    <row r="75" spans="1:15" outlineLevel="1" x14ac:dyDescent="0.25">
      <c r="A75" s="5">
        <v>2015</v>
      </c>
      <c r="B75" s="3"/>
      <c r="C75" s="4"/>
      <c r="D75" s="4">
        <v>120</v>
      </c>
      <c r="E75" s="4"/>
      <c r="F75" s="4">
        <v>240</v>
      </c>
      <c r="G75" s="4">
        <v>480</v>
      </c>
      <c r="H75" s="4">
        <v>360</v>
      </c>
      <c r="I75" s="4">
        <v>1050</v>
      </c>
      <c r="J75" s="4">
        <v>1020</v>
      </c>
      <c r="K75" s="4">
        <v>240</v>
      </c>
      <c r="L75" s="4"/>
      <c r="M75" s="4">
        <v>320</v>
      </c>
      <c r="N75" s="1">
        <f t="shared" si="27"/>
        <v>3830</v>
      </c>
      <c r="O75" s="18">
        <f t="shared" ref="O75:O78" si="28">SUM(B75:E75)</f>
        <v>120</v>
      </c>
    </row>
    <row r="76" spans="1:15" outlineLevel="1" x14ac:dyDescent="0.25">
      <c r="A76" s="5">
        <v>2016</v>
      </c>
      <c r="B76" s="3">
        <v>120</v>
      </c>
      <c r="C76" s="4"/>
      <c r="D76" s="4"/>
      <c r="E76" s="4">
        <v>170</v>
      </c>
      <c r="F76" s="4">
        <v>300</v>
      </c>
      <c r="G76" s="4"/>
      <c r="H76" s="4">
        <v>630</v>
      </c>
      <c r="I76" s="4">
        <v>420</v>
      </c>
      <c r="J76" s="4">
        <v>900</v>
      </c>
      <c r="K76" s="4">
        <v>940</v>
      </c>
      <c r="L76" s="4"/>
      <c r="M76" s="4">
        <v>1200</v>
      </c>
      <c r="N76" s="1">
        <f t="shared" si="27"/>
        <v>4680</v>
      </c>
      <c r="O76" s="18">
        <f t="shared" si="28"/>
        <v>290</v>
      </c>
    </row>
    <row r="77" spans="1:15" outlineLevel="1" x14ac:dyDescent="0.25">
      <c r="A77" s="5">
        <v>2017</v>
      </c>
      <c r="B77" s="3">
        <v>240</v>
      </c>
      <c r="C77" s="4"/>
      <c r="D77" s="4">
        <v>240</v>
      </c>
      <c r="E77" s="4">
        <v>840</v>
      </c>
      <c r="F77" s="4"/>
      <c r="G77" s="4">
        <v>840</v>
      </c>
      <c r="H77" s="4">
        <v>840</v>
      </c>
      <c r="I77" s="4">
        <v>160</v>
      </c>
      <c r="J77" s="4"/>
      <c r="K77" s="4">
        <v>1090</v>
      </c>
      <c r="L77" s="22">
        <v>1220</v>
      </c>
      <c r="M77" s="22">
        <v>590</v>
      </c>
      <c r="N77" s="1">
        <f t="shared" si="27"/>
        <v>6060</v>
      </c>
      <c r="O77" s="18">
        <f t="shared" si="28"/>
        <v>1320</v>
      </c>
    </row>
    <row r="78" spans="1:15" outlineLevel="1" x14ac:dyDescent="0.25">
      <c r="A78" s="5">
        <v>2018</v>
      </c>
      <c r="B78" s="6">
        <v>300</v>
      </c>
      <c r="C78" s="6">
        <v>1160</v>
      </c>
      <c r="D78" s="6">
        <v>130</v>
      </c>
      <c r="E78" s="6">
        <v>280</v>
      </c>
      <c r="F78" s="6"/>
      <c r="G78" s="6"/>
      <c r="H78" s="6"/>
      <c r="I78" s="6"/>
      <c r="J78" s="6"/>
      <c r="K78" s="6"/>
      <c r="L78" s="6"/>
      <c r="M78" s="6"/>
      <c r="N78" s="1">
        <f>SUM(B78:M78)</f>
        <v>1870</v>
      </c>
      <c r="O78" s="18">
        <f t="shared" si="28"/>
        <v>1870</v>
      </c>
    </row>
    <row r="79" spans="1:15" outlineLevel="1" x14ac:dyDescent="0.25"/>
    <row r="80" spans="1:15" outlineLevel="1" x14ac:dyDescent="0.25">
      <c r="A80">
        <v>2015</v>
      </c>
      <c r="B80" s="8">
        <f>IFERROR(B75/B74-1,"")</f>
        <v>-1</v>
      </c>
      <c r="C80" s="8" t="str">
        <f t="shared" ref="C80:N80" si="29">IFERROR(C75/C74-1,"")</f>
        <v/>
      </c>
      <c r="D80" s="8">
        <f t="shared" si="29"/>
        <v>-0.8</v>
      </c>
      <c r="E80" s="8">
        <f t="shared" si="29"/>
        <v>-1</v>
      </c>
      <c r="F80" s="8">
        <f t="shared" si="29"/>
        <v>-0.66666666666666674</v>
      </c>
      <c r="G80" s="8">
        <f t="shared" si="29"/>
        <v>-0.85714285714285721</v>
      </c>
      <c r="H80" s="8">
        <f t="shared" si="29"/>
        <v>0.5</v>
      </c>
      <c r="I80" s="8">
        <f t="shared" si="29"/>
        <v>-0.58333333333333326</v>
      </c>
      <c r="J80" s="8">
        <f t="shared" si="29"/>
        <v>6.25E-2</v>
      </c>
      <c r="K80" s="8" t="str">
        <f t="shared" si="29"/>
        <v/>
      </c>
      <c r="L80" s="8" t="str">
        <f t="shared" si="29"/>
        <v/>
      </c>
      <c r="M80" s="8" t="str">
        <f t="shared" si="29"/>
        <v/>
      </c>
      <c r="N80" s="8">
        <f t="shared" si="29"/>
        <v>-0.6010416666666667</v>
      </c>
      <c r="O80" s="8">
        <f>IFERROR(O75/O74-1,"")</f>
        <v>-0.93333333333333335</v>
      </c>
    </row>
    <row r="81" spans="1:15" outlineLevel="1" x14ac:dyDescent="0.25">
      <c r="A81">
        <v>2016</v>
      </c>
      <c r="B81" s="8" t="str">
        <f t="shared" ref="B81:O83" si="30">IFERROR(B76/B75-1,"")</f>
        <v/>
      </c>
      <c r="C81" s="8" t="str">
        <f t="shared" si="30"/>
        <v/>
      </c>
      <c r="D81" s="8">
        <f t="shared" si="30"/>
        <v>-1</v>
      </c>
      <c r="E81" s="8" t="str">
        <f t="shared" si="30"/>
        <v/>
      </c>
      <c r="F81" s="8">
        <f t="shared" si="30"/>
        <v>0.25</v>
      </c>
      <c r="G81" s="8">
        <f t="shared" si="30"/>
        <v>-1</v>
      </c>
      <c r="H81" s="8">
        <f t="shared" si="30"/>
        <v>0.75</v>
      </c>
      <c r="I81" s="8">
        <f t="shared" si="30"/>
        <v>-0.6</v>
      </c>
      <c r="J81" s="8">
        <f t="shared" si="30"/>
        <v>-0.11764705882352944</v>
      </c>
      <c r="K81" s="8">
        <f t="shared" si="30"/>
        <v>2.9166666666666665</v>
      </c>
      <c r="L81" s="8" t="str">
        <f t="shared" si="30"/>
        <v/>
      </c>
      <c r="M81" s="8">
        <f t="shared" si="30"/>
        <v>2.75</v>
      </c>
      <c r="N81" s="8">
        <f t="shared" si="30"/>
        <v>0.22193211488250664</v>
      </c>
      <c r="O81" s="8">
        <f t="shared" si="30"/>
        <v>1.4166666666666665</v>
      </c>
    </row>
    <row r="82" spans="1:15" outlineLevel="1" x14ac:dyDescent="0.25">
      <c r="A82">
        <v>2017</v>
      </c>
      <c r="B82" s="8">
        <f t="shared" ref="B82:N83" si="31">IFERROR(B77/B76-1,"")</f>
        <v>1</v>
      </c>
      <c r="C82" s="8" t="str">
        <f t="shared" si="31"/>
        <v/>
      </c>
      <c r="D82" s="8" t="str">
        <f t="shared" si="31"/>
        <v/>
      </c>
      <c r="E82" s="8">
        <f t="shared" si="31"/>
        <v>3.9411764705882355</v>
      </c>
      <c r="F82" s="8">
        <f t="shared" si="31"/>
        <v>-1</v>
      </c>
      <c r="G82" s="8" t="str">
        <f t="shared" si="31"/>
        <v/>
      </c>
      <c r="H82" s="8">
        <f t="shared" si="31"/>
        <v>0.33333333333333326</v>
      </c>
      <c r="I82" s="8">
        <f t="shared" si="31"/>
        <v>-0.61904761904761907</v>
      </c>
      <c r="J82" s="8">
        <f t="shared" si="31"/>
        <v>-1</v>
      </c>
      <c r="K82" s="8">
        <f t="shared" si="31"/>
        <v>0.15957446808510634</v>
      </c>
      <c r="L82" s="8" t="str">
        <f t="shared" si="31"/>
        <v/>
      </c>
      <c r="M82" s="8">
        <f t="shared" si="31"/>
        <v>-0.5083333333333333</v>
      </c>
      <c r="N82" s="8">
        <f t="shared" si="31"/>
        <v>0.29487179487179493</v>
      </c>
      <c r="O82" s="8">
        <f t="shared" si="30"/>
        <v>3.5517241379310347</v>
      </c>
    </row>
    <row r="83" spans="1:15" outlineLevel="1" x14ac:dyDescent="0.25">
      <c r="A83">
        <v>2018</v>
      </c>
      <c r="B83" s="8">
        <f t="shared" si="31"/>
        <v>0.25</v>
      </c>
      <c r="C83" s="8" t="str">
        <f t="shared" si="31"/>
        <v/>
      </c>
      <c r="D83" s="8">
        <f t="shared" si="31"/>
        <v>-0.45833333333333337</v>
      </c>
      <c r="E83" s="8">
        <f t="shared" si="31"/>
        <v>-0.66666666666666674</v>
      </c>
      <c r="F83" s="8"/>
      <c r="G83" s="8"/>
      <c r="H83" s="8"/>
      <c r="I83" s="8"/>
      <c r="J83" s="8"/>
      <c r="K83" s="8"/>
      <c r="L83" s="8"/>
      <c r="M83" s="8"/>
      <c r="N83" s="8"/>
      <c r="O83" s="8">
        <f t="shared" si="30"/>
        <v>0.41666666666666674</v>
      </c>
    </row>
    <row r="85" spans="1:15" x14ac:dyDescent="0.25">
      <c r="A85" s="15" t="s">
        <v>21</v>
      </c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5" outlineLevel="1" x14ac:dyDescent="0.25">
      <c r="B86" s="2" t="s">
        <v>8</v>
      </c>
      <c r="C86" s="2" t="s">
        <v>9</v>
      </c>
      <c r="D86" s="2" t="s">
        <v>10</v>
      </c>
      <c r="E86" s="2" t="s">
        <v>11</v>
      </c>
      <c r="F86" s="2" t="s">
        <v>12</v>
      </c>
      <c r="G86" s="2" t="s">
        <v>13</v>
      </c>
      <c r="H86" s="2" t="s">
        <v>14</v>
      </c>
      <c r="I86" s="2" t="s">
        <v>15</v>
      </c>
      <c r="J86" s="2" t="s">
        <v>16</v>
      </c>
      <c r="K86" s="2" t="s">
        <v>17</v>
      </c>
      <c r="L86" s="2" t="s">
        <v>18</v>
      </c>
      <c r="M86" s="2" t="s">
        <v>19</v>
      </c>
      <c r="N86" s="2" t="s">
        <v>0</v>
      </c>
    </row>
    <row r="87" spans="1:15" outlineLevel="1" x14ac:dyDescent="0.25">
      <c r="B87" s="2" t="s">
        <v>1</v>
      </c>
      <c r="C87" s="2" t="s">
        <v>1</v>
      </c>
      <c r="D87" s="2" t="s">
        <v>1</v>
      </c>
      <c r="E87" s="2" t="s">
        <v>1</v>
      </c>
      <c r="F87" s="2" t="s">
        <v>1</v>
      </c>
      <c r="G87" s="2" t="s">
        <v>1</v>
      </c>
      <c r="H87" s="2" t="s">
        <v>1</v>
      </c>
      <c r="I87" s="2" t="s">
        <v>1</v>
      </c>
      <c r="J87" s="2" t="s">
        <v>1</v>
      </c>
      <c r="K87" s="2" t="s">
        <v>1</v>
      </c>
      <c r="L87" s="2" t="s">
        <v>1</v>
      </c>
      <c r="M87" s="2" t="s">
        <v>1</v>
      </c>
      <c r="N87" s="2" t="s">
        <v>1</v>
      </c>
      <c r="O87" t="s">
        <v>36</v>
      </c>
    </row>
    <row r="88" spans="1:15" outlineLevel="1" x14ac:dyDescent="0.25">
      <c r="A88" s="5">
        <v>2014</v>
      </c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1">
        <f t="shared" ref="N88:N91" si="32">SUM(B88:M88)</f>
        <v>0</v>
      </c>
      <c r="O88" s="18">
        <f>SUM(B88:E88)</f>
        <v>0</v>
      </c>
    </row>
    <row r="89" spans="1:15" outlineLevel="1" x14ac:dyDescent="0.25">
      <c r="A89" s="5">
        <v>2015</v>
      </c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1">
        <f t="shared" si="32"/>
        <v>0</v>
      </c>
      <c r="O89" s="18">
        <f t="shared" ref="O89:O92" si="33">SUM(B89:E89)</f>
        <v>0</v>
      </c>
    </row>
    <row r="90" spans="1:15" outlineLevel="1" x14ac:dyDescent="0.25">
      <c r="A90" s="5">
        <v>2016</v>
      </c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">
        <f t="shared" si="32"/>
        <v>0</v>
      </c>
      <c r="O90" s="18">
        <f t="shared" si="33"/>
        <v>0</v>
      </c>
    </row>
    <row r="91" spans="1:15" outlineLevel="1" x14ac:dyDescent="0.25">
      <c r="A91" s="5">
        <v>2017</v>
      </c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1">
        <f t="shared" si="32"/>
        <v>0</v>
      </c>
      <c r="O91" s="18">
        <f t="shared" si="33"/>
        <v>0</v>
      </c>
    </row>
    <row r="92" spans="1:15" outlineLevel="1" x14ac:dyDescent="0.25">
      <c r="A92" s="5">
        <v>2018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1">
        <f>SUM(B92:M92)</f>
        <v>0</v>
      </c>
      <c r="O92" s="18">
        <f t="shared" si="33"/>
        <v>0</v>
      </c>
    </row>
    <row r="93" spans="1:15" outlineLevel="1" x14ac:dyDescent="0.25"/>
    <row r="94" spans="1:15" outlineLevel="1" x14ac:dyDescent="0.25">
      <c r="A94">
        <v>2015</v>
      </c>
      <c r="B94" s="8" t="str">
        <f>IFERROR(B89/B88-1,"")</f>
        <v/>
      </c>
      <c r="C94" s="8" t="str">
        <f t="shared" ref="C94:N94" si="34">IFERROR(C89/C88-1,"")</f>
        <v/>
      </c>
      <c r="D94" s="8" t="str">
        <f t="shared" si="34"/>
        <v/>
      </c>
      <c r="E94" s="8" t="str">
        <f t="shared" si="34"/>
        <v/>
      </c>
      <c r="F94" s="8" t="str">
        <f t="shared" si="34"/>
        <v/>
      </c>
      <c r="G94" s="8" t="str">
        <f t="shared" si="34"/>
        <v/>
      </c>
      <c r="H94" s="8" t="str">
        <f t="shared" si="34"/>
        <v/>
      </c>
      <c r="I94" s="8" t="str">
        <f t="shared" si="34"/>
        <v/>
      </c>
      <c r="J94" s="8" t="str">
        <f t="shared" si="34"/>
        <v/>
      </c>
      <c r="K94" s="8" t="str">
        <f t="shared" si="34"/>
        <v/>
      </c>
      <c r="L94" s="8" t="str">
        <f t="shared" si="34"/>
        <v/>
      </c>
      <c r="M94" s="8" t="str">
        <f t="shared" si="34"/>
        <v/>
      </c>
      <c r="N94" s="8" t="str">
        <f t="shared" si="34"/>
        <v/>
      </c>
      <c r="O94" s="8" t="str">
        <f>IFERROR(O89/O88-1,"")</f>
        <v/>
      </c>
    </row>
    <row r="95" spans="1:15" outlineLevel="1" x14ac:dyDescent="0.25">
      <c r="A95">
        <v>2016</v>
      </c>
      <c r="B95" s="8" t="str">
        <f t="shared" ref="B95:O97" si="35">IFERROR(B90/B89-1,"")</f>
        <v/>
      </c>
      <c r="C95" s="8" t="str">
        <f t="shared" si="35"/>
        <v/>
      </c>
      <c r="D95" s="8" t="str">
        <f t="shared" si="35"/>
        <v/>
      </c>
      <c r="E95" s="8" t="str">
        <f t="shared" si="35"/>
        <v/>
      </c>
      <c r="F95" s="8" t="str">
        <f t="shared" si="35"/>
        <v/>
      </c>
      <c r="G95" s="8" t="str">
        <f t="shared" si="35"/>
        <v/>
      </c>
      <c r="H95" s="8" t="str">
        <f t="shared" si="35"/>
        <v/>
      </c>
      <c r="I95" s="8" t="str">
        <f t="shared" si="35"/>
        <v/>
      </c>
      <c r="J95" s="8" t="str">
        <f t="shared" si="35"/>
        <v/>
      </c>
      <c r="K95" s="8" t="str">
        <f t="shared" si="35"/>
        <v/>
      </c>
      <c r="L95" s="8" t="str">
        <f t="shared" si="35"/>
        <v/>
      </c>
      <c r="M95" s="8" t="str">
        <f t="shared" si="35"/>
        <v/>
      </c>
      <c r="N95" s="8" t="str">
        <f t="shared" si="35"/>
        <v/>
      </c>
      <c r="O95" s="8" t="str">
        <f t="shared" si="35"/>
        <v/>
      </c>
    </row>
    <row r="96" spans="1:15" outlineLevel="1" x14ac:dyDescent="0.25">
      <c r="A96">
        <v>2017</v>
      </c>
      <c r="B96" s="8" t="str">
        <f t="shared" ref="B96:N97" si="36">IFERROR(B91/B90-1,"")</f>
        <v/>
      </c>
      <c r="C96" s="8" t="str">
        <f t="shared" si="36"/>
        <v/>
      </c>
      <c r="D96" s="8" t="str">
        <f t="shared" si="36"/>
        <v/>
      </c>
      <c r="E96" s="8" t="str">
        <f t="shared" si="36"/>
        <v/>
      </c>
      <c r="F96" s="8" t="str">
        <f t="shared" si="36"/>
        <v/>
      </c>
      <c r="G96" s="8" t="str">
        <f t="shared" si="36"/>
        <v/>
      </c>
      <c r="H96" s="8" t="str">
        <f t="shared" si="36"/>
        <v/>
      </c>
      <c r="I96" s="8" t="str">
        <f t="shared" si="36"/>
        <v/>
      </c>
      <c r="J96" s="8" t="str">
        <f t="shared" si="36"/>
        <v/>
      </c>
      <c r="K96" s="8" t="str">
        <f t="shared" si="36"/>
        <v/>
      </c>
      <c r="L96" s="8" t="str">
        <f t="shared" si="36"/>
        <v/>
      </c>
      <c r="M96" s="8" t="str">
        <f t="shared" si="36"/>
        <v/>
      </c>
      <c r="N96" s="8" t="str">
        <f t="shared" si="36"/>
        <v/>
      </c>
      <c r="O96" s="8" t="str">
        <f t="shared" si="35"/>
        <v/>
      </c>
    </row>
    <row r="97" spans="1:17" outlineLevel="1" x14ac:dyDescent="0.25">
      <c r="A97">
        <v>2018</v>
      </c>
      <c r="B97" s="8" t="str">
        <f t="shared" si="36"/>
        <v/>
      </c>
      <c r="C97" s="8" t="str">
        <f>IFERROR(C92/C91-1,"")</f>
        <v/>
      </c>
      <c r="D97" s="8" t="str">
        <f t="shared" si="36"/>
        <v/>
      </c>
      <c r="E97" s="8" t="str">
        <f t="shared" si="36"/>
        <v/>
      </c>
      <c r="F97" s="8"/>
      <c r="G97" s="8"/>
      <c r="H97" s="8"/>
      <c r="I97" s="8"/>
      <c r="J97" s="8"/>
      <c r="K97" s="8"/>
      <c r="L97" s="8"/>
      <c r="M97" s="8"/>
      <c r="N97" s="8"/>
      <c r="O97" s="8" t="str">
        <f t="shared" si="35"/>
        <v/>
      </c>
    </row>
    <row r="99" spans="1:17" x14ac:dyDescent="0.25">
      <c r="A99" s="15" t="s">
        <v>22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1:17" outlineLevel="1" x14ac:dyDescent="0.25">
      <c r="B100" s="2" t="s">
        <v>8</v>
      </c>
      <c r="C100" s="2" t="s">
        <v>9</v>
      </c>
      <c r="D100" s="2" t="s">
        <v>10</v>
      </c>
      <c r="E100" s="2" t="s">
        <v>11</v>
      </c>
      <c r="F100" s="2" t="s">
        <v>12</v>
      </c>
      <c r="G100" s="2" t="s">
        <v>13</v>
      </c>
      <c r="H100" s="2" t="s">
        <v>14</v>
      </c>
      <c r="I100" s="2" t="s">
        <v>15</v>
      </c>
      <c r="J100" s="2" t="s">
        <v>16</v>
      </c>
      <c r="K100" s="2" t="s">
        <v>17</v>
      </c>
      <c r="L100" s="2" t="s">
        <v>18</v>
      </c>
      <c r="M100" s="2" t="s">
        <v>19</v>
      </c>
      <c r="N100" s="2" t="s">
        <v>0</v>
      </c>
      <c r="O100" s="19"/>
    </row>
    <row r="101" spans="1:17" outlineLevel="1" x14ac:dyDescent="0.25">
      <c r="B101" s="2" t="s">
        <v>1</v>
      </c>
      <c r="C101" s="2" t="s">
        <v>1</v>
      </c>
      <c r="D101" s="2" t="s">
        <v>1</v>
      </c>
      <c r="E101" s="2" t="s">
        <v>1</v>
      </c>
      <c r="F101" s="2" t="s">
        <v>1</v>
      </c>
      <c r="G101" s="2" t="s">
        <v>1</v>
      </c>
      <c r="H101" s="2" t="s">
        <v>1</v>
      </c>
      <c r="I101" s="2" t="s">
        <v>1</v>
      </c>
      <c r="J101" s="2" t="s">
        <v>1</v>
      </c>
      <c r="K101" s="2" t="s">
        <v>1</v>
      </c>
      <c r="L101" s="2" t="s">
        <v>1</v>
      </c>
      <c r="M101" s="2" t="s">
        <v>1</v>
      </c>
      <c r="N101" s="2" t="s">
        <v>1</v>
      </c>
      <c r="O101" s="19" t="s">
        <v>36</v>
      </c>
    </row>
    <row r="102" spans="1:17" outlineLevel="1" x14ac:dyDescent="0.25">
      <c r="A102" s="5">
        <v>2014</v>
      </c>
      <c r="B102" s="3">
        <v>49710</v>
      </c>
      <c r="C102" s="24"/>
      <c r="D102" s="26">
        <v>18090</v>
      </c>
      <c r="E102" s="26">
        <v>44100</v>
      </c>
      <c r="F102" s="27">
        <v>45860</v>
      </c>
      <c r="G102" s="24">
        <v>11280</v>
      </c>
      <c r="H102" s="26">
        <v>61270</v>
      </c>
      <c r="I102" s="27">
        <v>56828</v>
      </c>
      <c r="J102" s="24">
        <v>12699</v>
      </c>
      <c r="K102" s="26">
        <v>60560</v>
      </c>
      <c r="L102" s="24">
        <v>11580</v>
      </c>
      <c r="M102" s="26">
        <v>20220</v>
      </c>
      <c r="N102" s="1">
        <f t="shared" ref="N102:N105" si="37">SUM(B102:M102)</f>
        <v>392197</v>
      </c>
      <c r="O102" s="18">
        <f>SUM(B102:E102)</f>
        <v>111900</v>
      </c>
    </row>
    <row r="103" spans="1:17" outlineLevel="1" x14ac:dyDescent="0.25">
      <c r="A103" s="5">
        <v>2015</v>
      </c>
      <c r="B103" s="30">
        <v>30180</v>
      </c>
      <c r="C103" s="24">
        <v>1320</v>
      </c>
      <c r="D103" s="26">
        <v>27240</v>
      </c>
      <c r="E103" s="27">
        <v>26520</v>
      </c>
      <c r="F103" s="27">
        <v>30840</v>
      </c>
      <c r="G103" s="27">
        <v>30330</v>
      </c>
      <c r="H103" s="26">
        <v>37100</v>
      </c>
      <c r="I103" s="24">
        <v>31260</v>
      </c>
      <c r="J103" s="27">
        <v>35380</v>
      </c>
      <c r="K103" s="26">
        <v>43260</v>
      </c>
      <c r="L103" s="27">
        <v>46210</v>
      </c>
      <c r="M103" s="24">
        <v>27450</v>
      </c>
      <c r="N103" s="1">
        <f t="shared" si="37"/>
        <v>367090</v>
      </c>
      <c r="O103" s="18">
        <f t="shared" ref="O103:O106" si="38">SUM(B103:E103)</f>
        <v>85260</v>
      </c>
    </row>
    <row r="104" spans="1:17" outlineLevel="1" x14ac:dyDescent="0.25">
      <c r="A104" s="5">
        <v>2016</v>
      </c>
      <c r="B104" s="30">
        <v>33680</v>
      </c>
      <c r="C104" s="24"/>
      <c r="D104" s="24"/>
      <c r="E104" s="26">
        <v>26250</v>
      </c>
      <c r="F104" s="27">
        <v>25315</v>
      </c>
      <c r="G104" s="24">
        <v>-188</v>
      </c>
      <c r="H104" s="26">
        <v>41190</v>
      </c>
      <c r="I104" s="24">
        <v>27640</v>
      </c>
      <c r="J104" s="26">
        <v>32810</v>
      </c>
      <c r="K104" s="26">
        <v>53970</v>
      </c>
      <c r="L104" s="24"/>
      <c r="M104" s="26">
        <v>34140</v>
      </c>
      <c r="N104" s="1">
        <f t="shared" si="37"/>
        <v>274807</v>
      </c>
      <c r="O104" s="18">
        <f t="shared" si="38"/>
        <v>59930</v>
      </c>
    </row>
    <row r="105" spans="1:17" outlineLevel="1" x14ac:dyDescent="0.25">
      <c r="A105" s="5">
        <v>2017</v>
      </c>
      <c r="B105" s="29">
        <v>5260</v>
      </c>
      <c r="C105" s="24"/>
      <c r="D105" s="26">
        <v>11560</v>
      </c>
      <c r="E105" s="26">
        <v>38580</v>
      </c>
      <c r="F105" s="24"/>
      <c r="G105" s="26">
        <v>13220</v>
      </c>
      <c r="H105" s="26">
        <v>29480</v>
      </c>
      <c r="I105" s="26">
        <v>37840</v>
      </c>
      <c r="J105" s="24">
        <v>12620</v>
      </c>
      <c r="K105" s="26">
        <v>47888</v>
      </c>
      <c r="L105" s="24">
        <v>38810</v>
      </c>
      <c r="M105" s="24">
        <v>12550</v>
      </c>
      <c r="N105" s="1">
        <f t="shared" si="37"/>
        <v>247808</v>
      </c>
      <c r="O105" s="18">
        <f t="shared" si="38"/>
        <v>55400</v>
      </c>
      <c r="Q105" t="s">
        <v>39</v>
      </c>
    </row>
    <row r="106" spans="1:17" outlineLevel="1" x14ac:dyDescent="0.25">
      <c r="A106" s="5">
        <v>2018</v>
      </c>
      <c r="B106" s="31">
        <v>17390</v>
      </c>
      <c r="C106" s="25">
        <v>34550</v>
      </c>
      <c r="D106" s="28">
        <v>22680</v>
      </c>
      <c r="E106" s="28">
        <v>14160</v>
      </c>
      <c r="F106" s="6"/>
      <c r="G106" s="6"/>
      <c r="H106" s="6"/>
      <c r="I106" s="6"/>
      <c r="J106" s="6"/>
      <c r="K106" s="6"/>
      <c r="L106" s="6"/>
      <c r="M106" s="6"/>
      <c r="N106" s="1">
        <f>SUM(B106:M106)</f>
        <v>88780</v>
      </c>
      <c r="O106" s="18">
        <f t="shared" si="38"/>
        <v>88780</v>
      </c>
    </row>
    <row r="107" spans="1:17" outlineLevel="1" x14ac:dyDescent="0.25"/>
    <row r="108" spans="1:17" outlineLevel="1" x14ac:dyDescent="0.25">
      <c r="A108">
        <v>2015</v>
      </c>
      <c r="B108" s="8">
        <f>IFERROR(B103/B102-1,"")</f>
        <v>-0.39287869643934825</v>
      </c>
      <c r="C108" s="8" t="str">
        <f t="shared" ref="C108:N108" si="39">IFERROR(C103/C102-1,"")</f>
        <v/>
      </c>
      <c r="D108" s="8">
        <f t="shared" si="39"/>
        <v>0.50580431177446106</v>
      </c>
      <c r="E108" s="8">
        <f t="shared" si="39"/>
        <v>-0.39863945578231297</v>
      </c>
      <c r="F108" s="8">
        <f t="shared" si="39"/>
        <v>-0.32751853467073699</v>
      </c>
      <c r="G108" s="8">
        <f t="shared" si="39"/>
        <v>1.6888297872340425</v>
      </c>
      <c r="H108" s="8">
        <f t="shared" si="39"/>
        <v>-0.39448343398074093</v>
      </c>
      <c r="I108" s="8">
        <f t="shared" si="39"/>
        <v>-0.44991905398747101</v>
      </c>
      <c r="J108" s="8">
        <f t="shared" si="39"/>
        <v>1.786046145365777</v>
      </c>
      <c r="K108" s="8">
        <f t="shared" si="39"/>
        <v>-0.28566710700132103</v>
      </c>
      <c r="L108" s="8">
        <f t="shared" si="39"/>
        <v>2.9905008635578585</v>
      </c>
      <c r="M108" s="8">
        <f t="shared" si="39"/>
        <v>0.35756676557863498</v>
      </c>
      <c r="N108" s="8">
        <f t="shared" si="39"/>
        <v>-6.4016297931906663E-2</v>
      </c>
      <c r="O108" s="8">
        <f>IFERROR(O103/O102-1,"")</f>
        <v>-0.23806970509383374</v>
      </c>
    </row>
    <row r="109" spans="1:17" outlineLevel="1" x14ac:dyDescent="0.25">
      <c r="A109">
        <v>2016</v>
      </c>
      <c r="B109" s="8">
        <f t="shared" ref="B109:N109" si="40">IFERROR(B104/B103-1,"")</f>
        <v>0.11597084161696491</v>
      </c>
      <c r="C109" s="8">
        <f t="shared" si="40"/>
        <v>-1</v>
      </c>
      <c r="D109" s="8">
        <f t="shared" si="40"/>
        <v>-1</v>
      </c>
      <c r="E109" s="8">
        <f t="shared" si="40"/>
        <v>-1.0180995475113086E-2</v>
      </c>
      <c r="F109" s="8">
        <f t="shared" si="40"/>
        <v>-0.17915045395590146</v>
      </c>
      <c r="G109" s="8">
        <f t="shared" si="40"/>
        <v>-1.0061984833498188</v>
      </c>
      <c r="H109" s="8">
        <f t="shared" si="40"/>
        <v>0.11024258760107819</v>
      </c>
      <c r="I109" s="8">
        <f t="shared" si="40"/>
        <v>-0.11580294305822136</v>
      </c>
      <c r="J109" s="8">
        <f t="shared" si="40"/>
        <v>-7.2639909553420035E-2</v>
      </c>
      <c r="K109" s="8">
        <f t="shared" si="40"/>
        <v>0.24757281553398047</v>
      </c>
      <c r="L109" s="8">
        <f t="shared" si="40"/>
        <v>-1</v>
      </c>
      <c r="M109" s="8">
        <f t="shared" si="40"/>
        <v>0.24371584699453552</v>
      </c>
      <c r="N109" s="8">
        <f t="shared" si="40"/>
        <v>-0.25139066713884883</v>
      </c>
      <c r="O109" s="8">
        <f t="shared" ref="O109" si="41">IFERROR(O104/O103-1,"")</f>
        <v>-0.2970912502932207</v>
      </c>
    </row>
    <row r="110" spans="1:17" outlineLevel="1" x14ac:dyDescent="0.25">
      <c r="A110">
        <v>2017</v>
      </c>
      <c r="B110" s="8">
        <f t="shared" ref="B110:N111" si="42">IFERROR(B105/B104-1,"")</f>
        <v>-0.84382422802850354</v>
      </c>
      <c r="C110" s="8" t="str">
        <f t="shared" si="42"/>
        <v/>
      </c>
      <c r="D110" s="8" t="str">
        <f t="shared" si="42"/>
        <v/>
      </c>
      <c r="E110" s="8">
        <f t="shared" si="42"/>
        <v>0.46971428571428575</v>
      </c>
      <c r="F110" s="8">
        <f t="shared" si="42"/>
        <v>-1</v>
      </c>
      <c r="G110" s="8">
        <f t="shared" si="42"/>
        <v>-71.319148936170208</v>
      </c>
      <c r="H110" s="8">
        <f t="shared" si="42"/>
        <v>-0.28429230395727123</v>
      </c>
      <c r="I110" s="8">
        <f t="shared" si="42"/>
        <v>0.36903039073806077</v>
      </c>
      <c r="J110" s="8">
        <f t="shared" si="42"/>
        <v>-0.61536117037488569</v>
      </c>
      <c r="K110" s="8">
        <f t="shared" si="42"/>
        <v>-0.11269223642764503</v>
      </c>
      <c r="L110" s="8" t="str">
        <f t="shared" si="42"/>
        <v/>
      </c>
      <c r="M110" s="8">
        <f t="shared" si="42"/>
        <v>-0.63239601640304621</v>
      </c>
      <c r="N110" s="8">
        <f t="shared" si="42"/>
        <v>-9.8247133442743495E-2</v>
      </c>
      <c r="O110" s="8">
        <f t="shared" ref="O110" si="43">IFERROR(O105/O104-1,"")</f>
        <v>-7.5588186217253495E-2</v>
      </c>
    </row>
    <row r="111" spans="1:17" outlineLevel="1" x14ac:dyDescent="0.25">
      <c r="A111">
        <v>2018</v>
      </c>
      <c r="B111" s="8">
        <f t="shared" si="42"/>
        <v>2.3060836501901139</v>
      </c>
      <c r="C111" s="8" t="str">
        <f t="shared" si="42"/>
        <v/>
      </c>
      <c r="D111" s="8">
        <f t="shared" si="42"/>
        <v>0.96193771626297586</v>
      </c>
      <c r="E111" s="8">
        <f t="shared" si="42"/>
        <v>-0.63297045101088645</v>
      </c>
      <c r="F111" s="8"/>
      <c r="G111" s="8"/>
      <c r="H111" s="8"/>
      <c r="I111" s="8"/>
      <c r="J111" s="8"/>
      <c r="K111" s="8"/>
      <c r="L111" s="8"/>
      <c r="M111" s="8"/>
      <c r="N111" s="8"/>
      <c r="O111" s="8">
        <f>IFERROR(O106/O105-1,"")</f>
        <v>0.60252707581227427</v>
      </c>
    </row>
    <row r="113" spans="1:15" x14ac:dyDescent="0.25">
      <c r="A113" s="15" t="s">
        <v>7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</row>
    <row r="114" spans="1:15" outlineLevel="1" x14ac:dyDescent="0.25">
      <c r="B114" s="2" t="s">
        <v>8</v>
      </c>
      <c r="C114" s="2" t="s">
        <v>9</v>
      </c>
      <c r="D114" s="2" t="s">
        <v>10</v>
      </c>
      <c r="E114" s="2" t="s">
        <v>11</v>
      </c>
      <c r="F114" s="2" t="s">
        <v>12</v>
      </c>
      <c r="G114" s="2" t="s">
        <v>13</v>
      </c>
      <c r="H114" s="2" t="s">
        <v>14</v>
      </c>
      <c r="I114" s="2" t="s">
        <v>15</v>
      </c>
      <c r="J114" s="2" t="s">
        <v>16</v>
      </c>
      <c r="K114" s="2" t="s">
        <v>17</v>
      </c>
      <c r="L114" s="2" t="s">
        <v>18</v>
      </c>
      <c r="M114" s="2" t="s">
        <v>19</v>
      </c>
      <c r="N114" s="2" t="s">
        <v>0</v>
      </c>
    </row>
    <row r="115" spans="1:15" outlineLevel="1" x14ac:dyDescent="0.25">
      <c r="B115" s="2" t="s">
        <v>1</v>
      </c>
      <c r="C115" s="2" t="s">
        <v>1</v>
      </c>
      <c r="D115" s="2" t="s">
        <v>1</v>
      </c>
      <c r="E115" s="2" t="s">
        <v>1</v>
      </c>
      <c r="F115" s="2" t="s">
        <v>1</v>
      </c>
      <c r="G115" s="2" t="s">
        <v>1</v>
      </c>
      <c r="H115" s="2" t="s">
        <v>1</v>
      </c>
      <c r="I115" s="2" t="s">
        <v>1</v>
      </c>
      <c r="J115" s="2" t="s">
        <v>1</v>
      </c>
      <c r="K115" s="2" t="s">
        <v>1</v>
      </c>
      <c r="L115" s="2" t="s">
        <v>1</v>
      </c>
      <c r="M115" s="2" t="s">
        <v>1</v>
      </c>
      <c r="N115" s="2" t="s">
        <v>1</v>
      </c>
      <c r="O115" t="s">
        <v>36</v>
      </c>
    </row>
    <row r="116" spans="1:15" outlineLevel="1" x14ac:dyDescent="0.25">
      <c r="A116" s="5">
        <v>2014</v>
      </c>
      <c r="B116" s="3">
        <v>6360</v>
      </c>
      <c r="C116" s="4"/>
      <c r="D116" s="4">
        <v>3390</v>
      </c>
      <c r="E116" s="4">
        <v>5450</v>
      </c>
      <c r="F116" s="4">
        <v>5520</v>
      </c>
      <c r="G116" s="4">
        <v>4540</v>
      </c>
      <c r="H116" s="4">
        <v>10920</v>
      </c>
      <c r="I116" s="4">
        <v>5330</v>
      </c>
      <c r="J116" s="4">
        <v>1620</v>
      </c>
      <c r="K116" s="4">
        <v>5830</v>
      </c>
      <c r="L116" s="4">
        <v>100</v>
      </c>
      <c r="M116" s="4">
        <v>4120</v>
      </c>
      <c r="N116" s="1">
        <f t="shared" ref="N116:N119" si="44">SUM(B116:M116)</f>
        <v>53180</v>
      </c>
      <c r="O116" s="18">
        <f>SUM(B116:E116)</f>
        <v>15200</v>
      </c>
    </row>
    <row r="117" spans="1:15" outlineLevel="1" x14ac:dyDescent="0.25">
      <c r="A117" s="5">
        <v>2015</v>
      </c>
      <c r="B117" s="3">
        <v>360</v>
      </c>
      <c r="C117" s="4"/>
      <c r="D117" s="4">
        <v>1730</v>
      </c>
      <c r="E117" s="4">
        <v>3080</v>
      </c>
      <c r="F117" s="4">
        <v>1660</v>
      </c>
      <c r="G117" s="4">
        <v>3720</v>
      </c>
      <c r="H117" s="4">
        <v>4730</v>
      </c>
      <c r="I117" s="4">
        <v>3780</v>
      </c>
      <c r="J117" s="4">
        <v>3420</v>
      </c>
      <c r="K117" s="4">
        <v>2570</v>
      </c>
      <c r="L117" s="4">
        <v>4380</v>
      </c>
      <c r="M117" s="4">
        <v>3000</v>
      </c>
      <c r="N117" s="1">
        <f t="shared" si="44"/>
        <v>32430</v>
      </c>
      <c r="O117" s="18">
        <f t="shared" ref="O117:O120" si="45">SUM(B117:E117)</f>
        <v>5170</v>
      </c>
    </row>
    <row r="118" spans="1:15" outlineLevel="1" x14ac:dyDescent="0.25">
      <c r="A118" s="5">
        <v>2016</v>
      </c>
      <c r="B118" s="3">
        <v>2100</v>
      </c>
      <c r="C118" s="4"/>
      <c r="D118" s="4"/>
      <c r="E118" s="4">
        <v>1970</v>
      </c>
      <c r="F118" s="4">
        <v>2000</v>
      </c>
      <c r="G118" s="4">
        <v>-3</v>
      </c>
      <c r="H118" s="4">
        <v>4690</v>
      </c>
      <c r="I118" s="4">
        <v>2130</v>
      </c>
      <c r="J118" s="4">
        <v>3550</v>
      </c>
      <c r="K118" s="4">
        <v>3630</v>
      </c>
      <c r="L118" s="4"/>
      <c r="M118" s="4">
        <v>4080</v>
      </c>
      <c r="N118" s="1">
        <f t="shared" si="44"/>
        <v>24147</v>
      </c>
      <c r="O118" s="18">
        <f t="shared" si="45"/>
        <v>4070</v>
      </c>
    </row>
    <row r="119" spans="1:15" outlineLevel="1" x14ac:dyDescent="0.25">
      <c r="A119" s="5">
        <v>2017</v>
      </c>
      <c r="B119" s="3">
        <v>1110</v>
      </c>
      <c r="C119" s="4"/>
      <c r="D119" s="4">
        <v>1770</v>
      </c>
      <c r="E119" s="4">
        <v>2680</v>
      </c>
      <c r="F119" s="4"/>
      <c r="G119" s="4">
        <v>3420</v>
      </c>
      <c r="H119" s="4">
        <v>2080</v>
      </c>
      <c r="I119" s="4">
        <v>5000</v>
      </c>
      <c r="J119" s="4">
        <v>20</v>
      </c>
      <c r="K119" s="4">
        <v>3600</v>
      </c>
      <c r="L119" s="4">
        <v>4950</v>
      </c>
      <c r="M119" s="4">
        <v>3490</v>
      </c>
      <c r="N119" s="1">
        <f t="shared" si="44"/>
        <v>28120</v>
      </c>
      <c r="O119" s="18">
        <f t="shared" si="45"/>
        <v>5560</v>
      </c>
    </row>
    <row r="120" spans="1:15" outlineLevel="1" x14ac:dyDescent="0.25">
      <c r="A120" s="5">
        <v>2018</v>
      </c>
      <c r="B120" s="6">
        <v>3030</v>
      </c>
      <c r="C120" s="6">
        <v>6310</v>
      </c>
      <c r="D120" s="6">
        <v>920</v>
      </c>
      <c r="E120" s="6">
        <v>5140</v>
      </c>
      <c r="F120" s="6"/>
      <c r="G120" s="6"/>
      <c r="H120" s="6"/>
      <c r="I120" s="6"/>
      <c r="J120" s="6"/>
      <c r="K120" s="6"/>
      <c r="L120" s="6"/>
      <c r="M120" s="6"/>
      <c r="N120" s="1">
        <f>SUM(B120:M120)</f>
        <v>15400</v>
      </c>
      <c r="O120" s="18">
        <f t="shared" si="45"/>
        <v>15400</v>
      </c>
    </row>
    <row r="121" spans="1:15" outlineLevel="1" x14ac:dyDescent="0.25"/>
    <row r="122" spans="1:15" outlineLevel="1" x14ac:dyDescent="0.25">
      <c r="A122">
        <v>2015</v>
      </c>
      <c r="B122" s="8">
        <f>IFERROR(B117/B116-1,"")</f>
        <v>-0.94339622641509435</v>
      </c>
      <c r="C122" s="8" t="str">
        <f t="shared" ref="C122:N122" si="46">IFERROR(C117/C116-1,"")</f>
        <v/>
      </c>
      <c r="D122" s="8">
        <f t="shared" si="46"/>
        <v>-0.48967551622418881</v>
      </c>
      <c r="E122" s="8">
        <f t="shared" si="46"/>
        <v>-0.43486238532110089</v>
      </c>
      <c r="F122" s="8">
        <f t="shared" si="46"/>
        <v>-0.69927536231884058</v>
      </c>
      <c r="G122" s="8">
        <f t="shared" si="46"/>
        <v>-0.18061674008810569</v>
      </c>
      <c r="H122" s="8">
        <f t="shared" si="46"/>
        <v>-0.56684981684981683</v>
      </c>
      <c r="I122" s="8">
        <f t="shared" si="46"/>
        <v>-0.29080675422138835</v>
      </c>
      <c r="J122" s="8">
        <f t="shared" si="46"/>
        <v>1.1111111111111112</v>
      </c>
      <c r="K122" s="8">
        <f t="shared" si="46"/>
        <v>-0.55917667238421953</v>
      </c>
      <c r="L122" s="8">
        <f t="shared" si="46"/>
        <v>42.8</v>
      </c>
      <c r="M122" s="8">
        <f t="shared" si="46"/>
        <v>-0.27184466019417475</v>
      </c>
      <c r="N122" s="8">
        <f t="shared" si="46"/>
        <v>-0.39018427980443771</v>
      </c>
      <c r="O122" s="8">
        <f>IFERROR(O117/O116-1,"")</f>
        <v>-0.65986842105263155</v>
      </c>
    </row>
    <row r="123" spans="1:15" outlineLevel="1" x14ac:dyDescent="0.25">
      <c r="A123">
        <v>2016</v>
      </c>
      <c r="B123" s="8">
        <f t="shared" ref="B123:O125" si="47">IFERROR(B118/B117-1,"")</f>
        <v>4.833333333333333</v>
      </c>
      <c r="C123" s="8" t="str">
        <f t="shared" si="47"/>
        <v/>
      </c>
      <c r="D123" s="8">
        <f t="shared" si="47"/>
        <v>-1</v>
      </c>
      <c r="E123" s="8">
        <f t="shared" si="47"/>
        <v>-0.36038961038961037</v>
      </c>
      <c r="F123" s="8">
        <f t="shared" si="47"/>
        <v>0.20481927710843384</v>
      </c>
      <c r="G123" s="8">
        <f t="shared" si="47"/>
        <v>-1.0008064516129032</v>
      </c>
      <c r="H123" s="8">
        <f t="shared" si="47"/>
        <v>-8.4566596194503019E-3</v>
      </c>
      <c r="I123" s="8">
        <f t="shared" si="47"/>
        <v>-0.43650793650793651</v>
      </c>
      <c r="J123" s="8">
        <f t="shared" si="47"/>
        <v>3.8011695906432719E-2</v>
      </c>
      <c r="K123" s="8">
        <f t="shared" si="47"/>
        <v>0.41245136186770437</v>
      </c>
      <c r="L123" s="8">
        <f t="shared" si="47"/>
        <v>-1</v>
      </c>
      <c r="M123" s="8">
        <f t="shared" si="47"/>
        <v>0.3600000000000001</v>
      </c>
      <c r="N123" s="8">
        <f t="shared" si="47"/>
        <v>-0.25541165587419057</v>
      </c>
      <c r="O123" s="8">
        <f t="shared" si="47"/>
        <v>-0.21276595744680848</v>
      </c>
    </row>
    <row r="124" spans="1:15" outlineLevel="1" x14ac:dyDescent="0.25">
      <c r="A124">
        <v>2017</v>
      </c>
      <c r="B124" s="8">
        <f t="shared" ref="B124:N125" si="48">IFERROR(B119/B118-1,"")</f>
        <v>-0.47142857142857142</v>
      </c>
      <c r="C124" s="8" t="str">
        <f t="shared" si="48"/>
        <v/>
      </c>
      <c r="D124" s="8" t="str">
        <f t="shared" si="48"/>
        <v/>
      </c>
      <c r="E124" s="8">
        <f t="shared" si="48"/>
        <v>0.36040609137055846</v>
      </c>
      <c r="F124" s="8">
        <f t="shared" si="48"/>
        <v>-1</v>
      </c>
      <c r="G124" s="8">
        <f t="shared" si="48"/>
        <v>-1141</v>
      </c>
      <c r="H124" s="8">
        <f t="shared" si="48"/>
        <v>-0.556503198294243</v>
      </c>
      <c r="I124" s="8">
        <f t="shared" si="48"/>
        <v>1.347417840375587</v>
      </c>
      <c r="J124" s="8">
        <f t="shared" si="48"/>
        <v>-0.9943661971830986</v>
      </c>
      <c r="K124" s="8">
        <f t="shared" si="48"/>
        <v>-8.2644628099173278E-3</v>
      </c>
      <c r="L124" s="8" t="str">
        <f t="shared" si="48"/>
        <v/>
      </c>
      <c r="M124" s="8">
        <f t="shared" si="48"/>
        <v>-0.14460784313725494</v>
      </c>
      <c r="N124" s="8">
        <f t="shared" si="48"/>
        <v>0.16453389655029604</v>
      </c>
      <c r="O124" s="8">
        <f t="shared" si="47"/>
        <v>0.36609336609336607</v>
      </c>
    </row>
    <row r="125" spans="1:15" outlineLevel="1" x14ac:dyDescent="0.25">
      <c r="A125">
        <v>2018</v>
      </c>
      <c r="B125" s="8">
        <f t="shared" si="48"/>
        <v>1.7297297297297298</v>
      </c>
      <c r="C125" s="8" t="str">
        <f t="shared" si="48"/>
        <v/>
      </c>
      <c r="D125" s="8">
        <f t="shared" si="48"/>
        <v>-0.48022598870056499</v>
      </c>
      <c r="E125" s="8">
        <f t="shared" si="48"/>
        <v>0.91791044776119413</v>
      </c>
      <c r="F125" s="8"/>
      <c r="G125" s="8"/>
      <c r="H125" s="8"/>
      <c r="I125" s="8"/>
      <c r="J125" s="8"/>
      <c r="K125" s="8"/>
      <c r="L125" s="8"/>
      <c r="M125" s="8"/>
      <c r="N125" s="8"/>
      <c r="O125" s="8">
        <f t="shared" si="47"/>
        <v>1.7697841726618706</v>
      </c>
    </row>
    <row r="127" spans="1:15" x14ac:dyDescent="0.25">
      <c r="A127" s="15" t="s">
        <v>23</v>
      </c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</row>
    <row r="128" spans="1:15" outlineLevel="1" x14ac:dyDescent="0.25">
      <c r="B128" s="2" t="s">
        <v>8</v>
      </c>
      <c r="C128" s="2" t="s">
        <v>9</v>
      </c>
      <c r="D128" s="2" t="s">
        <v>10</v>
      </c>
      <c r="E128" s="2" t="s">
        <v>11</v>
      </c>
      <c r="F128" s="2" t="s">
        <v>12</v>
      </c>
      <c r="G128" s="2" t="s">
        <v>13</v>
      </c>
      <c r="H128" s="2" t="s">
        <v>14</v>
      </c>
      <c r="I128" s="2" t="s">
        <v>15</v>
      </c>
      <c r="J128" s="2" t="s">
        <v>16</v>
      </c>
      <c r="K128" s="2" t="s">
        <v>17</v>
      </c>
      <c r="L128" s="2" t="s">
        <v>18</v>
      </c>
      <c r="M128" s="2" t="s">
        <v>19</v>
      </c>
      <c r="N128" s="2" t="s">
        <v>0</v>
      </c>
    </row>
    <row r="129" spans="1:15" outlineLevel="1" x14ac:dyDescent="0.25">
      <c r="B129" s="2" t="s">
        <v>1</v>
      </c>
      <c r="C129" s="2" t="s">
        <v>1</v>
      </c>
      <c r="D129" s="2" t="s">
        <v>1</v>
      </c>
      <c r="E129" s="2" t="s">
        <v>1</v>
      </c>
      <c r="F129" s="2" t="s">
        <v>1</v>
      </c>
      <c r="G129" s="2" t="s">
        <v>1</v>
      </c>
      <c r="H129" s="2" t="s">
        <v>1</v>
      </c>
      <c r="I129" s="2" t="s">
        <v>1</v>
      </c>
      <c r="J129" s="2" t="s">
        <v>1</v>
      </c>
      <c r="K129" s="2" t="s">
        <v>1</v>
      </c>
      <c r="L129" s="2" t="s">
        <v>1</v>
      </c>
      <c r="M129" s="2" t="s">
        <v>1</v>
      </c>
      <c r="N129" s="2" t="s">
        <v>1</v>
      </c>
      <c r="O129" t="s">
        <v>36</v>
      </c>
    </row>
    <row r="130" spans="1:15" outlineLevel="1" x14ac:dyDescent="0.25">
      <c r="A130" s="5">
        <v>2014</v>
      </c>
      <c r="B130" s="3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1">
        <f t="shared" ref="N130:N133" si="49">SUM(B130:M130)</f>
        <v>0</v>
      </c>
      <c r="O130" s="18">
        <f>SUM(B130:E130)</f>
        <v>0</v>
      </c>
    </row>
    <row r="131" spans="1:15" outlineLevel="1" x14ac:dyDescent="0.25">
      <c r="A131" s="5">
        <v>2015</v>
      </c>
      <c r="B131" s="3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1">
        <f t="shared" si="49"/>
        <v>0</v>
      </c>
      <c r="O131" s="18">
        <f t="shared" ref="O131:O134" si="50">SUM(B131:E131)</f>
        <v>0</v>
      </c>
    </row>
    <row r="132" spans="1:15" outlineLevel="1" x14ac:dyDescent="0.25">
      <c r="A132" s="5">
        <v>2016</v>
      </c>
      <c r="B132" s="3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1">
        <f t="shared" si="49"/>
        <v>0</v>
      </c>
      <c r="O132" s="18">
        <f t="shared" si="50"/>
        <v>0</v>
      </c>
    </row>
    <row r="133" spans="1:15" outlineLevel="1" x14ac:dyDescent="0.25">
      <c r="A133" s="5">
        <v>2017</v>
      </c>
      <c r="B133" s="3"/>
      <c r="C133" s="4"/>
      <c r="D133" s="4"/>
      <c r="E133" s="4"/>
      <c r="F133" s="4"/>
      <c r="G133" s="4"/>
      <c r="H133" s="4"/>
      <c r="I133" s="4"/>
      <c r="J133" s="4"/>
      <c r="K133" s="4"/>
      <c r="L133" s="13"/>
      <c r="M133" s="13"/>
      <c r="N133" s="1">
        <f t="shared" si="49"/>
        <v>0</v>
      </c>
      <c r="O133" s="18">
        <f t="shared" si="50"/>
        <v>0</v>
      </c>
    </row>
    <row r="134" spans="1:15" outlineLevel="1" x14ac:dyDescent="0.25">
      <c r="A134" s="5">
        <v>2018</v>
      </c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1">
        <f>SUM(B134:M134)</f>
        <v>0</v>
      </c>
      <c r="O134" s="18">
        <f t="shared" si="50"/>
        <v>0</v>
      </c>
    </row>
    <row r="135" spans="1:15" outlineLevel="1" x14ac:dyDescent="0.25"/>
    <row r="136" spans="1:15" outlineLevel="1" x14ac:dyDescent="0.25">
      <c r="A136">
        <v>2015</v>
      </c>
      <c r="B136" s="8" t="str">
        <f>IFERROR(B131/B130-1,"")</f>
        <v/>
      </c>
      <c r="C136" s="8" t="str">
        <f t="shared" ref="C136:N136" si="51">IFERROR(C131/C130-1,"")</f>
        <v/>
      </c>
      <c r="D136" s="8" t="str">
        <f t="shared" si="51"/>
        <v/>
      </c>
      <c r="E136" s="8" t="str">
        <f t="shared" si="51"/>
        <v/>
      </c>
      <c r="F136" s="8" t="str">
        <f t="shared" si="51"/>
        <v/>
      </c>
      <c r="G136" s="8" t="str">
        <f t="shared" si="51"/>
        <v/>
      </c>
      <c r="H136" s="8" t="str">
        <f t="shared" si="51"/>
        <v/>
      </c>
      <c r="I136" s="8" t="str">
        <f t="shared" si="51"/>
        <v/>
      </c>
      <c r="J136" s="8" t="str">
        <f t="shared" si="51"/>
        <v/>
      </c>
      <c r="K136" s="8" t="str">
        <f t="shared" si="51"/>
        <v/>
      </c>
      <c r="L136" s="8" t="str">
        <f t="shared" si="51"/>
        <v/>
      </c>
      <c r="M136" s="8" t="str">
        <f t="shared" si="51"/>
        <v/>
      </c>
      <c r="N136" s="8" t="str">
        <f t="shared" si="51"/>
        <v/>
      </c>
      <c r="O136" s="8" t="str">
        <f>IFERROR(O131/O130-1,"")</f>
        <v/>
      </c>
    </row>
    <row r="137" spans="1:15" outlineLevel="1" x14ac:dyDescent="0.25">
      <c r="A137">
        <v>2016</v>
      </c>
      <c r="B137" s="8" t="str">
        <f t="shared" ref="B137:O139" si="52">IFERROR(B132/B131-1,"")</f>
        <v/>
      </c>
      <c r="C137" s="8" t="str">
        <f t="shared" si="52"/>
        <v/>
      </c>
      <c r="D137" s="8" t="str">
        <f t="shared" si="52"/>
        <v/>
      </c>
      <c r="E137" s="8" t="str">
        <f t="shared" si="52"/>
        <v/>
      </c>
      <c r="F137" s="8" t="str">
        <f t="shared" si="52"/>
        <v/>
      </c>
      <c r="G137" s="8" t="str">
        <f t="shared" si="52"/>
        <v/>
      </c>
      <c r="H137" s="8" t="str">
        <f t="shared" si="52"/>
        <v/>
      </c>
      <c r="I137" s="8" t="str">
        <f t="shared" si="52"/>
        <v/>
      </c>
      <c r="J137" s="8" t="str">
        <f t="shared" si="52"/>
        <v/>
      </c>
      <c r="K137" s="8" t="str">
        <f t="shared" si="52"/>
        <v/>
      </c>
      <c r="L137" s="8" t="str">
        <f t="shared" si="52"/>
        <v/>
      </c>
      <c r="M137" s="8" t="str">
        <f t="shared" si="52"/>
        <v/>
      </c>
      <c r="N137" s="8" t="str">
        <f t="shared" si="52"/>
        <v/>
      </c>
      <c r="O137" s="8" t="str">
        <f t="shared" si="52"/>
        <v/>
      </c>
    </row>
    <row r="138" spans="1:15" outlineLevel="1" x14ac:dyDescent="0.25">
      <c r="A138">
        <v>2017</v>
      </c>
      <c r="B138" s="8" t="str">
        <f t="shared" ref="B138:N139" si="53">IFERROR(B133/B132-1,"")</f>
        <v/>
      </c>
      <c r="C138" s="8" t="str">
        <f t="shared" si="53"/>
        <v/>
      </c>
      <c r="D138" s="8" t="str">
        <f t="shared" si="53"/>
        <v/>
      </c>
      <c r="E138" s="8" t="str">
        <f t="shared" si="53"/>
        <v/>
      </c>
      <c r="F138" s="8" t="str">
        <f t="shared" si="53"/>
        <v/>
      </c>
      <c r="G138" s="8" t="str">
        <f t="shared" si="53"/>
        <v/>
      </c>
      <c r="H138" s="8" t="str">
        <f t="shared" si="53"/>
        <v/>
      </c>
      <c r="I138" s="8" t="str">
        <f t="shared" si="53"/>
        <v/>
      </c>
      <c r="J138" s="8" t="str">
        <f t="shared" si="53"/>
        <v/>
      </c>
      <c r="K138" s="8" t="str">
        <f t="shared" si="53"/>
        <v/>
      </c>
      <c r="L138" s="8" t="str">
        <f t="shared" si="53"/>
        <v/>
      </c>
      <c r="M138" s="8" t="str">
        <f t="shared" si="53"/>
        <v/>
      </c>
      <c r="N138" s="8" t="str">
        <f t="shared" si="53"/>
        <v/>
      </c>
      <c r="O138" s="8" t="str">
        <f t="shared" si="52"/>
        <v/>
      </c>
    </row>
    <row r="139" spans="1:15" outlineLevel="1" x14ac:dyDescent="0.25">
      <c r="A139">
        <v>2018</v>
      </c>
      <c r="B139" s="8" t="str">
        <f t="shared" si="53"/>
        <v/>
      </c>
      <c r="C139" s="8" t="str">
        <f t="shared" si="53"/>
        <v/>
      </c>
      <c r="D139" s="8" t="str">
        <f t="shared" si="53"/>
        <v/>
      </c>
      <c r="E139" s="8" t="str">
        <f t="shared" si="53"/>
        <v/>
      </c>
      <c r="F139" s="8"/>
      <c r="G139" s="8"/>
      <c r="H139" s="8"/>
      <c r="I139" s="8"/>
      <c r="J139" s="8"/>
      <c r="K139" s="8"/>
      <c r="L139" s="8"/>
      <c r="M139" s="8"/>
      <c r="N139" s="8"/>
      <c r="O139" s="8" t="str">
        <f t="shared" si="52"/>
        <v/>
      </c>
    </row>
    <row r="141" spans="1:15" x14ac:dyDescent="0.25">
      <c r="A141" s="15" t="s">
        <v>24</v>
      </c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</row>
    <row r="142" spans="1:15" outlineLevel="1" x14ac:dyDescent="0.25">
      <c r="B142" s="2" t="s">
        <v>8</v>
      </c>
      <c r="C142" s="2" t="s">
        <v>9</v>
      </c>
      <c r="D142" s="2" t="s">
        <v>10</v>
      </c>
      <c r="E142" s="2" t="s">
        <v>11</v>
      </c>
      <c r="F142" s="2" t="s">
        <v>12</v>
      </c>
      <c r="G142" s="2" t="s">
        <v>13</v>
      </c>
      <c r="H142" s="2" t="s">
        <v>14</v>
      </c>
      <c r="I142" s="2" t="s">
        <v>15</v>
      </c>
      <c r="J142" s="2" t="s">
        <v>16</v>
      </c>
      <c r="K142" s="2" t="s">
        <v>17</v>
      </c>
      <c r="L142" s="2" t="s">
        <v>18</v>
      </c>
      <c r="M142" s="2" t="s">
        <v>19</v>
      </c>
      <c r="N142" s="2" t="s">
        <v>0</v>
      </c>
    </row>
    <row r="143" spans="1:15" outlineLevel="1" x14ac:dyDescent="0.25">
      <c r="B143" s="2" t="s">
        <v>1</v>
      </c>
      <c r="C143" s="2" t="s">
        <v>1</v>
      </c>
      <c r="D143" s="2" t="s">
        <v>1</v>
      </c>
      <c r="E143" s="2" t="s">
        <v>1</v>
      </c>
      <c r="F143" s="2" t="s">
        <v>1</v>
      </c>
      <c r="G143" s="2" t="s">
        <v>1</v>
      </c>
      <c r="H143" s="2" t="s">
        <v>1</v>
      </c>
      <c r="I143" s="2" t="s">
        <v>1</v>
      </c>
      <c r="J143" s="2" t="s">
        <v>1</v>
      </c>
      <c r="K143" s="2" t="s">
        <v>1</v>
      </c>
      <c r="L143" s="2" t="s">
        <v>1</v>
      </c>
      <c r="M143" s="2" t="s">
        <v>1</v>
      </c>
      <c r="N143" s="2" t="s">
        <v>1</v>
      </c>
      <c r="O143" t="s">
        <v>36</v>
      </c>
    </row>
    <row r="144" spans="1:15" outlineLevel="1" x14ac:dyDescent="0.25">
      <c r="A144" s="5">
        <v>2014</v>
      </c>
      <c r="B144" s="3">
        <f>B4+B18+B32+B46+B60+B74+B88+B102+B116+B130</f>
        <v>61986</v>
      </c>
      <c r="C144" s="3">
        <f>C4+C18+C32+C46+C60+C74+C88+C102+C116+C130</f>
        <v>0</v>
      </c>
      <c r="D144" s="3">
        <f t="shared" ref="D144:M144" si="54">D4+D18+D32+D46+D60+D74+D88+D102+D116+D130</f>
        <v>25504</v>
      </c>
      <c r="E144" s="3">
        <f t="shared" si="54"/>
        <v>54478</v>
      </c>
      <c r="F144" s="3">
        <f t="shared" si="54"/>
        <v>55708</v>
      </c>
      <c r="G144" s="3">
        <f t="shared" si="54"/>
        <v>27886</v>
      </c>
      <c r="H144" s="3">
        <f t="shared" si="54"/>
        <v>78738</v>
      </c>
      <c r="I144" s="3">
        <f t="shared" si="54"/>
        <v>67130</v>
      </c>
      <c r="J144" s="3">
        <f t="shared" si="54"/>
        <v>16706</v>
      </c>
      <c r="K144" s="3">
        <f t="shared" si="54"/>
        <v>69526</v>
      </c>
      <c r="L144" s="3">
        <f t="shared" si="54"/>
        <v>12100</v>
      </c>
      <c r="M144" s="3">
        <f t="shared" si="54"/>
        <v>25952</v>
      </c>
      <c r="N144" s="1">
        <f>SUM(B144:M144)</f>
        <v>495714</v>
      </c>
      <c r="O144" s="18">
        <f>SUM(B144:E144)</f>
        <v>141968</v>
      </c>
    </row>
    <row r="145" spans="1:15" outlineLevel="1" x14ac:dyDescent="0.25">
      <c r="A145" s="5">
        <v>2015</v>
      </c>
      <c r="B145" s="3">
        <f>B5+B19+B33+B47+B61+B75+B89+B103+B117+B131</f>
        <v>31598</v>
      </c>
      <c r="C145" s="3">
        <f t="shared" ref="C145:M148" si="55">C5+C19+C33+C47+C61+C75+C89+C103+C117+C131</f>
        <v>1320</v>
      </c>
      <c r="D145" s="3">
        <f t="shared" si="55"/>
        <v>30916</v>
      </c>
      <c r="E145" s="3">
        <f t="shared" si="55"/>
        <v>31168</v>
      </c>
      <c r="F145" s="3">
        <f t="shared" si="55"/>
        <v>34925</v>
      </c>
      <c r="G145" s="3">
        <f t="shared" si="55"/>
        <v>36045</v>
      </c>
      <c r="H145" s="3">
        <f t="shared" si="55"/>
        <v>43454</v>
      </c>
      <c r="I145" s="3">
        <f t="shared" si="55"/>
        <v>39374</v>
      </c>
      <c r="J145" s="3">
        <f t="shared" si="55"/>
        <v>41482</v>
      </c>
      <c r="K145" s="3">
        <f t="shared" si="55"/>
        <v>48219</v>
      </c>
      <c r="L145" s="3">
        <f t="shared" si="55"/>
        <v>52594</v>
      </c>
      <c r="M145" s="3">
        <f t="shared" si="55"/>
        <v>32842</v>
      </c>
      <c r="N145" s="1">
        <f t="shared" ref="N145:N147" si="56">SUM(B145:M145)</f>
        <v>423937</v>
      </c>
      <c r="O145" s="18">
        <f t="shared" ref="O145:O148" si="57">SUM(B145:E145)</f>
        <v>95002</v>
      </c>
    </row>
    <row r="146" spans="1:15" outlineLevel="1" x14ac:dyDescent="0.25">
      <c r="A146" s="5">
        <v>2016</v>
      </c>
      <c r="B146" s="3">
        <f>B6+B20+B34+B48+B62+B76+B90+B104+B118+B132</f>
        <v>37062</v>
      </c>
      <c r="C146" s="3">
        <f t="shared" si="55"/>
        <v>0</v>
      </c>
      <c r="D146" s="3">
        <f t="shared" si="55"/>
        <v>0</v>
      </c>
      <c r="E146" s="3">
        <f t="shared" si="55"/>
        <v>29635</v>
      </c>
      <c r="F146" s="3">
        <f t="shared" si="55"/>
        <v>28821</v>
      </c>
      <c r="G146" s="3">
        <f t="shared" si="55"/>
        <v>-191</v>
      </c>
      <c r="H146" s="3">
        <f t="shared" si="55"/>
        <v>50123</v>
      </c>
      <c r="I146" s="3">
        <f t="shared" si="55"/>
        <v>31976</v>
      </c>
      <c r="J146" s="3">
        <f t="shared" si="55"/>
        <v>38870</v>
      </c>
      <c r="K146" s="3">
        <f t="shared" si="55"/>
        <v>62350</v>
      </c>
      <c r="L146" s="3">
        <f t="shared" si="55"/>
        <v>50</v>
      </c>
      <c r="M146" s="3">
        <f t="shared" si="55"/>
        <v>44452</v>
      </c>
      <c r="N146" s="1">
        <f t="shared" si="56"/>
        <v>323148</v>
      </c>
      <c r="O146" s="18">
        <f t="shared" si="57"/>
        <v>66697</v>
      </c>
    </row>
    <row r="147" spans="1:15" outlineLevel="1" x14ac:dyDescent="0.25">
      <c r="A147" s="5">
        <v>2017</v>
      </c>
      <c r="B147" s="3">
        <f>B7+B21+B35+B49+B63+B77+B91+B105+B119+B133</f>
        <v>8207</v>
      </c>
      <c r="C147" s="3">
        <f t="shared" si="55"/>
        <v>0</v>
      </c>
      <c r="D147" s="3">
        <f t="shared" si="55"/>
        <v>15046</v>
      </c>
      <c r="E147" s="3">
        <f t="shared" si="55"/>
        <v>44572</v>
      </c>
      <c r="F147" s="3">
        <f t="shared" si="55"/>
        <v>0</v>
      </c>
      <c r="G147" s="3">
        <f t="shared" si="55"/>
        <v>17740</v>
      </c>
      <c r="H147" s="3">
        <f t="shared" si="55"/>
        <v>36896</v>
      </c>
      <c r="I147" s="3">
        <f t="shared" si="55"/>
        <v>45616</v>
      </c>
      <c r="J147" s="3">
        <f t="shared" si="55"/>
        <v>12640</v>
      </c>
      <c r="K147" s="3">
        <f t="shared" si="55"/>
        <v>55856</v>
      </c>
      <c r="L147" s="3">
        <f t="shared" si="55"/>
        <v>49251</v>
      </c>
      <c r="M147" s="3">
        <f t="shared" si="55"/>
        <v>20150</v>
      </c>
      <c r="N147" s="1">
        <f t="shared" si="56"/>
        <v>305974</v>
      </c>
      <c r="O147" s="18">
        <f t="shared" si="57"/>
        <v>67825</v>
      </c>
    </row>
    <row r="148" spans="1:15" outlineLevel="1" x14ac:dyDescent="0.25">
      <c r="A148" s="5">
        <v>2018</v>
      </c>
      <c r="B148" s="3">
        <f>B8+B22+B36+B50+B64+B78+B92+B106+B120+B134</f>
        <v>22778</v>
      </c>
      <c r="C148" s="3">
        <f t="shared" si="55"/>
        <v>47750</v>
      </c>
      <c r="D148" s="3">
        <f t="shared" si="55"/>
        <v>26056</v>
      </c>
      <c r="E148" s="3">
        <f t="shared" si="55"/>
        <v>22195</v>
      </c>
      <c r="F148" s="3">
        <f t="shared" si="55"/>
        <v>0</v>
      </c>
      <c r="G148" s="3">
        <f t="shared" si="55"/>
        <v>0</v>
      </c>
      <c r="H148" s="3">
        <f t="shared" si="55"/>
        <v>0</v>
      </c>
      <c r="I148" s="3">
        <f t="shared" si="55"/>
        <v>0</v>
      </c>
      <c r="J148" s="3">
        <f t="shared" si="55"/>
        <v>0</v>
      </c>
      <c r="K148" s="3">
        <f t="shared" si="55"/>
        <v>0</v>
      </c>
      <c r="L148" s="3">
        <f t="shared" si="55"/>
        <v>0</v>
      </c>
      <c r="M148" s="3">
        <f t="shared" si="55"/>
        <v>0</v>
      </c>
      <c r="N148" s="1">
        <f>SUM(B148:M148)</f>
        <v>118779</v>
      </c>
      <c r="O148" s="18">
        <f t="shared" si="57"/>
        <v>118779</v>
      </c>
    </row>
    <row r="149" spans="1:15" outlineLevel="1" x14ac:dyDescent="0.25"/>
    <row r="150" spans="1:15" outlineLevel="1" x14ac:dyDescent="0.25">
      <c r="A150">
        <v>2015</v>
      </c>
      <c r="B150" s="8">
        <f>IFERROR(B145/B144-1,"")</f>
        <v>-0.49023973155228595</v>
      </c>
      <c r="C150" s="8" t="str">
        <f t="shared" ref="C150:M150" si="58">IFERROR(C145/C144-1,"")</f>
        <v/>
      </c>
      <c r="D150" s="8">
        <f t="shared" si="58"/>
        <v>0.21220200752823093</v>
      </c>
      <c r="E150" s="8">
        <f t="shared" si="58"/>
        <v>-0.42787914387459158</v>
      </c>
      <c r="F150" s="8">
        <f t="shared" si="58"/>
        <v>-0.37307029511021761</v>
      </c>
      <c r="G150" s="8">
        <f t="shared" si="58"/>
        <v>0.29258409237610272</v>
      </c>
      <c r="H150" s="8">
        <f t="shared" si="58"/>
        <v>-0.4481190784627499</v>
      </c>
      <c r="I150" s="8">
        <f t="shared" si="58"/>
        <v>-0.41346640846119465</v>
      </c>
      <c r="J150" s="8">
        <f t="shared" si="58"/>
        <v>1.4830599784508558</v>
      </c>
      <c r="K150" s="8">
        <f t="shared" si="58"/>
        <v>-0.30646089232804996</v>
      </c>
      <c r="L150" s="8">
        <f t="shared" si="58"/>
        <v>3.3466115702479335</v>
      </c>
      <c r="M150" s="8">
        <f t="shared" si="58"/>
        <v>0.26549013563501855</v>
      </c>
      <c r="N150" s="8">
        <f>IFERROR(N145/N144-1,"")</f>
        <v>-0.14479518431999094</v>
      </c>
      <c r="O150" s="8">
        <f>IFERROR(O145/O144-1,"")</f>
        <v>-0.33082103009128816</v>
      </c>
    </row>
    <row r="151" spans="1:15" outlineLevel="1" x14ac:dyDescent="0.25">
      <c r="A151">
        <v>2016</v>
      </c>
      <c r="B151" s="8">
        <f t="shared" ref="B151:N153" si="59">IFERROR(B146/B145-1,"")</f>
        <v>0.17292233685676317</v>
      </c>
      <c r="C151" s="8">
        <f t="shared" si="59"/>
        <v>-1</v>
      </c>
      <c r="D151" s="8">
        <f t="shared" si="59"/>
        <v>-1</v>
      </c>
      <c r="E151" s="8">
        <f t="shared" si="59"/>
        <v>-4.918506160164271E-2</v>
      </c>
      <c r="F151" s="8">
        <f t="shared" si="59"/>
        <v>-0.17477451682176093</v>
      </c>
      <c r="G151" s="8">
        <f t="shared" si="59"/>
        <v>-1.0052989318906922</v>
      </c>
      <c r="H151" s="8">
        <f t="shared" si="59"/>
        <v>0.15347263773185427</v>
      </c>
      <c r="I151" s="8">
        <f t="shared" si="59"/>
        <v>-0.18789048610758363</v>
      </c>
      <c r="J151" s="8">
        <f t="shared" si="59"/>
        <v>-6.2967070054481433E-2</v>
      </c>
      <c r="K151" s="8">
        <f t="shared" si="59"/>
        <v>0.29305875277380289</v>
      </c>
      <c r="L151" s="8">
        <f t="shared" si="59"/>
        <v>-0.99904932121534773</v>
      </c>
      <c r="M151" s="8">
        <f t="shared" si="59"/>
        <v>0.35351074843188601</v>
      </c>
      <c r="N151" s="8">
        <f t="shared" si="59"/>
        <v>-0.23774523101309863</v>
      </c>
      <c r="O151" s="8">
        <f t="shared" ref="O151" si="60">IFERROR(O146/O145-1,"")</f>
        <v>-0.29794109597692675</v>
      </c>
    </row>
    <row r="152" spans="1:15" outlineLevel="1" x14ac:dyDescent="0.25">
      <c r="A152">
        <v>2017</v>
      </c>
      <c r="B152" s="8">
        <f t="shared" ref="B152:N153" si="61">IFERROR(B147/B146-1,"")</f>
        <v>-0.77856025039123633</v>
      </c>
      <c r="C152" s="8" t="str">
        <f t="shared" si="61"/>
        <v/>
      </c>
      <c r="D152" s="8" t="str">
        <f t="shared" si="61"/>
        <v/>
      </c>
      <c r="E152" s="8">
        <f t="shared" si="61"/>
        <v>0.50403239412856427</v>
      </c>
      <c r="F152" s="8">
        <f t="shared" si="61"/>
        <v>-1</v>
      </c>
      <c r="G152" s="8">
        <f t="shared" si="61"/>
        <v>-93.879581151832454</v>
      </c>
      <c r="H152" s="8">
        <f t="shared" si="61"/>
        <v>-0.26389082856173818</v>
      </c>
      <c r="I152" s="8">
        <f t="shared" si="61"/>
        <v>0.42656992744558409</v>
      </c>
      <c r="J152" s="8">
        <f t="shared" si="61"/>
        <v>-0.67481348083354775</v>
      </c>
      <c r="K152" s="8">
        <f t="shared" si="61"/>
        <v>-0.10415396952686451</v>
      </c>
      <c r="L152" s="8">
        <f t="shared" si="61"/>
        <v>984.02</v>
      </c>
      <c r="M152" s="8">
        <f t="shared" si="61"/>
        <v>-0.54670206064968951</v>
      </c>
      <c r="N152" s="8">
        <f t="shared" si="61"/>
        <v>-5.3145926943691468E-2</v>
      </c>
      <c r="O152" s="8">
        <f t="shared" ref="O152:O153" si="62">IFERROR(O147/O146-1,"")</f>
        <v>1.6912304901269826E-2</v>
      </c>
    </row>
    <row r="153" spans="1:15" outlineLevel="1" x14ac:dyDescent="0.25">
      <c r="A153">
        <v>2018</v>
      </c>
      <c r="B153" s="8">
        <f t="shared" si="61"/>
        <v>1.7754356037528938</v>
      </c>
      <c r="C153" s="8" t="str">
        <f t="shared" si="59"/>
        <v/>
      </c>
      <c r="D153" s="8">
        <f t="shared" si="61"/>
        <v>0.7317559484248306</v>
      </c>
      <c r="E153" s="8">
        <f t="shared" si="61"/>
        <v>-0.50204164049178857</v>
      </c>
      <c r="F153" s="8"/>
      <c r="G153" s="8"/>
      <c r="H153" s="8"/>
      <c r="I153" s="8"/>
      <c r="J153" s="8"/>
      <c r="K153" s="8"/>
      <c r="L153" s="8"/>
      <c r="M153" s="8"/>
      <c r="N153" s="8"/>
      <c r="O153" s="8">
        <f t="shared" si="62"/>
        <v>0.75125691116844817</v>
      </c>
    </row>
    <row r="155" spans="1:15" ht="15.75" x14ac:dyDescent="0.25">
      <c r="A155" s="16" t="s">
        <v>34</v>
      </c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5" ht="75" outlineLevel="1" x14ac:dyDescent="0.25">
      <c r="C156" s="17" t="s">
        <v>0</v>
      </c>
      <c r="D156" s="17" t="s">
        <v>25</v>
      </c>
      <c r="E156" s="17" t="s">
        <v>31</v>
      </c>
      <c r="F156" s="17" t="s">
        <v>26</v>
      </c>
      <c r="G156" s="17" t="s">
        <v>28</v>
      </c>
      <c r="H156" s="17" t="s">
        <v>30</v>
      </c>
      <c r="I156" s="17" t="s">
        <v>27</v>
      </c>
      <c r="J156" s="17" t="s">
        <v>29</v>
      </c>
      <c r="K156" s="17" t="s">
        <v>32</v>
      </c>
      <c r="L156" s="17" t="s">
        <v>35</v>
      </c>
      <c r="M156" s="17" t="s">
        <v>33</v>
      </c>
      <c r="N156" s="10"/>
    </row>
    <row r="157" spans="1:15" outlineLevel="1" x14ac:dyDescent="0.25">
      <c r="B157">
        <v>2014</v>
      </c>
      <c r="C157" s="9">
        <f>SUM(D157:M157)</f>
        <v>495714</v>
      </c>
      <c r="D157" s="9">
        <v>392197</v>
      </c>
      <c r="E157" s="9">
        <v>5660</v>
      </c>
      <c r="F157" s="9">
        <v>53180</v>
      </c>
      <c r="G157" s="9">
        <v>11120</v>
      </c>
      <c r="H157" s="9">
        <v>9600</v>
      </c>
      <c r="I157" s="9"/>
      <c r="J157" s="9">
        <v>19860</v>
      </c>
      <c r="K157" s="9">
        <v>4097</v>
      </c>
      <c r="L157" s="9"/>
      <c r="M157" s="9">
        <v>0</v>
      </c>
    </row>
    <row r="158" spans="1:15" outlineLevel="1" x14ac:dyDescent="0.25">
      <c r="B158">
        <v>2015</v>
      </c>
      <c r="C158" s="9">
        <f>SUM(D158:M158)</f>
        <v>423937</v>
      </c>
      <c r="D158" s="9">
        <v>367090</v>
      </c>
      <c r="E158" s="9">
        <v>5556</v>
      </c>
      <c r="F158" s="9">
        <v>32430</v>
      </c>
      <c r="G158" s="9">
        <v>6646</v>
      </c>
      <c r="H158" s="9">
        <v>3830</v>
      </c>
      <c r="I158" s="9"/>
      <c r="J158" s="9">
        <v>4608</v>
      </c>
      <c r="K158" s="9">
        <v>2906</v>
      </c>
      <c r="L158" s="9"/>
      <c r="M158" s="9">
        <v>871</v>
      </c>
    </row>
    <row r="159" spans="1:15" outlineLevel="1" x14ac:dyDescent="0.25">
      <c r="B159">
        <v>2016</v>
      </c>
      <c r="C159" s="9">
        <f>SUM(D159:M159)</f>
        <v>323148</v>
      </c>
      <c r="D159" s="9">
        <v>274807</v>
      </c>
      <c r="E159" s="9">
        <v>9412</v>
      </c>
      <c r="F159" s="9">
        <v>24147</v>
      </c>
      <c r="G159" s="9">
        <v>3930</v>
      </c>
      <c r="H159" s="9">
        <v>4680</v>
      </c>
      <c r="I159" s="9"/>
      <c r="J159" s="9">
        <v>3802</v>
      </c>
      <c r="K159" s="9">
        <v>1820</v>
      </c>
      <c r="L159" s="9"/>
      <c r="M159" s="9">
        <v>550</v>
      </c>
    </row>
    <row r="160" spans="1:15" outlineLevel="1" x14ac:dyDescent="0.25">
      <c r="B160">
        <v>2017</v>
      </c>
      <c r="C160" s="9">
        <f>SUM(D160:M160)</f>
        <v>305974</v>
      </c>
      <c r="D160" s="9">
        <v>247808</v>
      </c>
      <c r="E160" s="9">
        <v>11688</v>
      </c>
      <c r="F160" s="9">
        <v>28120</v>
      </c>
      <c r="G160" s="9">
        <v>3530</v>
      </c>
      <c r="H160" s="9">
        <v>6060</v>
      </c>
      <c r="I160" s="9"/>
      <c r="J160" s="9">
        <v>5583</v>
      </c>
      <c r="K160" s="9">
        <v>2985</v>
      </c>
      <c r="L160" s="9"/>
      <c r="M160" s="9">
        <v>200</v>
      </c>
    </row>
    <row r="161" spans="1:13" outlineLevel="1" x14ac:dyDescent="0.25">
      <c r="A161" s="5" t="s">
        <v>37</v>
      </c>
      <c r="B161">
        <v>2018</v>
      </c>
      <c r="C161" s="9">
        <f>SUM(D161:M161)</f>
        <v>118779</v>
      </c>
      <c r="D161" s="9">
        <v>88780</v>
      </c>
      <c r="E161" s="9">
        <v>5986</v>
      </c>
      <c r="F161" s="9">
        <v>15400</v>
      </c>
      <c r="G161" s="9">
        <v>2550</v>
      </c>
      <c r="H161" s="9">
        <v>1870</v>
      </c>
      <c r="I161" s="9"/>
      <c r="J161" s="9">
        <v>2652</v>
      </c>
      <c r="K161" s="9">
        <v>1405</v>
      </c>
      <c r="L161" s="9"/>
      <c r="M161" s="9">
        <v>136</v>
      </c>
    </row>
    <row r="162" spans="1:13" outlineLevel="1" x14ac:dyDescent="0.25">
      <c r="C162" s="11"/>
    </row>
    <row r="163" spans="1:13" outlineLevel="1" x14ac:dyDescent="0.25">
      <c r="B163">
        <v>2014</v>
      </c>
      <c r="D163" s="12">
        <f>IFERROR((D157/$C157),"")</f>
        <v>0.79117596033196558</v>
      </c>
      <c r="E163" s="12">
        <f>IFERROR((E157/$C157),"")</f>
        <v>1.1417874016065714E-2</v>
      </c>
      <c r="F163" s="12">
        <f t="shared" ref="F163:M163" si="63">IFERROR((F157/$C157),"")</f>
        <v>0.10727960073752203</v>
      </c>
      <c r="G163" s="12">
        <f t="shared" ref="G163:H167" si="64">IFERROR((G157/$C157),"")</f>
        <v>2.2432289586334055E-2</v>
      </c>
      <c r="H163" s="12">
        <f t="shared" si="64"/>
        <v>1.9366005398274006E-2</v>
      </c>
      <c r="I163" s="12">
        <f t="shared" si="63"/>
        <v>0</v>
      </c>
      <c r="J163" s="12">
        <f t="shared" ref="J163:K167" si="65">IFERROR((J157/$C157),"")</f>
        <v>4.006342366767935E-2</v>
      </c>
      <c r="K163" s="12">
        <f t="shared" si="65"/>
        <v>8.2648462621592294E-3</v>
      </c>
      <c r="L163" s="12">
        <f t="shared" ref="L163:L167" si="66">IFERROR((L157/$C157),"")</f>
        <v>0</v>
      </c>
      <c r="M163" s="12">
        <f t="shared" si="63"/>
        <v>0</v>
      </c>
    </row>
    <row r="164" spans="1:13" outlineLevel="1" x14ac:dyDescent="0.25">
      <c r="B164">
        <v>2015</v>
      </c>
      <c r="D164" s="12">
        <f t="shared" ref="D164:M164" si="67">IFERROR((D158/$C158),"")</f>
        <v>0.86590696259113975</v>
      </c>
      <c r="E164" s="12">
        <f>IFERROR((E158/$C158),"")</f>
        <v>1.3105720897208784E-2</v>
      </c>
      <c r="F164" s="12">
        <f t="shared" si="67"/>
        <v>7.6497215388135503E-2</v>
      </c>
      <c r="G164" s="12">
        <f t="shared" si="64"/>
        <v>1.567685764630122E-2</v>
      </c>
      <c r="H164" s="12">
        <f t="shared" si="64"/>
        <v>9.034361237636724E-3</v>
      </c>
      <c r="I164" s="12">
        <f t="shared" si="67"/>
        <v>0</v>
      </c>
      <c r="J164" s="12">
        <f t="shared" si="65"/>
        <v>1.0869539577814629E-2</v>
      </c>
      <c r="K164" s="12">
        <f t="shared" si="65"/>
        <v>6.8547921035436868E-3</v>
      </c>
      <c r="L164" s="12">
        <f t="shared" si="66"/>
        <v>0</v>
      </c>
      <c r="M164" s="12">
        <f t="shared" si="67"/>
        <v>2.0545505582197357E-3</v>
      </c>
    </row>
    <row r="165" spans="1:13" outlineLevel="1" x14ac:dyDescent="0.25">
      <c r="B165">
        <v>2016</v>
      </c>
      <c r="D165" s="12">
        <f t="shared" ref="D165:M165" si="68">IFERROR((D159/$C159),"")</f>
        <v>0.85040600591679349</v>
      </c>
      <c r="E165" s="12">
        <f>IFERROR((E159/$C159),"")</f>
        <v>2.9125973238268533E-2</v>
      </c>
      <c r="F165" s="12">
        <f t="shared" si="68"/>
        <v>7.4724274945226335E-2</v>
      </c>
      <c r="G165" s="12">
        <f t="shared" si="64"/>
        <v>1.2161610160050504E-2</v>
      </c>
      <c r="H165" s="12">
        <f t="shared" si="64"/>
        <v>1.4482528129525791E-2</v>
      </c>
      <c r="I165" s="12">
        <f t="shared" si="68"/>
        <v>0</v>
      </c>
      <c r="J165" s="12">
        <f t="shared" si="65"/>
        <v>1.1765506826593388E-2</v>
      </c>
      <c r="K165" s="12">
        <f t="shared" si="65"/>
        <v>5.6320942725933626E-3</v>
      </c>
      <c r="L165" s="12">
        <f t="shared" si="66"/>
        <v>0</v>
      </c>
      <c r="M165" s="12">
        <f t="shared" si="68"/>
        <v>1.7020065109485437E-3</v>
      </c>
    </row>
    <row r="166" spans="1:13" outlineLevel="1" x14ac:dyDescent="0.25">
      <c r="B166">
        <v>2017</v>
      </c>
      <c r="D166" s="12">
        <f t="shared" ref="D166:M167" si="69">IFERROR((D160/$C160),"")</f>
        <v>0.80989888029701873</v>
      </c>
      <c r="E166" s="12">
        <f>IFERROR((E160/$C160),"")</f>
        <v>3.8199324125579297E-2</v>
      </c>
      <c r="F166" s="12">
        <f t="shared" si="69"/>
        <v>9.1903233608084348E-2</v>
      </c>
      <c r="G166" s="12">
        <f t="shared" si="64"/>
        <v>1.1536927974272323E-2</v>
      </c>
      <c r="H166" s="12">
        <f t="shared" si="64"/>
        <v>1.9805604397759288E-2</v>
      </c>
      <c r="I166" s="12">
        <f t="shared" si="69"/>
        <v>0</v>
      </c>
      <c r="J166" s="12">
        <f t="shared" si="65"/>
        <v>1.8246648408034669E-2</v>
      </c>
      <c r="K166" s="12">
        <f t="shared" si="65"/>
        <v>9.7557308790943015E-3</v>
      </c>
      <c r="L166" s="12">
        <f t="shared" si="66"/>
        <v>0</v>
      </c>
      <c r="M166" s="12">
        <f t="shared" si="69"/>
        <v>6.536503101570722E-4</v>
      </c>
    </row>
    <row r="167" spans="1:13" outlineLevel="1" x14ac:dyDescent="0.25">
      <c r="B167">
        <v>2018</v>
      </c>
      <c r="D167" s="12">
        <f t="shared" si="69"/>
        <v>0.74743852027715341</v>
      </c>
      <c r="E167" s="12">
        <f>IFERROR((E161/$C161),"")</f>
        <v>5.0396113791158367E-2</v>
      </c>
      <c r="F167" s="12">
        <f t="shared" si="69"/>
        <v>0.12965254800932824</v>
      </c>
      <c r="G167" s="12">
        <f t="shared" si="64"/>
        <v>2.1468441391155002E-2</v>
      </c>
      <c r="H167" s="12">
        <f t="shared" si="64"/>
        <v>1.5743523686847002E-2</v>
      </c>
      <c r="I167" s="12">
        <f t="shared" si="69"/>
        <v>0</v>
      </c>
      <c r="J167" s="12">
        <f t="shared" si="65"/>
        <v>2.2327179046801201E-2</v>
      </c>
      <c r="K167" s="12">
        <f t="shared" si="65"/>
        <v>1.1828690256695208E-2</v>
      </c>
      <c r="L167" s="12">
        <f t="shared" si="66"/>
        <v>0</v>
      </c>
      <c r="M167" s="12">
        <f t="shared" si="69"/>
        <v>1.1449835408616001E-3</v>
      </c>
    </row>
  </sheetData>
  <sortState ref="P157:Q167">
    <sortCondition descending="1" ref="Q157"/>
  </sortState>
  <conditionalFormatting sqref="B24:N26 B10:N13 B38:N41 B52:N55 B66:N69 B80:N83 B94:N97 B108:N111 B122:N125 B136:N139">
    <cfRule type="cellIs" dxfId="13" priority="14" operator="lessThan">
      <formula>0</formula>
    </cfRule>
  </conditionalFormatting>
  <conditionalFormatting sqref="B150:O153">
    <cfRule type="cellIs" dxfId="12" priority="13" operator="lessThan">
      <formula>0</formula>
    </cfRule>
  </conditionalFormatting>
  <conditionalFormatting sqref="O10:O13">
    <cfRule type="cellIs" dxfId="11" priority="12" operator="lessThan">
      <formula>0</formula>
    </cfRule>
  </conditionalFormatting>
  <conditionalFormatting sqref="O108:O111">
    <cfRule type="cellIs" dxfId="10" priority="11" operator="lessThan">
      <formula>0</formula>
    </cfRule>
  </conditionalFormatting>
  <conditionalFormatting sqref="O38:O41">
    <cfRule type="cellIs" dxfId="9" priority="10" operator="lessThan">
      <formula>0</formula>
    </cfRule>
  </conditionalFormatting>
  <conditionalFormatting sqref="O52:O55">
    <cfRule type="cellIs" dxfId="8" priority="9" operator="lessThan">
      <formula>0</formula>
    </cfRule>
  </conditionalFormatting>
  <conditionalFormatting sqref="O66:O69">
    <cfRule type="cellIs" dxfId="7" priority="8" operator="lessThan">
      <formula>0</formula>
    </cfRule>
  </conditionalFormatting>
  <conditionalFormatting sqref="O80:O83">
    <cfRule type="cellIs" dxfId="6" priority="7" operator="lessThan">
      <formula>0</formula>
    </cfRule>
  </conditionalFormatting>
  <conditionalFormatting sqref="O94:O97">
    <cfRule type="cellIs" dxfId="5" priority="6" operator="lessThan">
      <formula>0</formula>
    </cfRule>
  </conditionalFormatting>
  <conditionalFormatting sqref="O122:O125">
    <cfRule type="cellIs" dxfId="4" priority="5" operator="lessThan">
      <formula>0</formula>
    </cfRule>
  </conditionalFormatting>
  <conditionalFormatting sqref="O136:O139">
    <cfRule type="cellIs" dxfId="3" priority="4" operator="lessThan">
      <formula>0</formula>
    </cfRule>
  </conditionalFormatting>
  <conditionalFormatting sqref="O24:O27">
    <cfRule type="cellIs" dxfId="2" priority="3" operator="lessThan">
      <formula>0</formula>
    </cfRule>
  </conditionalFormatting>
  <conditionalFormatting sqref="B27">
    <cfRule type="cellIs" dxfId="1" priority="2" operator="lessThan">
      <formula>0</formula>
    </cfRule>
  </conditionalFormatting>
  <conditionalFormatting sqref="C27:E2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zoomScaleSheetLayoutView="64" workbookViewId="0">
      <selection activeCell="N46" sqref="N46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"/>
  <sheetViews>
    <sheetView tabSelected="1" zoomScale="93" zoomScaleNormal="93" workbookViewId="0">
      <selection activeCell="AD28" sqref="AD2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Genel Veriler - Adet</vt:lpstr>
      <vt:lpstr>ОБЩАЯ ДИАГРАММА</vt:lpstr>
      <vt:lpstr>MİRA SERISI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2018-06-13T06:26:18Z</dcterms:modified>
</cp:coreProperties>
</file>