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2" i="1"/>
  <c r="B21"/>
  <c r="J38" l="1"/>
  <c r="I38"/>
  <c r="F37"/>
  <c r="D37"/>
  <c r="C37"/>
  <c r="I37" s="1"/>
  <c r="J36"/>
  <c r="I36"/>
  <c r="A36"/>
  <c r="J35"/>
  <c r="I35"/>
  <c r="A35"/>
  <c r="J34"/>
  <c r="I34"/>
  <c r="A34"/>
  <c r="J33"/>
  <c r="I33"/>
  <c r="A33"/>
  <c r="J32"/>
  <c r="I32"/>
  <c r="A32"/>
  <c r="J31"/>
  <c r="I31"/>
  <c r="A31"/>
  <c r="J30"/>
  <c r="I30"/>
  <c r="A30"/>
  <c r="J29"/>
  <c r="I29"/>
  <c r="A29"/>
  <c r="J28"/>
  <c r="I28"/>
  <c r="L27"/>
  <c r="J27"/>
  <c r="I27"/>
  <c r="L26"/>
  <c r="J26"/>
  <c r="I26"/>
  <c r="E26"/>
  <c r="B26"/>
  <c r="B27" s="1"/>
  <c r="A26"/>
  <c r="L25"/>
  <c r="J25"/>
  <c r="I25"/>
  <c r="A25"/>
  <c r="J37" l="1"/>
  <c r="E27"/>
  <c r="A27"/>
  <c r="B28"/>
  <c r="B29" l="1"/>
  <c r="E28"/>
  <c r="A28"/>
  <c r="B30" l="1"/>
  <c r="E29"/>
  <c r="B31" l="1"/>
  <c r="E30"/>
  <c r="B32" l="1"/>
  <c r="E31"/>
  <c r="B33" l="1"/>
  <c r="E32"/>
  <c r="B34" l="1"/>
  <c r="E33"/>
  <c r="B35" l="1"/>
  <c r="E34"/>
  <c r="B36" l="1"/>
  <c r="E35"/>
  <c r="E36" l="1"/>
</calcChain>
</file>

<file path=xl/comments1.xml><?xml version="1.0" encoding="utf-8"?>
<comments xmlns="http://schemas.openxmlformats.org/spreadsheetml/2006/main">
  <authors>
    <author>Admin</author>
  </authors>
  <commentList>
    <comment ref="B2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Вводится первый месяц в формате 01.01.18</t>
        </r>
      </text>
    </comment>
    <comment ref="B2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1. Вводиться автоматично наступний місяць після першого</t>
        </r>
      </text>
    </comment>
  </commentList>
</comments>
</file>

<file path=xl/sharedStrings.xml><?xml version="1.0" encoding="utf-8"?>
<sst xmlns="http://schemas.openxmlformats.org/spreadsheetml/2006/main" count="58" uniqueCount="58">
  <si>
    <t>Додаток 1</t>
  </si>
  <si>
    <t xml:space="preserve">до Інструкції з організації </t>
  </si>
  <si>
    <t>примусового виконання рішень</t>
  </si>
  <si>
    <t>Відділу державної виконавчої служби</t>
  </si>
  <si>
    <t>(найменування органу державної виконавчої служби)</t>
  </si>
  <si>
    <t>Звіт про здійснені відрахування та виплати</t>
  </si>
  <si>
    <t xml:space="preserve"> (найменування підприємства, установи, організації,  прізвище, ім’я та по батькові фізичної особи, </t>
  </si>
  <si>
    <t>фізичної особи – підприємця, які отримали постанову про стягнення, контактний телефон)</t>
  </si>
  <si>
    <t>(прізвище, ім’я та по батькові боржника)</t>
  </si>
  <si>
    <t>(назва та реквізити виконавчого документа згідно з постановою державного виконавця)</t>
  </si>
  <si>
    <t>__________________________________________________________________________</t>
  </si>
  <si>
    <t>Рік</t>
  </si>
  <si>
    <t>Місяць</t>
  </si>
  <si>
    <t>Нарахована зарплата, інші доходи (виплати)</t>
  </si>
  <si>
    <t>Утримано податків та інших обов’язкових платежів</t>
  </si>
  <si>
    <t>Відсоток (частка) стягнення</t>
  </si>
  <si>
    <t>Утримана сума</t>
  </si>
  <si>
    <t>Дата і номер документа, відповідно до якого перераховані стягнуті кошти</t>
  </si>
  <si>
    <t>Примітка</t>
  </si>
  <si>
    <r>
      <rPr>
        <sz val="11"/>
        <color rgb="FF00B050"/>
        <rFont val="Calibri"/>
        <family val="2"/>
        <charset val="204"/>
        <scheme val="minor"/>
      </rPr>
      <t>Перевірка Утримано податків та інших обов’язкових платежів</t>
    </r>
    <r>
      <rPr>
        <sz val="11"/>
        <rFont val="Calibri"/>
        <family val="2"/>
        <charset val="204"/>
        <scheme val="minor"/>
      </rPr>
      <t xml:space="preserve">: </t>
    </r>
    <r>
      <rPr>
        <sz val="11"/>
        <color rgb="FF0033CC"/>
        <rFont val="Calibri"/>
        <family val="2"/>
        <charset val="204"/>
        <scheme val="minor"/>
      </rPr>
      <t>нараховано помножити на 19.5 %</t>
    </r>
  </si>
  <si>
    <r>
      <rPr>
        <sz val="11"/>
        <color rgb="FF00B050"/>
        <rFont val="Calibri"/>
        <family val="2"/>
        <charset val="204"/>
        <scheme val="minor"/>
      </rPr>
      <t>Перевірка Утримана сума АЛІМЕНТІВ</t>
    </r>
    <r>
      <rPr>
        <sz val="11"/>
        <rFont val="Calibri"/>
        <family val="2"/>
        <charset val="204"/>
        <scheme val="minor"/>
      </rPr>
      <t xml:space="preserve">: </t>
    </r>
    <r>
      <rPr>
        <sz val="11"/>
        <color rgb="FF0033CC"/>
        <rFont val="Calibri"/>
        <family val="2"/>
        <charset val="204"/>
        <scheme val="minor"/>
      </rPr>
      <t>нараховано Мінус утримано помножити на стовпчик E %</t>
    </r>
  </si>
  <si>
    <r>
      <rPr>
        <sz val="11"/>
        <color rgb="FF7030A0"/>
        <rFont val="Calibri"/>
        <family val="2"/>
        <charset val="204"/>
      </rPr>
      <t xml:space="preserve">← </t>
    </r>
    <r>
      <rPr>
        <sz val="11"/>
        <color rgb="FF7030A0"/>
        <rFont val="Calibri"/>
        <family val="2"/>
        <charset val="204"/>
        <scheme val="minor"/>
      </rPr>
      <t>Була выстота 23 строки 225</t>
    </r>
  </si>
  <si>
    <r>
      <t>1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> </t>
    </r>
  </si>
  <si>
    <r>
      <t>2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> </t>
    </r>
  </si>
  <si>
    <r>
      <t>3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> </t>
    </r>
  </si>
  <si>
    <r>
      <t>4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> </t>
    </r>
  </si>
  <si>
    <r>
      <t>5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> </t>
    </r>
  </si>
  <si>
    <r>
      <t>6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> </t>
    </r>
  </si>
  <si>
    <r>
      <t>7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2"/>
        <color theme="1"/>
        <rFont val="Times New Roman"/>
        <family val="1"/>
        <charset val="204"/>
      </rPr>
      <t> </t>
    </r>
  </si>
  <si>
    <r>
      <t>8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2"/>
        <color theme="1"/>
        <rFont val="Times New Roman"/>
        <family val="1"/>
        <charset val="204"/>
      </rPr>
      <t> </t>
    </r>
  </si>
  <si>
    <t xml:space="preserve"> С этой формулы я писал формулу в столбюец І=ЕСЛИОШИБКА(ЕСЛИ(D25&lt;&gt;"";ОКРУГЛ($E$25*(C25-D25);2);"");)</t>
  </si>
  <si>
    <t>ВСЬОГО</t>
  </si>
  <si>
    <t>Примітки (для особи, відповідальної за складання звіту):</t>
  </si>
  <si>
    <t xml:space="preserve">1. Розмір аліментів у разі їх стягнення у частці від заробітку (доходу) не може бути менше </t>
  </si>
  <si>
    <t xml:space="preserve">встановленого Сімейним кодексом України. У разі якщо стягнути аліменти в зазначеному </t>
  </si>
  <si>
    <t xml:space="preserve">розмірі неможливо, адміністрація підприємства, установи, організації, фізична особа, </t>
  </si>
  <si>
    <t xml:space="preserve">фізична особа - підприємець, які проводили відрахування, нараховують боржнику </t>
  </si>
  <si>
    <t xml:space="preserve">заборгованість із сплати аліментів (частина сьома статті 74 Закону України «Про виконавче </t>
  </si>
  <si>
    <t xml:space="preserve">провадження»). Про залишок несплаченої суми заборгованості зазначається у цьому звіті в </t>
  </si>
  <si>
    <t>графі «Примітка».</t>
  </si>
  <si>
    <t xml:space="preserve">2. У разі неперерахування коштів вказуються причини їх неперерахування. </t>
  </si>
  <si>
    <t xml:space="preserve">3. У разі звільнення працівника звіт подається за період з моменту подання останнього </t>
  </si>
  <si>
    <t>звіту до моменту звільнення працівника.</t>
  </si>
  <si>
    <t xml:space="preserve">Головний бухгалтер (керівник, </t>
  </si>
  <si>
    <t xml:space="preserve">фізична особа - підприємець) </t>
  </si>
  <si>
    <t xml:space="preserve">     (підпис)</t>
  </si>
  <si>
    <t xml:space="preserve">                (прізвище, ініціали)</t>
  </si>
  <si>
    <t xml:space="preserve">    М.П.</t>
  </si>
  <si>
    <r>
      <t xml:space="preserve">щодо </t>
    </r>
    <r>
      <rPr>
        <b/>
        <u/>
        <sz val="12"/>
        <color rgb="FF003399"/>
        <rFont val="Times New Roman"/>
        <family val="1"/>
        <charset val="204"/>
      </rPr>
      <t>Иванов Иван Иванович</t>
    </r>
  </si>
  <si>
    <t xml:space="preserve">за постановою від  </t>
  </si>
  <si>
    <t xml:space="preserve">виданою за виконавчим документом </t>
  </si>
  <si>
    <t xml:space="preserve">____________ </t>
  </si>
  <si>
    <r>
      <rPr>
        <i/>
        <sz val="10"/>
        <color theme="1"/>
        <rFont val="Times New Roman"/>
        <family val="1"/>
        <charset val="204"/>
      </rPr>
      <t>кому</t>
    </r>
    <r>
      <rPr>
        <sz val="12"/>
        <color theme="1"/>
        <rFont val="Times New Roman"/>
        <family val="1"/>
        <charset val="204"/>
      </rPr>
      <t xml:space="preserve"> </t>
    </r>
  </si>
  <si>
    <t xml:space="preserve">телефон </t>
  </si>
  <si>
    <t>← Нужно: за период с  01 февраля 2018 г.  по 31 мая 2018 г.</t>
  </si>
  <si>
    <t>Русский язык:</t>
  </si>
  <si>
    <t>Украинский язык:</t>
  </si>
  <si>
    <t>← Нужно: за период с  01 лютого 2018 р.  по 31 травня 2018 р.</t>
  </si>
</sst>
</file>

<file path=xl/styles.xml><?xml version="1.0" encoding="utf-8"?>
<styleSheet xmlns="http://schemas.openxmlformats.org/spreadsheetml/2006/main">
  <numFmts count="2">
    <numFmt numFmtId="164" formatCode="[$-419]yyyy;@"/>
    <numFmt numFmtId="165" formatCode="[$-419]mmmm;@"/>
  </numFmts>
  <fonts count="2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2"/>
      <color rgb="FF00339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rgb="FF003399"/>
      <name val="Times New Roman"/>
      <family val="1"/>
      <charset val="204"/>
    </font>
    <font>
      <u/>
      <sz val="11"/>
      <color rgb="FF000099"/>
      <name val="Times New Roman"/>
      <family val="1"/>
      <charset val="204"/>
    </font>
    <font>
      <sz val="12"/>
      <color rgb="FF003399"/>
      <name val="Times New Roman"/>
      <family val="1"/>
      <charset val="204"/>
    </font>
    <font>
      <u/>
      <sz val="12"/>
      <color rgb="FF003399"/>
      <name val="Times New Roman"/>
      <family val="1"/>
      <charset val="204"/>
    </font>
    <font>
      <sz val="12"/>
      <color rgb="FF0033CC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rgb="FF7030A0"/>
      <name val="Calibri"/>
      <family val="2"/>
      <charset val="204"/>
    </font>
    <font>
      <sz val="7"/>
      <color theme="1"/>
      <name val="Times New Roman"/>
      <family val="1"/>
      <charset val="204"/>
    </font>
    <font>
      <sz val="9.5"/>
      <color rgb="FF003399"/>
      <name val="Times New Roman"/>
      <family val="1"/>
      <charset val="204"/>
    </font>
    <font>
      <sz val="9.5"/>
      <color rgb="FF0033CC"/>
      <name val="Times New Roman"/>
      <family val="1"/>
      <charset val="204"/>
    </font>
    <font>
      <b/>
      <sz val="12"/>
      <color rgb="FF003399"/>
      <name val="Times New Roman"/>
      <family val="1"/>
      <charset val="204"/>
    </font>
    <font>
      <b/>
      <sz val="10"/>
      <color rgb="FF0033CC"/>
      <name val="Times New Roman"/>
      <family val="1"/>
      <charset val="204"/>
    </font>
    <font>
      <b/>
      <sz val="11"/>
      <color rgb="FF0033CC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0"/>
      <color indexed="12"/>
      <name val="Tahoma"/>
      <family val="2"/>
      <charset val="204"/>
    </font>
    <font>
      <sz val="16"/>
      <color rgb="FF7030A0"/>
      <name val="Times New Roman"/>
      <family val="1"/>
      <charset val="204"/>
    </font>
    <font>
      <sz val="16"/>
      <color rgb="FF0033CC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CC"/>
      </right>
      <top style="thin">
        <color rgb="FF0033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33CC"/>
      </right>
      <top/>
      <bottom style="medium">
        <color rgb="FF0033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33CC"/>
      </right>
      <top/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9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3399"/>
      </top>
      <bottom style="thin">
        <color rgb="FF00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 style="thin">
        <color indexed="64"/>
      </right>
      <top style="thin">
        <color rgb="FF003399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 vertical="top"/>
    </xf>
    <xf numFmtId="0" fontId="1" fillId="0" borderId="3" xfId="0" applyFont="1" applyBorder="1" applyAlignment="1">
      <alignment horizontal="center" vertical="top" wrapText="1"/>
    </xf>
    <xf numFmtId="10" fontId="11" fillId="2" borderId="4" xfId="0" applyNumberFormat="1" applyFont="1" applyFill="1" applyBorder="1" applyAlignment="1" applyProtection="1">
      <alignment horizontal="center"/>
    </xf>
    <xf numFmtId="10" fontId="11" fillId="0" borderId="4" xfId="0" applyNumberFormat="1" applyFont="1" applyFill="1" applyBorder="1" applyAlignment="1" applyProtection="1">
      <alignment horizontal="center"/>
    </xf>
    <xf numFmtId="164" fontId="8" fillId="0" borderId="5" xfId="0" applyNumberFormat="1" applyFont="1" applyFill="1" applyBorder="1" applyAlignment="1" applyProtection="1">
      <alignment horizontal="center" vertical="top" wrapText="1"/>
    </xf>
    <xf numFmtId="165" fontId="8" fillId="3" borderId="5" xfId="0" applyNumberFormat="1" applyFont="1" applyFill="1" applyBorder="1" applyAlignment="1" applyProtection="1">
      <alignment horizontal="left" vertical="top" wrapText="1"/>
      <protection locked="0"/>
    </xf>
    <xf numFmtId="4" fontId="8" fillId="3" borderId="5" xfId="0" applyNumberFormat="1" applyFont="1" applyFill="1" applyBorder="1" applyAlignment="1" applyProtection="1">
      <alignment horizontal="center" vertical="top" wrapText="1"/>
      <protection locked="0"/>
    </xf>
    <xf numFmtId="9" fontId="8" fillId="3" borderId="5" xfId="0" applyNumberFormat="1" applyFont="1" applyFill="1" applyBorder="1" applyAlignment="1" applyProtection="1">
      <alignment horizontal="center" vertical="top" wrapText="1"/>
      <protection locked="0"/>
    </xf>
    <xf numFmtId="0" fontId="17" fillId="3" borderId="5" xfId="0" applyFont="1" applyFill="1" applyBorder="1" applyAlignment="1" applyProtection="1">
      <alignment horizontal="justify" vertical="top" wrapText="1"/>
      <protection locked="0"/>
    </xf>
    <xf numFmtId="0" fontId="1" fillId="0" borderId="5" xfId="0" applyFont="1" applyBorder="1" applyAlignment="1">
      <alignment horizontal="left" vertical="top" wrapText="1"/>
    </xf>
    <xf numFmtId="4" fontId="11" fillId="0" borderId="6" xfId="0" applyNumberFormat="1" applyFont="1" applyFill="1" applyBorder="1" applyAlignment="1" applyProtection="1">
      <alignment horizontal="center"/>
    </xf>
    <xf numFmtId="0" fontId="13" fillId="0" borderId="0" xfId="0" applyFont="1"/>
    <xf numFmtId="165" fontId="8" fillId="0" borderId="7" xfId="0" applyNumberFormat="1" applyFont="1" applyFill="1" applyBorder="1" applyAlignment="1" applyProtection="1">
      <alignment horizontal="left"/>
    </xf>
    <xf numFmtId="4" fontId="8" fillId="3" borderId="1" xfId="0" applyNumberFormat="1" applyFont="1" applyFill="1" applyBorder="1" applyAlignment="1" applyProtection="1">
      <alignment horizontal="center" vertical="top" wrapText="1"/>
      <protection locked="0"/>
    </xf>
    <xf numFmtId="9" fontId="8" fillId="0" borderId="8" xfId="0" applyNumberFormat="1" applyFont="1" applyFill="1" applyBorder="1" applyAlignment="1" applyProtection="1">
      <alignment horizontal="center"/>
    </xf>
    <xf numFmtId="0" fontId="17" fillId="3" borderId="1" xfId="0" applyFont="1" applyFill="1" applyBorder="1" applyAlignment="1" applyProtection="1">
      <alignment horizontal="justify" vertical="top"/>
      <protection locked="0"/>
    </xf>
    <xf numFmtId="0" fontId="1" fillId="0" borderId="1" xfId="0" applyFont="1" applyBorder="1" applyAlignment="1">
      <alignment horizontal="left" vertical="top" wrapText="1"/>
    </xf>
    <xf numFmtId="165" fontId="8" fillId="0" borderId="9" xfId="0" applyNumberFormat="1" applyFont="1" applyFill="1" applyBorder="1" applyAlignment="1" applyProtection="1">
      <alignment horizontal="left"/>
    </xf>
    <xf numFmtId="164" fontId="8" fillId="0" borderId="10" xfId="0" applyNumberFormat="1" applyFont="1" applyFill="1" applyBorder="1" applyAlignment="1" applyProtection="1">
      <alignment horizontal="center" vertical="top" wrapText="1"/>
    </xf>
    <xf numFmtId="165" fontId="8" fillId="0" borderId="11" xfId="0" applyNumberFormat="1" applyFont="1" applyFill="1" applyBorder="1" applyAlignment="1" applyProtection="1">
      <alignment horizontal="left"/>
    </xf>
    <xf numFmtId="4" fontId="10" fillId="3" borderId="12" xfId="0" applyNumberFormat="1" applyFont="1" applyFill="1" applyBorder="1" applyAlignment="1" applyProtection="1">
      <alignment horizontal="center" vertical="top" wrapText="1"/>
      <protection locked="0"/>
    </xf>
    <xf numFmtId="4" fontId="10" fillId="3" borderId="10" xfId="0" applyNumberFormat="1" applyFont="1" applyFill="1" applyBorder="1" applyAlignment="1" applyProtection="1">
      <alignment horizontal="center" vertical="top" wrapText="1"/>
      <protection locked="0"/>
    </xf>
    <xf numFmtId="9" fontId="8" fillId="0" borderId="10" xfId="0" applyNumberFormat="1" applyFont="1" applyFill="1" applyBorder="1" applyAlignment="1" applyProtection="1">
      <alignment horizontal="center"/>
    </xf>
    <xf numFmtId="0" fontId="18" fillId="3" borderId="10" xfId="0" applyFont="1" applyFill="1" applyBorder="1" applyAlignment="1" applyProtection="1">
      <alignment horizontal="justify" vertical="top"/>
      <protection locked="0"/>
    </xf>
    <xf numFmtId="0" fontId="10" fillId="0" borderId="10" xfId="0" applyFont="1" applyBorder="1" applyAlignment="1">
      <alignment horizontal="left" vertical="top" wrapText="1"/>
    </xf>
    <xf numFmtId="4" fontId="11" fillId="0" borderId="13" xfId="0" applyNumberFormat="1" applyFont="1" applyFill="1" applyBorder="1" applyAlignment="1" applyProtection="1">
      <alignment horizontal="center"/>
    </xf>
    <xf numFmtId="0" fontId="0" fillId="0" borderId="14" xfId="0" applyBorder="1"/>
    <xf numFmtId="0" fontId="19" fillId="0" borderId="15" xfId="0" applyFont="1" applyBorder="1" applyAlignment="1">
      <alignment horizontal="right" vertical="top" wrapText="1"/>
    </xf>
    <xf numFmtId="4" fontId="20" fillId="0" borderId="5" xfId="0" applyNumberFormat="1" applyFont="1" applyBorder="1" applyAlignment="1" applyProtection="1">
      <alignment horizontal="center"/>
    </xf>
    <xf numFmtId="9" fontId="19" fillId="0" borderId="5" xfId="0" applyNumberFormat="1" applyFont="1" applyBorder="1" applyAlignment="1">
      <alignment horizontal="center" vertical="top" wrapText="1"/>
    </xf>
    <xf numFmtId="4" fontId="11" fillId="0" borderId="5" xfId="0" applyNumberFormat="1" applyFont="1" applyFill="1" applyBorder="1" applyAlignment="1" applyProtection="1">
      <alignment horizontal="center"/>
    </xf>
    <xf numFmtId="4" fontId="21" fillId="0" borderId="0" xfId="0" applyNumberFormat="1" applyFont="1" applyFill="1" applyBorder="1" applyAlignment="1" applyProtection="1">
      <alignment horizontal="center"/>
    </xf>
    <xf numFmtId="0" fontId="5" fillId="0" borderId="0" xfId="0" applyFont="1"/>
    <xf numFmtId="0" fontId="26" fillId="0" borderId="0" xfId="0" applyFont="1"/>
    <xf numFmtId="0" fontId="27" fillId="0" borderId="0" xfId="0" applyFont="1" applyFill="1" applyAlignment="1" applyProtection="1">
      <alignment horizontal="left"/>
    </xf>
    <xf numFmtId="0" fontId="28" fillId="0" borderId="0" xfId="0" applyFont="1"/>
    <xf numFmtId="0" fontId="27" fillId="0" borderId="0" xfId="0" applyFont="1"/>
  </cellXfs>
  <cellStyles count="1"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tabSelected="1" topLeftCell="A19" workbookViewId="0">
      <selection activeCell="L23" sqref="L23"/>
    </sheetView>
  </sheetViews>
  <sheetFormatPr defaultRowHeight="15"/>
  <cols>
    <col min="1" max="1" width="12.5703125" customWidth="1"/>
    <col min="2" max="2" width="11.28515625" customWidth="1"/>
    <col min="7" max="7" width="29.7109375" customWidth="1"/>
    <col min="9" max="9" width="11.42578125" customWidth="1"/>
  </cols>
  <sheetData>
    <row r="1" spans="1:6" ht="15.75">
      <c r="F1" s="1" t="s">
        <v>0</v>
      </c>
    </row>
    <row r="2" spans="1:6" ht="15.75">
      <c r="F2" s="1" t="s">
        <v>1</v>
      </c>
    </row>
    <row r="3" spans="1:6" ht="15.75">
      <c r="F3" s="1" t="s">
        <v>2</v>
      </c>
    </row>
    <row r="4" spans="1:6" ht="15.75">
      <c r="F4" s="1" t="s">
        <v>52</v>
      </c>
    </row>
    <row r="5" spans="1:6" ht="15.75">
      <c r="F5" s="2" t="s">
        <v>3</v>
      </c>
    </row>
    <row r="6" spans="1:6">
      <c r="F6" s="3" t="s">
        <v>4</v>
      </c>
    </row>
    <row r="8" spans="1:6" ht="15.75">
      <c r="C8" s="4" t="s">
        <v>5</v>
      </c>
    </row>
    <row r="9" spans="1:6" ht="18.75">
      <c r="A9" s="5"/>
    </row>
    <row r="10" spans="1:6">
      <c r="D10" s="6" t="s">
        <v>53</v>
      </c>
    </row>
    <row r="11" spans="1:6">
      <c r="A11" s="3" t="s">
        <v>6</v>
      </c>
    </row>
    <row r="12" spans="1:6">
      <c r="A12" s="7" t="s">
        <v>7</v>
      </c>
    </row>
    <row r="13" spans="1:6" ht="15.75">
      <c r="C13" s="8" t="s">
        <v>48</v>
      </c>
    </row>
    <row r="14" spans="1:6" ht="15.75">
      <c r="C14" s="8" t="s">
        <v>8</v>
      </c>
    </row>
    <row r="16" spans="1:6" ht="15.75">
      <c r="A16" s="1" t="s">
        <v>49</v>
      </c>
    </row>
    <row r="17" spans="1:15" ht="15.75">
      <c r="A17" s="1" t="s">
        <v>50</v>
      </c>
    </row>
    <row r="18" spans="1:15" ht="15.75">
      <c r="A18" s="9"/>
    </row>
    <row r="19" spans="1:15" ht="15.75">
      <c r="A19" s="1" t="s">
        <v>9</v>
      </c>
    </row>
    <row r="20" spans="1:15" ht="15.75">
      <c r="A20" s="1" t="s">
        <v>10</v>
      </c>
    </row>
    <row r="21" spans="1:15" ht="20.25">
      <c r="A21" s="3" t="s">
        <v>55</v>
      </c>
      <c r="B21" s="45" t="str">
        <f>" за период с  "&amp;TEXT(B25,"[$-FC19]ДД ММММ ГГГГ \г. ")&amp;" по "&amp;TEXT(EDATE(LOOKUP(9E+307,B25:B37),0),"[$-FC19]ДД ММММ ГГГГ \г.")</f>
        <v xml:space="preserve"> за период с  01 февраля 2018 г.  по 01 января 2019 г.</v>
      </c>
      <c r="H21" s="45" t="s">
        <v>54</v>
      </c>
      <c r="K21" s="45"/>
    </row>
    <row r="22" spans="1:15" ht="20.25">
      <c r="A22" s="47" t="s">
        <v>56</v>
      </c>
      <c r="B22" s="46" t="str">
        <f>" за період з  "&amp;TEXT(B25,"[$-FC22]ДД ММММ ГГГГ р.")&amp;" по "&amp;TEXT(EDATE(LOOKUP(9E+307,B25:B37),0),"[$-FC22]ДД ММММ ГГГГ року")</f>
        <v xml:space="preserve"> за період з  01 лютого 2018 р. по 01 січня 2019 року</v>
      </c>
      <c r="H22" s="48" t="s">
        <v>57</v>
      </c>
    </row>
    <row r="23" spans="1:15" ht="123" customHeight="1">
      <c r="A23" s="10" t="s">
        <v>11</v>
      </c>
      <c r="B23" s="10" t="s">
        <v>12</v>
      </c>
      <c r="C23" s="10" t="s">
        <v>13</v>
      </c>
      <c r="D23" s="10" t="s">
        <v>14</v>
      </c>
      <c r="E23" s="10" t="s">
        <v>15</v>
      </c>
      <c r="F23" s="10" t="s">
        <v>16</v>
      </c>
      <c r="G23" s="10" t="s">
        <v>17</v>
      </c>
      <c r="H23" s="10" t="s">
        <v>18</v>
      </c>
      <c r="I23" s="11" t="s">
        <v>19</v>
      </c>
      <c r="J23" s="11" t="s">
        <v>20</v>
      </c>
      <c r="L23" s="12" t="s">
        <v>21</v>
      </c>
    </row>
    <row r="24" spans="1:15" ht="16.5" thickBot="1">
      <c r="A24" s="13" t="s">
        <v>22</v>
      </c>
      <c r="B24" s="13" t="s">
        <v>23</v>
      </c>
      <c r="C24" s="13" t="s">
        <v>24</v>
      </c>
      <c r="D24" s="13" t="s">
        <v>25</v>
      </c>
      <c r="E24" s="13" t="s">
        <v>26</v>
      </c>
      <c r="F24" s="13" t="s">
        <v>27</v>
      </c>
      <c r="G24" s="13" t="s">
        <v>28</v>
      </c>
      <c r="H24" s="13" t="s">
        <v>29</v>
      </c>
      <c r="I24" s="14">
        <v>0.19500000000000001</v>
      </c>
      <c r="J24" s="15"/>
      <c r="O24" t="s">
        <v>30</v>
      </c>
    </row>
    <row r="25" spans="1:15" ht="15.75" customHeight="1">
      <c r="A25" s="16">
        <f>IF(C25&lt;&gt;"",B25,"")</f>
        <v>43132</v>
      </c>
      <c r="B25" s="17">
        <v>43132</v>
      </c>
      <c r="C25" s="18">
        <v>1000</v>
      </c>
      <c r="D25" s="18">
        <v>195</v>
      </c>
      <c r="E25" s="19">
        <v>0.25</v>
      </c>
      <c r="F25" s="18">
        <v>201.25</v>
      </c>
      <c r="G25" s="20"/>
      <c r="H25" s="21"/>
      <c r="I25" s="22">
        <f>IFERROR(IF(C25&lt;&gt;"",ROUND(C25*$I$24,2),""),)</f>
        <v>195</v>
      </c>
      <c r="J25" s="22">
        <f t="shared" ref="J25:J37" si="0">IFERROR(IF(D25&lt;&gt;"",ROUND($E$25*(C25-D25),2),""),)</f>
        <v>201.25</v>
      </c>
      <c r="L25" s="23" t="str">
        <f>IF(C25&lt;&gt;"",C8&amp;C13,"")</f>
        <v>Звіт про здійснені відрахування та виплатищодо Иванов Иван Иванович</v>
      </c>
    </row>
    <row r="26" spans="1:15" ht="15.75" customHeight="1">
      <c r="A26" s="16">
        <f t="shared" ref="A26:A36" si="1">IF(C26&lt;&gt;"",B26,"")</f>
        <v>43160</v>
      </c>
      <c r="B26" s="24">
        <f>DATE(YEAR(B25),MONTH(B25)+1,2)-1</f>
        <v>43160</v>
      </c>
      <c r="C26" s="25">
        <v>2000</v>
      </c>
      <c r="D26" s="25">
        <v>390</v>
      </c>
      <c r="E26" s="26">
        <f>IF(B26&lt;&gt;"",$E$25,"")</f>
        <v>0.25</v>
      </c>
      <c r="F26" s="25">
        <v>402.5</v>
      </c>
      <c r="G26" s="27"/>
      <c r="H26" s="28"/>
      <c r="I26" s="22">
        <f t="shared" ref="I26:I36" si="2">IFERROR(IF(C26&lt;&gt;"",ROUND(C26*$I$24,2),""),)</f>
        <v>390</v>
      </c>
      <c r="J26" s="22">
        <f t="shared" si="0"/>
        <v>402.5</v>
      </c>
      <c r="L26" s="23" t="str">
        <f>IF(C25&lt;&gt;"",C8,"")</f>
        <v>Звіт про здійснені відрахування та виплати</v>
      </c>
    </row>
    <row r="27" spans="1:15" ht="15.75" customHeight="1">
      <c r="A27" s="16">
        <f t="shared" si="1"/>
        <v>43191</v>
      </c>
      <c r="B27" s="29">
        <f t="shared" ref="B27:B36" si="3">DATE(YEAR(B26),MONTH(B26)+1,2)-1</f>
        <v>43191</v>
      </c>
      <c r="C27" s="25">
        <v>3000</v>
      </c>
      <c r="D27" s="25">
        <v>585</v>
      </c>
      <c r="E27" s="26">
        <f t="shared" ref="E27:E36" si="4">IF(B27&lt;&gt;"",$E$25,"")</f>
        <v>0.25</v>
      </c>
      <c r="F27" s="25">
        <v>603.75</v>
      </c>
      <c r="G27" s="27"/>
      <c r="H27" s="28"/>
      <c r="I27" s="22">
        <f t="shared" si="2"/>
        <v>585</v>
      </c>
      <c r="J27" s="22">
        <f t="shared" si="0"/>
        <v>603.75</v>
      </c>
      <c r="L27" s="23" t="str">
        <f>IF(C25&lt;&gt;"",C13,"")</f>
        <v>щодо Иванов Иван Иванович</v>
      </c>
    </row>
    <row r="28" spans="1:15" ht="15.75" customHeight="1">
      <c r="A28" s="16">
        <f t="shared" si="1"/>
        <v>43221</v>
      </c>
      <c r="B28" s="29">
        <f t="shared" si="3"/>
        <v>43221</v>
      </c>
      <c r="C28" s="25">
        <v>4000</v>
      </c>
      <c r="D28" s="25">
        <v>780</v>
      </c>
      <c r="E28" s="26">
        <f t="shared" si="4"/>
        <v>0.25</v>
      </c>
      <c r="F28" s="25">
        <v>804.99</v>
      </c>
      <c r="G28" s="27"/>
      <c r="H28" s="28"/>
      <c r="I28" s="22">
        <f t="shared" si="2"/>
        <v>780</v>
      </c>
      <c r="J28" s="22">
        <f t="shared" si="0"/>
        <v>805</v>
      </c>
    </row>
    <row r="29" spans="1:15" ht="15.75" customHeight="1">
      <c r="A29" s="16" t="str">
        <f t="shared" si="1"/>
        <v/>
      </c>
      <c r="B29" s="29">
        <f t="shared" si="3"/>
        <v>43252</v>
      </c>
      <c r="C29" s="25"/>
      <c r="D29" s="25"/>
      <c r="E29" s="26">
        <f t="shared" si="4"/>
        <v>0.25</v>
      </c>
      <c r="F29" s="25"/>
      <c r="G29" s="27"/>
      <c r="H29" s="28"/>
      <c r="I29" s="22" t="str">
        <f t="shared" si="2"/>
        <v/>
      </c>
      <c r="J29" s="22" t="str">
        <f t="shared" si="0"/>
        <v/>
      </c>
    </row>
    <row r="30" spans="1:15" ht="15.75" customHeight="1">
      <c r="A30" s="16" t="str">
        <f t="shared" si="1"/>
        <v/>
      </c>
      <c r="B30" s="29">
        <f t="shared" si="3"/>
        <v>43282</v>
      </c>
      <c r="C30" s="25"/>
      <c r="D30" s="25"/>
      <c r="E30" s="26">
        <f t="shared" si="4"/>
        <v>0.25</v>
      </c>
      <c r="F30" s="25"/>
      <c r="G30" s="27"/>
      <c r="H30" s="28"/>
      <c r="I30" s="22" t="str">
        <f t="shared" si="2"/>
        <v/>
      </c>
      <c r="J30" s="22" t="str">
        <f t="shared" si="0"/>
        <v/>
      </c>
    </row>
    <row r="31" spans="1:15" ht="15.75" customHeight="1">
      <c r="A31" s="16" t="str">
        <f t="shared" si="1"/>
        <v/>
      </c>
      <c r="B31" s="29">
        <f t="shared" si="3"/>
        <v>43313</v>
      </c>
      <c r="C31" s="25"/>
      <c r="D31" s="25"/>
      <c r="E31" s="26">
        <f t="shared" si="4"/>
        <v>0.25</v>
      </c>
      <c r="F31" s="25"/>
      <c r="G31" s="27"/>
      <c r="H31" s="28"/>
      <c r="I31" s="22" t="str">
        <f t="shared" si="2"/>
        <v/>
      </c>
      <c r="J31" s="22" t="str">
        <f t="shared" si="0"/>
        <v/>
      </c>
    </row>
    <row r="32" spans="1:15" ht="15.75" customHeight="1">
      <c r="A32" s="16" t="str">
        <f t="shared" si="1"/>
        <v/>
      </c>
      <c r="B32" s="29">
        <f t="shared" si="3"/>
        <v>43344</v>
      </c>
      <c r="C32" s="25"/>
      <c r="D32" s="25"/>
      <c r="E32" s="26">
        <f t="shared" si="4"/>
        <v>0.25</v>
      </c>
      <c r="F32" s="25"/>
      <c r="G32" s="27"/>
      <c r="H32" s="28"/>
      <c r="I32" s="22" t="str">
        <f t="shared" si="2"/>
        <v/>
      </c>
      <c r="J32" s="22" t="str">
        <f t="shared" si="0"/>
        <v/>
      </c>
    </row>
    <row r="33" spans="1:10" ht="15.75">
      <c r="A33" s="16" t="str">
        <f t="shared" si="1"/>
        <v/>
      </c>
      <c r="B33" s="29">
        <f t="shared" si="3"/>
        <v>43374</v>
      </c>
      <c r="C33" s="25"/>
      <c r="D33" s="25"/>
      <c r="E33" s="26">
        <f t="shared" si="4"/>
        <v>0.25</v>
      </c>
      <c r="F33" s="25"/>
      <c r="G33" s="27"/>
      <c r="H33" s="28"/>
      <c r="I33" s="22" t="str">
        <f t="shared" si="2"/>
        <v/>
      </c>
      <c r="J33" s="22" t="str">
        <f t="shared" si="0"/>
        <v/>
      </c>
    </row>
    <row r="34" spans="1:10" ht="15.75">
      <c r="A34" s="16" t="str">
        <f t="shared" si="1"/>
        <v/>
      </c>
      <c r="B34" s="29">
        <f t="shared" si="3"/>
        <v>43405</v>
      </c>
      <c r="C34" s="25"/>
      <c r="D34" s="25"/>
      <c r="E34" s="26">
        <f t="shared" si="4"/>
        <v>0.25</v>
      </c>
      <c r="F34" s="25"/>
      <c r="G34" s="27"/>
      <c r="H34" s="28"/>
      <c r="I34" s="22" t="str">
        <f t="shared" si="2"/>
        <v/>
      </c>
      <c r="J34" s="22" t="str">
        <f t="shared" si="0"/>
        <v/>
      </c>
    </row>
    <row r="35" spans="1:10" ht="15.75">
      <c r="A35" s="16" t="str">
        <f t="shared" si="1"/>
        <v/>
      </c>
      <c r="B35" s="29">
        <f t="shared" si="3"/>
        <v>43435</v>
      </c>
      <c r="C35" s="25"/>
      <c r="D35" s="25"/>
      <c r="E35" s="26">
        <f t="shared" si="4"/>
        <v>0.25</v>
      </c>
      <c r="F35" s="25"/>
      <c r="G35" s="27"/>
      <c r="H35" s="28"/>
      <c r="I35" s="22" t="str">
        <f t="shared" si="2"/>
        <v/>
      </c>
      <c r="J35" s="22" t="str">
        <f t="shared" si="0"/>
        <v/>
      </c>
    </row>
    <row r="36" spans="1:10" ht="16.5" thickBot="1">
      <c r="A36" s="30" t="str">
        <f t="shared" si="1"/>
        <v/>
      </c>
      <c r="B36" s="31">
        <f t="shared" si="3"/>
        <v>43466</v>
      </c>
      <c r="C36" s="32"/>
      <c r="D36" s="33"/>
      <c r="E36" s="34">
        <f t="shared" si="4"/>
        <v>0.25</v>
      </c>
      <c r="F36" s="33"/>
      <c r="G36" s="35"/>
      <c r="H36" s="36"/>
      <c r="I36" s="37" t="str">
        <f t="shared" si="2"/>
        <v/>
      </c>
      <c r="J36" s="37" t="str">
        <f t="shared" si="0"/>
        <v/>
      </c>
    </row>
    <row r="37" spans="1:10" ht="15.75">
      <c r="A37" s="38"/>
      <c r="B37" s="39" t="s">
        <v>31</v>
      </c>
      <c r="C37" s="40">
        <f>IF(SUM(C25:C36),SUM(C25:C36),"")</f>
        <v>10000</v>
      </c>
      <c r="D37" s="40">
        <f>IF(SUM(D25:D36),SUM(D25:D36),"")</f>
        <v>1950</v>
      </c>
      <c r="E37" s="41">
        <v>0.25</v>
      </c>
      <c r="F37" s="40">
        <f>IF(SUM(F25:F36),SUM(F25:F36),"")</f>
        <v>2012.49</v>
      </c>
      <c r="G37" s="21"/>
      <c r="H37" s="21"/>
      <c r="I37" s="42">
        <f>IFERROR(IF(C37&lt;&gt;"",ROUND(C37*$I$24,2),""),)</f>
        <v>1950</v>
      </c>
      <c r="J37" s="42">
        <f t="shared" si="0"/>
        <v>2012.5</v>
      </c>
    </row>
    <row r="38" spans="1:10">
      <c r="I38" s="43" t="str">
        <f>IF(C38&lt;&gt;"",C38*$I$24,"")</f>
        <v/>
      </c>
      <c r="J38" s="43" t="str">
        <f>IF(D38&lt;&gt;"",(C38-D38)*E38,"")</f>
        <v/>
      </c>
    </row>
    <row r="39" spans="1:10" ht="15.75">
      <c r="A39" s="1" t="s">
        <v>32</v>
      </c>
    </row>
    <row r="40" spans="1:10" ht="15.75">
      <c r="A40" s="1" t="s">
        <v>33</v>
      </c>
    </row>
    <row r="41" spans="1:10" ht="15.75">
      <c r="A41" s="1" t="s">
        <v>34</v>
      </c>
    </row>
    <row r="42" spans="1:10" ht="15.75">
      <c r="A42" s="1" t="s">
        <v>35</v>
      </c>
    </row>
    <row r="43" spans="1:10" ht="15.75">
      <c r="A43" s="1" t="s">
        <v>36</v>
      </c>
    </row>
    <row r="44" spans="1:10" ht="15.75">
      <c r="A44" s="1" t="s">
        <v>37</v>
      </c>
    </row>
    <row r="45" spans="1:10" ht="15.75">
      <c r="A45" s="1" t="s">
        <v>38</v>
      </c>
    </row>
    <row r="46" spans="1:10" ht="15.75">
      <c r="A46" s="1" t="s">
        <v>39</v>
      </c>
    </row>
    <row r="47" spans="1:10" ht="15.75">
      <c r="A47" s="1" t="s">
        <v>40</v>
      </c>
    </row>
    <row r="48" spans="1:10" ht="15.75">
      <c r="A48" s="1" t="s">
        <v>41</v>
      </c>
    </row>
    <row r="49" spans="1:6" ht="15.75">
      <c r="A49" s="1" t="s">
        <v>42</v>
      </c>
    </row>
    <row r="51" spans="1:6" ht="15.75">
      <c r="A51" s="44" t="s">
        <v>43</v>
      </c>
    </row>
    <row r="52" spans="1:6" ht="15.75">
      <c r="A52" s="44" t="s">
        <v>44</v>
      </c>
      <c r="E52" s="44" t="s">
        <v>51</v>
      </c>
    </row>
    <row r="53" spans="1:6">
      <c r="E53" s="3" t="s">
        <v>45</v>
      </c>
      <c r="F53" s="3" t="s">
        <v>46</v>
      </c>
    </row>
    <row r="54" spans="1:6" ht="15.75">
      <c r="E54" s="1" t="s">
        <v>47</v>
      </c>
    </row>
  </sheetData>
  <conditionalFormatting sqref="I38">
    <cfRule type="expression" dxfId="6" priority="7">
      <formula>$D$38&lt;&gt;$I$38</formula>
    </cfRule>
  </conditionalFormatting>
  <conditionalFormatting sqref="J38">
    <cfRule type="expression" dxfId="5" priority="6">
      <formula>$F$38&lt;&gt;$J$38</formula>
    </cfRule>
  </conditionalFormatting>
  <conditionalFormatting sqref="I37">
    <cfRule type="expression" dxfId="4" priority="5">
      <formula>$D$37&lt;&gt;$I$37</formula>
    </cfRule>
  </conditionalFormatting>
  <conditionalFormatting sqref="J37">
    <cfRule type="expression" dxfId="3" priority="4">
      <formula>$F$37&lt;&gt;$J$37</formula>
    </cfRule>
  </conditionalFormatting>
  <conditionalFormatting sqref="I25:I36">
    <cfRule type="expression" dxfId="2" priority="3">
      <formula>D25&lt;&gt;I25</formula>
    </cfRule>
  </conditionalFormatting>
  <conditionalFormatting sqref="J25:J36">
    <cfRule type="expression" dxfId="1" priority="2">
      <formula>F25&lt;&gt;J25</formula>
    </cfRule>
  </conditionalFormatting>
  <conditionalFormatting sqref="B25:B36">
    <cfRule type="expression" dxfId="0" priority="1">
      <formula>ISBLANK(C25)</formula>
    </cfRule>
  </conditionalFormatting>
  <dataValidations count="1">
    <dataValidation allowBlank="1" showInputMessage="1" showErrorMessage="1" promptTitle="Вводится" prompt="первый месяц в формате 01.01.18" sqref="B25"/>
  </dataValidations>
  <pageMargins left="0.31496062992125984" right="0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2018-06-21T07:21:46Z</cp:lastPrinted>
  <dcterms:created xsi:type="dcterms:W3CDTF">2018-06-21T07:17:55Z</dcterms:created>
  <dcterms:modified xsi:type="dcterms:W3CDTF">2018-06-21T08:02:28Z</dcterms:modified>
</cp:coreProperties>
</file>