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3" sheetId="3" r:id="rId2"/>
    <sheet name="Лист4" sheetId="2" r:id="rId3"/>
  </sheets>
  <calcPr calcId="144525"/>
  <pivotCaches>
    <pivotCache cacheId="58" r:id="rId4"/>
  </pivotCaches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  <c r="G4" i="2"/>
  <c r="H4" i="2"/>
  <c r="I4" i="2"/>
  <c r="J4" i="2"/>
  <c r="K4" i="2"/>
  <c r="L4" i="2"/>
  <c r="M4" i="2"/>
  <c r="N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D3" i="2"/>
  <c r="E3" i="2"/>
  <c r="G3" i="2"/>
  <c r="H3" i="2"/>
  <c r="I3" i="2"/>
  <c r="J3" i="2"/>
  <c r="K3" i="2"/>
  <c r="L3" i="2"/>
  <c r="M3" i="2"/>
  <c r="N3" i="2"/>
  <c r="C3" i="2"/>
  <c r="B3" i="2"/>
  <c r="A3" i="2"/>
  <c r="K124" i="1" l="1"/>
  <c r="M124" i="1" s="1"/>
  <c r="F124" i="1"/>
  <c r="K123" i="1"/>
  <c r="M123" i="1" s="1"/>
  <c r="F123" i="1"/>
  <c r="K122" i="1"/>
  <c r="M122" i="1" s="1"/>
  <c r="F122" i="1"/>
  <c r="K121" i="1"/>
  <c r="M121" i="1" s="1"/>
  <c r="F121" i="1"/>
  <c r="K120" i="1"/>
  <c r="M120" i="1" s="1"/>
  <c r="F120" i="1"/>
  <c r="K119" i="1"/>
  <c r="M119" i="1" s="1"/>
  <c r="F119" i="1"/>
  <c r="K118" i="1"/>
  <c r="M118" i="1" s="1"/>
  <c r="F118" i="1"/>
  <c r="K117" i="1"/>
  <c r="M117" i="1" s="1"/>
  <c r="F117" i="1"/>
  <c r="K116" i="1"/>
  <c r="M116" i="1" s="1"/>
  <c r="F116" i="1"/>
  <c r="K115" i="1"/>
  <c r="M115" i="1" s="1"/>
  <c r="F115" i="1"/>
  <c r="K114" i="1"/>
  <c r="M114" i="1" s="1"/>
  <c r="F114" i="1"/>
  <c r="K113" i="1"/>
  <c r="M113" i="1" s="1"/>
  <c r="F113" i="1"/>
  <c r="K112" i="1"/>
  <c r="M112" i="1" s="1"/>
  <c r="F112" i="1"/>
  <c r="K111" i="1"/>
  <c r="M111" i="1" s="1"/>
  <c r="F111" i="1"/>
  <c r="K110" i="1"/>
  <c r="M110" i="1" s="1"/>
  <c r="F110" i="1"/>
  <c r="K109" i="1"/>
  <c r="M109" i="1" s="1"/>
  <c r="F109" i="1"/>
  <c r="K108" i="1"/>
  <c r="M108" i="1" s="1"/>
  <c r="F108" i="1"/>
  <c r="K107" i="1"/>
  <c r="M107" i="1" s="1"/>
  <c r="F107" i="1"/>
  <c r="K106" i="1"/>
  <c r="M106" i="1" s="1"/>
  <c r="F106" i="1"/>
  <c r="K105" i="1"/>
  <c r="M105" i="1" s="1"/>
  <c r="F105" i="1"/>
  <c r="K104" i="1"/>
  <c r="M104" i="1" s="1"/>
  <c r="F104" i="1"/>
  <c r="K103" i="1"/>
  <c r="M103" i="1" s="1"/>
  <c r="F103" i="1"/>
  <c r="K102" i="1"/>
  <c r="M102" i="1" s="1"/>
  <c r="F102" i="1"/>
  <c r="K101" i="1"/>
  <c r="M101" i="1" s="1"/>
  <c r="F101" i="1"/>
  <c r="K100" i="1"/>
  <c r="M100" i="1" s="1"/>
  <c r="F100" i="1"/>
  <c r="K99" i="1"/>
  <c r="M99" i="1" s="1"/>
  <c r="F99" i="1"/>
  <c r="K98" i="1"/>
  <c r="M98" i="1" s="1"/>
  <c r="F98" i="1"/>
  <c r="K97" i="1"/>
  <c r="M97" i="1" s="1"/>
  <c r="F97" i="1"/>
  <c r="K96" i="1"/>
  <c r="M96" i="1" s="1"/>
  <c r="F96" i="1"/>
  <c r="K95" i="1"/>
  <c r="M95" i="1" s="1"/>
  <c r="F95" i="1"/>
  <c r="K94" i="1"/>
  <c r="M94" i="1" s="1"/>
  <c r="F94" i="1"/>
  <c r="K93" i="1"/>
  <c r="M93" i="1" s="1"/>
  <c r="F93" i="1"/>
  <c r="K92" i="1"/>
  <c r="M92" i="1" s="1"/>
  <c r="F92" i="1"/>
  <c r="K91" i="1"/>
  <c r="M91" i="1" s="1"/>
  <c r="F91" i="1"/>
  <c r="K90" i="1"/>
  <c r="M90" i="1" s="1"/>
  <c r="F90" i="1"/>
  <c r="K89" i="1"/>
  <c r="M89" i="1" s="1"/>
  <c r="F89" i="1"/>
  <c r="K88" i="1"/>
  <c r="M88" i="1" s="1"/>
  <c r="F88" i="1"/>
  <c r="K87" i="1"/>
  <c r="M87" i="1" s="1"/>
  <c r="F87" i="1"/>
  <c r="K86" i="1"/>
  <c r="M86" i="1" s="1"/>
  <c r="F86" i="1"/>
  <c r="K85" i="1"/>
  <c r="M85" i="1" s="1"/>
  <c r="F85" i="1"/>
  <c r="K84" i="1"/>
  <c r="M84" i="1" s="1"/>
  <c r="F84" i="1"/>
  <c r="K83" i="1"/>
  <c r="M83" i="1" s="1"/>
  <c r="F83" i="1"/>
  <c r="K82" i="1"/>
  <c r="M82" i="1" s="1"/>
  <c r="F82" i="1"/>
  <c r="K81" i="1"/>
  <c r="M81" i="1" s="1"/>
  <c r="F81" i="1"/>
  <c r="K80" i="1"/>
  <c r="M80" i="1" s="1"/>
  <c r="F80" i="1"/>
  <c r="K79" i="1"/>
  <c r="M79" i="1" s="1"/>
  <c r="F79" i="1"/>
  <c r="K78" i="1"/>
  <c r="M78" i="1" s="1"/>
  <c r="F78" i="1"/>
  <c r="K77" i="1"/>
  <c r="M77" i="1" s="1"/>
  <c r="F77" i="1"/>
  <c r="K76" i="1"/>
  <c r="M76" i="1" s="1"/>
  <c r="F76" i="1"/>
  <c r="K75" i="1"/>
  <c r="M75" i="1" s="1"/>
  <c r="F75" i="1"/>
  <c r="K74" i="1"/>
  <c r="M74" i="1" s="1"/>
  <c r="F74" i="1"/>
  <c r="K73" i="1"/>
  <c r="M73" i="1" s="1"/>
  <c r="F73" i="1"/>
  <c r="K72" i="1"/>
  <c r="M72" i="1" s="1"/>
  <c r="F72" i="1"/>
  <c r="K71" i="1"/>
  <c r="M71" i="1" s="1"/>
  <c r="F71" i="1"/>
  <c r="K70" i="1"/>
  <c r="M70" i="1" s="1"/>
  <c r="F70" i="1"/>
  <c r="K69" i="1"/>
  <c r="M69" i="1" s="1"/>
  <c r="F69" i="1"/>
  <c r="K68" i="1"/>
  <c r="M68" i="1" s="1"/>
  <c r="F68" i="1"/>
  <c r="K67" i="1"/>
  <c r="M67" i="1" s="1"/>
  <c r="F67" i="1"/>
  <c r="K66" i="1"/>
  <c r="M66" i="1" s="1"/>
  <c r="F66" i="1"/>
  <c r="K65" i="1"/>
  <c r="M65" i="1" s="1"/>
  <c r="F65" i="1"/>
  <c r="K64" i="1"/>
  <c r="M64" i="1" s="1"/>
  <c r="F64" i="1"/>
  <c r="K63" i="1"/>
  <c r="M63" i="1" s="1"/>
  <c r="F63" i="1"/>
  <c r="K62" i="1"/>
  <c r="M62" i="1" s="1"/>
  <c r="F62" i="1"/>
  <c r="K61" i="1"/>
  <c r="M61" i="1" s="1"/>
  <c r="F61" i="1"/>
  <c r="K60" i="1"/>
  <c r="M60" i="1" s="1"/>
  <c r="F60" i="1"/>
  <c r="K59" i="1"/>
  <c r="M59" i="1" s="1"/>
  <c r="F59" i="1"/>
  <c r="K58" i="1"/>
  <c r="M58" i="1" s="1"/>
  <c r="F58" i="1"/>
  <c r="K57" i="1"/>
  <c r="M57" i="1" s="1"/>
  <c r="F57" i="1"/>
  <c r="K56" i="1"/>
  <c r="M56" i="1" s="1"/>
  <c r="F56" i="1"/>
  <c r="K55" i="1"/>
  <c r="M55" i="1" s="1"/>
  <c r="F55" i="1"/>
  <c r="K54" i="1"/>
  <c r="M54" i="1" s="1"/>
  <c r="F54" i="1"/>
  <c r="K53" i="1"/>
  <c r="M53" i="1" s="1"/>
  <c r="F53" i="1"/>
  <c r="K52" i="1"/>
  <c r="M52" i="1" s="1"/>
  <c r="F52" i="1"/>
  <c r="K51" i="1"/>
  <c r="M51" i="1" s="1"/>
  <c r="F51" i="1"/>
  <c r="K50" i="1"/>
  <c r="M50" i="1" s="1"/>
  <c r="F50" i="1"/>
  <c r="K49" i="1"/>
  <c r="M49" i="1" s="1"/>
  <c r="F49" i="1"/>
  <c r="K48" i="1"/>
  <c r="M48" i="1" s="1"/>
  <c r="F48" i="1"/>
  <c r="K47" i="1"/>
  <c r="M47" i="1" s="1"/>
  <c r="F47" i="1"/>
  <c r="K46" i="1"/>
  <c r="M46" i="1" s="1"/>
  <c r="F46" i="1"/>
  <c r="K45" i="1"/>
  <c r="M45" i="1" s="1"/>
  <c r="F45" i="1"/>
  <c r="K44" i="1"/>
  <c r="M44" i="1" s="1"/>
  <c r="F44" i="1"/>
  <c r="K43" i="1"/>
  <c r="M43" i="1" s="1"/>
  <c r="F43" i="1"/>
  <c r="K42" i="1"/>
  <c r="M42" i="1" s="1"/>
  <c r="F42" i="1"/>
  <c r="K41" i="1"/>
  <c r="M41" i="1" s="1"/>
  <c r="F41" i="1"/>
  <c r="K40" i="1"/>
  <c r="M40" i="1" s="1"/>
  <c r="F40" i="1"/>
  <c r="K39" i="1"/>
  <c r="M39" i="1" s="1"/>
  <c r="F39" i="1"/>
  <c r="K38" i="1"/>
  <c r="M38" i="1" s="1"/>
  <c r="F38" i="1"/>
  <c r="K37" i="1"/>
  <c r="M37" i="1" s="1"/>
  <c r="F37" i="1"/>
  <c r="K36" i="1"/>
  <c r="M36" i="1" s="1"/>
  <c r="F36" i="1"/>
  <c r="K35" i="1"/>
  <c r="M35" i="1" s="1"/>
  <c r="F35" i="1"/>
  <c r="K34" i="1"/>
  <c r="M34" i="1" s="1"/>
  <c r="F34" i="1"/>
  <c r="K33" i="1"/>
  <c r="M33" i="1" s="1"/>
  <c r="F33" i="1"/>
  <c r="K32" i="1"/>
  <c r="M32" i="1" s="1"/>
  <c r="F32" i="1"/>
  <c r="K31" i="1"/>
  <c r="M31" i="1" s="1"/>
  <c r="F31" i="1"/>
  <c r="K30" i="1"/>
  <c r="M30" i="1" s="1"/>
  <c r="F30" i="1"/>
  <c r="K29" i="1"/>
  <c r="M29" i="1" s="1"/>
  <c r="F29" i="1"/>
  <c r="K28" i="1"/>
  <c r="M28" i="1" s="1"/>
  <c r="F28" i="1"/>
  <c r="K27" i="1"/>
  <c r="M27" i="1" s="1"/>
  <c r="F27" i="1"/>
  <c r="K26" i="1"/>
  <c r="M26" i="1" s="1"/>
  <c r="F26" i="1"/>
  <c r="K25" i="1"/>
  <c r="M25" i="1" s="1"/>
  <c r="F25" i="1"/>
  <c r="K24" i="1"/>
  <c r="M24" i="1" s="1"/>
  <c r="F24" i="1"/>
  <c r="K23" i="1"/>
  <c r="M23" i="1" s="1"/>
  <c r="F23" i="1"/>
  <c r="K22" i="1"/>
  <c r="M22" i="1" s="1"/>
  <c r="F22" i="1"/>
  <c r="K21" i="1"/>
  <c r="M21" i="1" s="1"/>
  <c r="F21" i="1"/>
  <c r="K20" i="1"/>
  <c r="M20" i="1" s="1"/>
  <c r="F20" i="1"/>
  <c r="K19" i="1"/>
  <c r="M19" i="1" s="1"/>
  <c r="F19" i="1"/>
  <c r="K18" i="1"/>
  <c r="M18" i="1" s="1"/>
  <c r="F18" i="1"/>
  <c r="K17" i="1"/>
  <c r="M17" i="1" s="1"/>
  <c r="F17" i="1"/>
  <c r="K16" i="1"/>
  <c r="M16" i="1" s="1"/>
  <c r="F16" i="1"/>
  <c r="K15" i="1"/>
  <c r="M15" i="1" s="1"/>
  <c r="F15" i="1"/>
  <c r="K14" i="1"/>
  <c r="M14" i="1" s="1"/>
  <c r="F14" i="1"/>
  <c r="K13" i="1"/>
  <c r="M13" i="1" s="1"/>
  <c r="F13" i="1"/>
  <c r="K12" i="1"/>
  <c r="M12" i="1" s="1"/>
  <c r="F12" i="1"/>
  <c r="K11" i="1"/>
  <c r="M11" i="1" s="1"/>
  <c r="F11" i="1"/>
  <c r="K10" i="1"/>
  <c r="M10" i="1" s="1"/>
  <c r="F10" i="1"/>
  <c r="K9" i="1"/>
  <c r="M9" i="1" s="1"/>
  <c r="F9" i="1"/>
  <c r="K8" i="1"/>
  <c r="M8" i="1" s="1"/>
  <c r="F8" i="1"/>
  <c r="K7" i="1"/>
  <c r="M7" i="1" s="1"/>
  <c r="F7" i="1"/>
  <c r="K6" i="1"/>
  <c r="M6" i="1" s="1"/>
  <c r="F6" i="1"/>
  <c r="K5" i="1"/>
  <c r="M5" i="1" s="1"/>
  <c r="F5" i="1"/>
  <c r="K4" i="1"/>
  <c r="M4" i="1" s="1"/>
  <c r="F4" i="1"/>
  <c r="K3" i="1"/>
  <c r="M3" i="1" s="1"/>
  <c r="F3" i="1"/>
  <c r="L3" i="1" l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7" i="1"/>
  <c r="N107" i="1" s="1"/>
  <c r="L108" i="1"/>
  <c r="N108" i="1" s="1"/>
  <c r="L109" i="1"/>
  <c r="N109" i="1" s="1"/>
  <c r="L110" i="1"/>
  <c r="N110" i="1" s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L121" i="1"/>
  <c r="N121" i="1" s="1"/>
  <c r="L122" i="1"/>
  <c r="N122" i="1" s="1"/>
  <c r="L123" i="1"/>
  <c r="N123" i="1" s="1"/>
  <c r="L124" i="1"/>
  <c r="N124" i="1" s="1"/>
  <c r="F3" i="2" l="1"/>
</calcChain>
</file>

<file path=xl/sharedStrings.xml><?xml version="1.0" encoding="utf-8"?>
<sst xmlns="http://schemas.openxmlformats.org/spreadsheetml/2006/main" count="294" uniqueCount="158">
  <si>
    <t>Номенклатурный номер</t>
  </si>
  <si>
    <t>Наименование материала</t>
  </si>
  <si>
    <t>Кол-во</t>
  </si>
  <si>
    <t>ЕИ</t>
  </si>
  <si>
    <t>Цена</t>
  </si>
  <si>
    <t>Сумма</t>
  </si>
  <si>
    <t>Здание овощехранилища</t>
  </si>
  <si>
    <t>Эксплуатационная база</t>
  </si>
  <si>
    <t>Здание вокзала</t>
  </si>
  <si>
    <t>Здание компрессорной</t>
  </si>
  <si>
    <t>израсходовано (шт)</t>
  </si>
  <si>
    <t>на сумму (руб)</t>
  </si>
  <si>
    <t>остаток (шт)</t>
  </si>
  <si>
    <t>остаток (руб)</t>
  </si>
  <si>
    <t>июнь</t>
  </si>
  <si>
    <t>АЭРАТОР УОС</t>
  </si>
  <si>
    <t>ШТ</t>
  </si>
  <si>
    <t>ВЫКЛЮЧАТЕЛЬ ОТКРЫТОЙ УСТ.ОДНОК</t>
  </si>
  <si>
    <t>ГИПСОКАРТОН ТИГИ-КНАУФ 2500Х12</t>
  </si>
  <si>
    <t>ГРУНТОВКА BROZEX БЕТОН-КОНТАКТ</t>
  </si>
  <si>
    <t>ГРУНТ-ЭМАЛЬ HAMMERITE 2,5Л СВЕ</t>
  </si>
  <si>
    <t>ГРУНТ-ЭМАЛЬ ПО РЖАВЧИНЕ</t>
  </si>
  <si>
    <t>ДЮБЕЛЬ-ГВОЗДЬ WKRET-MET SMK 6Х</t>
  </si>
  <si>
    <t>ЗАГЛУШКА 110 КАНАЛИЗАЦИОННАЯ</t>
  </si>
  <si>
    <t>ЗАДВИЖКА 498421 ДВЕРНАЯ</t>
  </si>
  <si>
    <t>ЗАМОК 3НЦ-0 ВИСЯЧИЙ</t>
  </si>
  <si>
    <t>ЗАМОК GEGE610/50 SPERRE1 ВИСЯЧ</t>
  </si>
  <si>
    <t>ЗАМОК KALE 157-D НАКЛАДНОЙ</t>
  </si>
  <si>
    <t>ЗАМОК ЗВ-1 ВРЕЗНОЙ</t>
  </si>
  <si>
    <t>ЗАМОК ЗЕНИТ ЗН1-3 100Х75Х24,5</t>
  </si>
  <si>
    <t>ЗАМОК КРЕПЫШ ВРЕЗНОЙ</t>
  </si>
  <si>
    <t>КАБЕЛЬ ВВГ 3Х2,5 1КВ СИЛОВОЙ С</t>
  </si>
  <si>
    <t>М</t>
  </si>
  <si>
    <t>КАБЕЛЬ ВВГНГ-LS 3Х2,5 0,66КВ С</t>
  </si>
  <si>
    <t>КАБЕЛЬ ВВГП 3Х1,5 ОЖ 0,66КВ СИ</t>
  </si>
  <si>
    <t>КИРПИЧ КО-150/50 250Х120Х65 КЕ</t>
  </si>
  <si>
    <t>КЛЕЙ BROZEX КС-11 25КГ ДЛЯ ПЛИ</t>
  </si>
  <si>
    <t>КРАН ПОЛИТЭК 9900000020 DУ=20</t>
  </si>
  <si>
    <t>КРАСКА АНСЕТ ВД-АК 1180 14КГ С</t>
  </si>
  <si>
    <t>КРАСКА ВДВА-231 БЕЛЫЙ ВОДОЭМУЛ</t>
  </si>
  <si>
    <t>КГ</t>
  </si>
  <si>
    <t>ЛАМИНАТ КРОНОСТАР ДУБ ДЛЯ ПОЛА</t>
  </si>
  <si>
    <t>М2</t>
  </si>
  <si>
    <t>ЛЕНТА UNIBOB 13681378 48ММХ40М</t>
  </si>
  <si>
    <t>ЛИНОЛЕУМ ПВХ ERUPTION CANADA 3</t>
  </si>
  <si>
    <t>ЛИСТ KNAUF ГКЛ 2500Х1200Х9,5 Г</t>
  </si>
  <si>
    <t>МАНЖЕТА АРТ.28-204 110Х123 ПЕР</t>
  </si>
  <si>
    <t>МЕХАНИЗМ APECS SC-60-Z-C-G 5КЛ</t>
  </si>
  <si>
    <t>МЕХАНИЗМ CISA 08.310-07 L=60 3</t>
  </si>
  <si>
    <t>МУФТА FIRAT 7B62020127 20 1/2Д</t>
  </si>
  <si>
    <t>НАПРАВЛЯЮЩАЯ Т24 1200 ДЛЯ ПОДВ</t>
  </si>
  <si>
    <t>НАПРАВЛЯЮЩАЯ Т24 3700 ДЛЯ ПОДВ</t>
  </si>
  <si>
    <t>НАПРАВЛЯЮЩАЯ Т24 600 ДЛЯ ПОДВЕ</t>
  </si>
  <si>
    <t>ОТВОД АРТ.100587 110 95ГРАДУСО</t>
  </si>
  <si>
    <t>ОТВОД ИСПОЛНЕНИЕ 2 325Х8 90ГРА</t>
  </si>
  <si>
    <t>ОТВОД ПВХ 110Х45</t>
  </si>
  <si>
    <t>ПАСТА ПАЛИТРА 100МЛ №9 СВЕТЛО-</t>
  </si>
  <si>
    <t>ПЕРЕХОДНИК 110Х50 ПЛАСТМАССОВЫ</t>
  </si>
  <si>
    <t>ПЕРИЛА ДЕРЕВЯННЫЕ 60Х80Х1000</t>
  </si>
  <si>
    <t>ПЛАНКА ДЛЯ ПОДВЕСНОГО ПОТОЛКА</t>
  </si>
  <si>
    <t>ПЛИНТУС 2М-А40 ПОТОЛОЧНЫЙ</t>
  </si>
  <si>
    <t>ПЛИТКА КЕРАМИН ОНИКС 2 200Х300</t>
  </si>
  <si>
    <t>ПОДЛОЖКА ИЗОДОМ ППИ-П 3 3Х1000</t>
  </si>
  <si>
    <t>ПРОФИЛЬ 30Х30Х2750 ПЛАСТИКОВЫЙ</t>
  </si>
  <si>
    <t>ПРОФИЛЬ KNAUF ПП 60Х27 3000 ПО</t>
  </si>
  <si>
    <t>ПРОФИЛЬ НАПРАВЛЯЮЩИЙ</t>
  </si>
  <si>
    <t>РАКОВИНА CERSANIT MARKET S-UM-</t>
  </si>
  <si>
    <t>КМП</t>
  </si>
  <si>
    <t>РОЗЕТКА PA 16-005 10А ДВУХМЕС</t>
  </si>
  <si>
    <t>РОЗЕТКА ОТКРЫТОЙ УСТАНОВКИ С З</t>
  </si>
  <si>
    <t>РОЗЕТКА ПРИМА RA16-213-B 16А 2</t>
  </si>
  <si>
    <t>РУЧКА-СКОБА GIUSTI WMN503.128.</t>
  </si>
  <si>
    <t>СВЕТИЛЬНИК ЛПО-4Х18 4Х18ВТ ЛЮ</t>
  </si>
  <si>
    <t>СВЕТИЛЬНИК СВЕТОДИОДНЫЙ</t>
  </si>
  <si>
    <t>СЕТКА 0.5Х9М САМОКЛЕЮЩАЯСЯ СТЕ</t>
  </si>
  <si>
    <t>СЕТКА СЕРПЯНКА 45ММХ90М СТРОИТ</t>
  </si>
  <si>
    <t>СИФОН ORIO A-4001 1 1/2ДЮЙМА D</t>
  </si>
  <si>
    <t>СЛИВ АНИ К828 D=110 L=231-500</t>
  </si>
  <si>
    <t>СМЕСЬ BROZEX ДЕКОР МАСТЕР БЕЛЫ</t>
  </si>
  <si>
    <t>ТРОЙНИК 110Х50 87ГРАДУСОВ КАНА</t>
  </si>
  <si>
    <t>ТРОЙНИК ПЭ 80 SDR 13,6 110Х110</t>
  </si>
  <si>
    <t>ТРУБА 20Х3,2 3262-75 СТАЛЬНАЯ</t>
  </si>
  <si>
    <t>ТРУБА PRO AQUA PPR-C 50Х1000Х1</t>
  </si>
  <si>
    <t>ТРУБА ZEDEX ZX-100K D=200/350</t>
  </si>
  <si>
    <t>ТРУБА АРТ.ПЭ1Ш110Г D=110Х10 L=</t>
  </si>
  <si>
    <t>ТРУБА ПВХ 211Х3.2 КАНАЛИЗАЦИОН</t>
  </si>
  <si>
    <t>ТРУБА ПП 20Х1,9 1МПА НАПОРНАЯ</t>
  </si>
  <si>
    <t>ТУАЛЕТ ДЕРЕВЯННЫЙ</t>
  </si>
  <si>
    <t>УГОЛОК AD 19Х24 3М БЕЛЫЙ ПРИСТ</t>
  </si>
  <si>
    <t>УГОЛОК E25 0042 BOLTA 2.75М БЕ</t>
  </si>
  <si>
    <t>УГОЛОК PL 19Х24Х3000 БЕЛЫЙ СТА</t>
  </si>
  <si>
    <t>УГОЛЬНИК TEBO 015030101 20 90Г</t>
  </si>
  <si>
    <t>УГОЛЬНИК TEBO 015030103 32 90Г</t>
  </si>
  <si>
    <t>УГОЛЬНИК УП9512-12 1000Х600Х70</t>
  </si>
  <si>
    <t>УГОЛЬНИК УТ9512-82 500Х150Х250</t>
  </si>
  <si>
    <t>УНИТАЗ-КОМПАКТ ВОРОНКООБРАЗНЫЙ</t>
  </si>
  <si>
    <t>ФАНЕРА ФК Е1 НШ 10 II/III БЕРЕ</t>
  </si>
  <si>
    <t>М3</t>
  </si>
  <si>
    <t>ФАНЕРА ФК Е1 НШ 12 II/III БЕРЕ</t>
  </si>
  <si>
    <t>ШТУКАТУРКА BROZEX УНИВЕРСАЛ М-</t>
  </si>
  <si>
    <t>ЭЛЕКТРОД ОК.46.00 4 9466-75 ДЛ</t>
  </si>
  <si>
    <t>ЭЛЕКТРОДЫ АНП-13 3 1272-035-01</t>
  </si>
  <si>
    <t>ЭЛЕКТРОДЫ УЭЗ АНП-13 4 9466-75</t>
  </si>
  <si>
    <t>ЭМАЛЬ ЛАКРА 5ЗВЕЗД 0,9КГ СЕРЫЙ</t>
  </si>
  <si>
    <t>ЭМАЛЬ ПЕНТАФТАЛЕВАЯ</t>
  </si>
  <si>
    <t>ЭМАЛЬ ПФ ВЕГА ЖД RAL7046 СЕРЫЙ</t>
  </si>
  <si>
    <t>ЭМАЛЬ ПФ ВЕГА ЖД RAL7047 СЕРЫЙ</t>
  </si>
  <si>
    <t>ЭМАЛЬ ПФ-115 БЕЛЫЙ</t>
  </si>
  <si>
    <t>ЭМАЛЬ ПФ-115 КРАСНЫЙ</t>
  </si>
  <si>
    <t>ЭМАЛЬ ПФ-115 ЛУЧ БЕЛЫЙ</t>
  </si>
  <si>
    <t>ЭМАЛЬ ПФ-М ВЕГА ЖД ЧИСТО-БЕЛЫЙ</t>
  </si>
  <si>
    <t>Кран шаровой 25</t>
  </si>
  <si>
    <t>шт</t>
  </si>
  <si>
    <t>Кран шаровой 50</t>
  </si>
  <si>
    <t>Панель потолочная</t>
  </si>
  <si>
    <t>Краска фасадная белая</t>
  </si>
  <si>
    <t>кг</t>
  </si>
  <si>
    <t>Труба 50*6,9</t>
  </si>
  <si>
    <t>Тройник 50*32*50</t>
  </si>
  <si>
    <t>Пена монтажная</t>
  </si>
  <si>
    <t>окно ПВХ</t>
  </si>
  <si>
    <t xml:space="preserve">воронка </t>
  </si>
  <si>
    <t>клапан 50</t>
  </si>
  <si>
    <t>кран п/п 20</t>
  </si>
  <si>
    <t>кран п/п 32</t>
  </si>
  <si>
    <t xml:space="preserve">эмаль </t>
  </si>
  <si>
    <t>труба п/п 25</t>
  </si>
  <si>
    <t>м</t>
  </si>
  <si>
    <t>угольник п/п 25</t>
  </si>
  <si>
    <t>смесь шпатлев.</t>
  </si>
  <si>
    <t>клей д/обоев</t>
  </si>
  <si>
    <t>светильник люм.</t>
  </si>
  <si>
    <t>Ограждение металлическое</t>
  </si>
  <si>
    <t>Профлист 3 м</t>
  </si>
  <si>
    <t>автоматический выключатель 25 А</t>
  </si>
  <si>
    <t>ГРУНТОВКА POLASTRA 10КГ АКРИЛО</t>
  </si>
  <si>
    <t>КЛЕЙ БЫСТРОЙ ОК-УНИВЕРСАЛ 25КГ</t>
  </si>
  <si>
    <t>ЛИНОЛЕУМ JUTEKS TREND VEGAS 63</t>
  </si>
  <si>
    <t>ЛИСТ С21-1000-0,5 1000Х6000Х0</t>
  </si>
  <si>
    <t>МАТЕРИАЛ БИКРОСТ ХКП +ХПП ХПП</t>
  </si>
  <si>
    <t>ОБОИ ELYSIUM Е54211 1,06Х25 М</t>
  </si>
  <si>
    <t>ПОДВЕС ПРЯМОЙ ДЛЯ КРЕПЛЕНИЯ ГИ</t>
  </si>
  <si>
    <t>ПОРТЛАНДЦЕМЕНТ ЦЕМ I 42,5Н 50</t>
  </si>
  <si>
    <t>ПРОФИЛЬ ПП 60Х27Х0,5Х3000 1120</t>
  </si>
  <si>
    <t>СМЕСЬ KNAUF DIAMANT КОРОЕД 2,5</t>
  </si>
  <si>
    <t>Данные</t>
  </si>
  <si>
    <t>Сумма по полю Кол-во</t>
  </si>
  <si>
    <t>Среднее по полю Цена</t>
  </si>
  <si>
    <t>Сумма по полю Здание овощехранилища</t>
  </si>
  <si>
    <t>Сумма по полю Эксплуатационная база</t>
  </si>
  <si>
    <t>Сумма по полю Здание вокзала</t>
  </si>
  <si>
    <t>Сумма по полю Здание компрессорной</t>
  </si>
  <si>
    <t>Сумма по полю израсходовано (шт)</t>
  </si>
  <si>
    <t>Сумма по полю на сумму (руб)</t>
  </si>
  <si>
    <t>Сумма по полю остаток (шт)</t>
  </si>
  <si>
    <t>Сумма по полю остаток (руб)</t>
  </si>
  <si>
    <t>(пусто)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</si>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</sst>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rgb="FF9C0006"/>
      <name val="Times New Roman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name val="Courier New"/>
      <family val="3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4" xfId="0" applyFill="1" applyBorder="1"/>
    <xf numFmtId="49" fontId="5" fillId="0" borderId="4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0" xfId="0" applyNumberFormat="1"/>
    <xf numFmtId="0" fontId="0" fillId="0" borderId="11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5" xfId="0" pivotButton="1" applyBorder="1" applyAlignment="1">
      <alignment wrapText="1"/>
    </xf>
    <xf numFmtId="0" fontId="0" fillId="0" borderId="5" xfId="0" pivotButton="1" applyBorder="1"/>
    <xf numFmtId="1" fontId="0" fillId="5" borderId="0" xfId="0" applyNumberFormat="1" applyFill="1"/>
    <xf numFmtId="2" fontId="0" fillId="0" borderId="0" xfId="0" applyNumberFormat="1"/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08.658307407408" createdVersion="4" refreshedVersion="4" minRefreshableVersion="3" recordCount="142">
  <cacheSource type="worksheet">
    <worksheetSource ref="A1:N9981" sheet="Лист1"/>
  </cacheSource>
  <cacheFields count="14">
    <cacheField name="Номенклатурный номер" numFmtId="0">
      <sharedItems containsString="0" containsBlank="1" containsNumber="1" containsInteger="1" minValue="1120000008" maxValue="9695740003" count="127">
        <m/>
        <n v="3116140101"/>
        <n v="3464210129"/>
        <n v="5767730005"/>
        <n v="2316900126"/>
        <n v="2313920136"/>
        <n v="2313920103"/>
        <n v="1271100119"/>
        <n v="1468505004"/>
        <n v="4981810001"/>
        <n v="4981300003"/>
        <n v="3187895231"/>
        <n v="4981110087"/>
        <n v="4981110002"/>
        <n v="4981210007"/>
        <n v="4981100102"/>
        <n v="3521000031"/>
        <n v="3533000114"/>
        <n v="3521003018"/>
        <n v="5741210002"/>
        <n v="2385100212"/>
        <n v="3763170059"/>
        <n v="2388400041"/>
        <n v="2316110011"/>
        <n v="5361820041"/>
        <n v="2245290166"/>
        <n v="5771140026"/>
        <n v="5742100001"/>
        <n v="2248120131"/>
        <n v="4989110125"/>
        <n v="4989110027"/>
        <n v="2248120285"/>
        <n v="5285360007"/>
        <n v="5285360008"/>
        <n v="5285360006"/>
        <n v="2248120443"/>
        <n v="4923220008"/>
        <n v="2248200108"/>
        <n v="2332190091"/>
        <n v="2248120138"/>
        <n v="5369990029"/>
        <n v="5262120017"/>
        <n v="2247990006"/>
        <n v="5752190048"/>
        <n v="5361820042"/>
        <n v="2291390029"/>
        <n v="5262120112"/>
        <n v="5275220201"/>
        <n v="4962500002"/>
        <n v="3464320041"/>
        <n v="3464320116"/>
        <n v="3464410074"/>
        <n v="5694100016"/>
        <n v="3461600006"/>
        <n v="3461101672"/>
        <n v="2379480146"/>
        <n v="5772120026"/>
        <n v="4952420022"/>
        <n v="4992600004"/>
        <n v="2313340034"/>
        <n v="2248120087"/>
        <n v="2248130053"/>
        <n v="1373000091"/>
        <n v="2248120331"/>
        <n v="2248110160"/>
        <n v="2248110205"/>
        <n v="2248200112"/>
        <n v="2248120070"/>
        <n v="5363420001"/>
        <n v="5285990016"/>
        <n v="2247990017"/>
        <n v="5271610016"/>
        <n v="2248120234"/>
        <n v="2248120230"/>
        <n v="3935600058"/>
        <n v="3935600057"/>
        <n v="4965130029"/>
        <n v="5512010068"/>
        <n v="5512010073"/>
        <n v="5745100087"/>
        <n v="1272000141"/>
        <n v="1272000041"/>
        <n v="1272000297"/>
        <n v="2312221282"/>
        <n v="2312229040"/>
        <n v="2312229059"/>
        <n v="2312229060"/>
        <n v="2312221045"/>
        <n v="2312222075"/>
        <n v="2312120034"/>
        <n v="2312220683"/>
        <n v="3763272501"/>
        <n v="3763475001"/>
        <n v="5762200014"/>
        <n v="2316900173"/>
        <n v="2248120186"/>
        <n v="2248120065"/>
        <n v="2513390016"/>
        <n v="2291390158"/>
        <n v="2291390280"/>
        <n v="9695740003"/>
        <n v="3712140005"/>
        <n v="3763170036"/>
        <n v="3763270009"/>
        <n v="2312220908"/>
        <n v="2248120323"/>
        <n v="2248120306"/>
        <n v="5772460130"/>
        <n v="2385100213"/>
        <n v="3461101477"/>
        <n v="9693200193"/>
        <n v="1122100036"/>
        <n v="3421200034"/>
        <n v="2313330031"/>
        <n v="2385100257"/>
        <n v="5771140045"/>
        <n v="1122100028"/>
        <n v="5774160010"/>
        <n v="5462220050"/>
        <n v="5767730010"/>
        <n v="5731120011"/>
        <n v="1120000008"/>
        <n v="2313340048"/>
        <n v="3461500018" u="1"/>
        <n v="5762940008" u="1"/>
        <n v="2248120485" u="1"/>
        <n v="3461600010" u="1"/>
      </sharedItems>
    </cacheField>
    <cacheField name="Наименование материала" numFmtId="0">
      <sharedItems containsBlank="1"/>
    </cacheField>
    <cacheField name="Кол-во" numFmtId="0">
      <sharedItems containsString="0" containsBlank="1" containsNumber="1" minValue="1E-3" maxValue="823"/>
    </cacheField>
    <cacheField name="ЕИ" numFmtId="0">
      <sharedItems containsBlank="1"/>
    </cacheField>
    <cacheField name="Цена" numFmtId="0">
      <sharedItems containsString="0" containsBlank="1" containsNumber="1" minValue="0.84" maxValue="21723.119999999999"/>
    </cacheField>
    <cacheField name="Сумма" numFmtId="0">
      <sharedItems containsString="0" containsBlank="1" containsNumber="1" minValue="0.2" maxValue="104904.79999999999"/>
    </cacheField>
    <cacheField name="Здание овощехранилища" numFmtId="0">
      <sharedItems containsBlank="1" containsMixedTypes="1" containsNumber="1" containsInteger="1" minValue="48" maxValue="674"/>
    </cacheField>
    <cacheField name="Эксплуатационная база" numFmtId="0">
      <sharedItems containsBlank="1" containsMixedTypes="1" containsNumber="1" minValue="0.85" maxValue="118"/>
    </cacheField>
    <cacheField name="Здание вокзала" numFmtId="0">
      <sharedItems containsBlank="1" containsMixedTypes="1" containsNumber="1" minValue="0.19" maxValue="31"/>
    </cacheField>
    <cacheField name="Здание компрессорной" numFmtId="0">
      <sharedItems containsBlank="1" containsMixedTypes="1" containsNumber="1" minValue="1E-3" maxValue="183.6"/>
    </cacheField>
    <cacheField name="израсходовано (шт)" numFmtId="0">
      <sharedItems containsString="0" containsBlank="1" containsNumber="1" minValue="0" maxValue="823"/>
    </cacheField>
    <cacheField name="на сумму (руб)" numFmtId="0">
      <sharedItems containsString="0" containsBlank="1" containsNumber="1" minValue="0" maxValue="104904.79999999999"/>
    </cacheField>
    <cacheField name="остаток (шт)" numFmtId="0">
      <sharedItems containsString="0" containsBlank="1" containsNumber="1" minValue="-2.7699999999999996" maxValue="466"/>
    </cacheField>
    <cacheField name="остаток (руб)" numFmtId="0">
      <sharedItems containsString="0" containsBlank="1" containsNumber="1" minValue="-2714.5999999999995" maxValue="55571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m/>
    <m/>
    <m/>
    <m/>
    <m/>
    <s v="июнь"/>
    <s v="июнь"/>
    <s v="июнь"/>
    <s v="июнь"/>
    <m/>
    <m/>
    <m/>
    <m/>
  </r>
  <r>
    <x v="1"/>
    <s v="АЭРАТОР УОС"/>
    <n v="1"/>
    <s v="ШТ"/>
    <n v="160"/>
    <n v="160"/>
    <m/>
    <m/>
    <m/>
    <m/>
    <n v="0"/>
    <n v="0"/>
    <n v="1"/>
    <n v="160"/>
  </r>
  <r>
    <x v="2"/>
    <s v="ВЫКЛЮЧАТЕЛЬ ОТКРЫТОЙ УСТ.ОДНОК"/>
    <n v="18"/>
    <s v="ШТ"/>
    <n v="26.07"/>
    <n v="469.26"/>
    <m/>
    <m/>
    <m/>
    <m/>
    <n v="0"/>
    <n v="0"/>
    <n v="18"/>
    <n v="469.26"/>
  </r>
  <r>
    <x v="3"/>
    <s v="ГИПСОКАРТОН ТИГИ-КНАУФ 2500Х12"/>
    <n v="2"/>
    <s v="ШТ"/>
    <n v="270"/>
    <n v="540"/>
    <m/>
    <m/>
    <m/>
    <m/>
    <n v="0"/>
    <n v="0"/>
    <n v="2"/>
    <n v="540"/>
  </r>
  <r>
    <x v="4"/>
    <s v="ГРУНТОВКА BROZEX БЕТОН-КОНТАКТ"/>
    <n v="2"/>
    <s v="ШТ"/>
    <n v="980"/>
    <n v="1960"/>
    <m/>
    <n v="0.85"/>
    <n v="0.19"/>
    <n v="3.73"/>
    <n v="4.7699999999999996"/>
    <n v="4674.5999999999995"/>
    <n v="-2.7699999999999996"/>
    <n v="-2714.5999999999995"/>
  </r>
  <r>
    <x v="5"/>
    <s v="ГРУНТ-ЭМАЛЬ HAMMERITE 2,5Л СВЕ"/>
    <n v="1"/>
    <s v="ШТ"/>
    <n v="295"/>
    <n v="295"/>
    <m/>
    <m/>
    <m/>
    <m/>
    <n v="0"/>
    <n v="0"/>
    <n v="1"/>
    <n v="295"/>
  </r>
  <r>
    <x v="6"/>
    <s v="ГРУНТ-ЭМАЛЬ ПО РЖАВЧИНЕ"/>
    <n v="1"/>
    <s v="ШТ"/>
    <n v="280"/>
    <n v="280"/>
    <m/>
    <m/>
    <m/>
    <m/>
    <n v="0"/>
    <n v="0"/>
    <n v="1"/>
    <n v="280"/>
  </r>
  <r>
    <x v="7"/>
    <s v="ДЮБЕЛЬ-ГВОЗДЬ WKRET-MET SMK 6Х"/>
    <n v="823"/>
    <s v="ШТ"/>
    <n v="0.84"/>
    <n v="691.31999999999994"/>
    <n v="674"/>
    <n v="118"/>
    <n v="31"/>
    <m/>
    <n v="823"/>
    <n v="691.31999999999994"/>
    <n v="0"/>
    <n v="0"/>
  </r>
  <r>
    <x v="8"/>
    <s v="ЗАГЛУШКА 110 КАНАЛИЗАЦИОННАЯ"/>
    <n v="1"/>
    <s v="ШТ"/>
    <n v="18"/>
    <n v="18"/>
    <m/>
    <m/>
    <m/>
    <m/>
    <n v="0"/>
    <n v="0"/>
    <n v="1"/>
    <n v="18"/>
  </r>
  <r>
    <x v="9"/>
    <s v="ЗАДВИЖКА 498421 ДВЕРНАЯ"/>
    <n v="3"/>
    <s v="ШТ"/>
    <n v="100"/>
    <n v="300"/>
    <m/>
    <m/>
    <m/>
    <m/>
    <n v="0"/>
    <n v="0"/>
    <n v="3"/>
    <n v="300"/>
  </r>
  <r>
    <x v="10"/>
    <s v="ЗАМОК 3НЦ-0 ВИСЯЧИЙ"/>
    <n v="4"/>
    <s v="ШТ"/>
    <n v="180"/>
    <n v="720"/>
    <m/>
    <m/>
    <m/>
    <m/>
    <n v="0"/>
    <n v="0"/>
    <n v="4"/>
    <n v="720"/>
  </r>
  <r>
    <x v="11"/>
    <s v="ЗАМОК GEGE610/50 SPERRE1 ВИСЯЧ"/>
    <n v="1"/>
    <s v="ШТ"/>
    <n v="95"/>
    <n v="95"/>
    <m/>
    <m/>
    <m/>
    <m/>
    <n v="0"/>
    <n v="0"/>
    <n v="1"/>
    <n v="95"/>
  </r>
  <r>
    <x v="12"/>
    <s v="ЗАМОК KALE 157-D НАКЛАДНОЙ"/>
    <n v="1"/>
    <s v="ШТ"/>
    <n v="575"/>
    <n v="575"/>
    <m/>
    <m/>
    <m/>
    <m/>
    <n v="0"/>
    <n v="0"/>
    <n v="1"/>
    <n v="575"/>
  </r>
  <r>
    <x v="13"/>
    <s v="ЗАМОК ЗВ-1 ВРЕЗНОЙ"/>
    <n v="1"/>
    <s v="ШТ"/>
    <n v="555"/>
    <n v="555"/>
    <m/>
    <m/>
    <m/>
    <n v="1"/>
    <n v="1"/>
    <n v="555"/>
    <n v="0"/>
    <n v="0"/>
  </r>
  <r>
    <x v="14"/>
    <s v="ЗАМОК ЗЕНИТ ЗН1-3 100Х75Х24,5"/>
    <n v="1"/>
    <s v="ШТ"/>
    <n v="770"/>
    <n v="770"/>
    <m/>
    <m/>
    <m/>
    <m/>
    <n v="0"/>
    <n v="0"/>
    <n v="1"/>
    <n v="770"/>
  </r>
  <r>
    <x v="15"/>
    <s v="ЗАМОК КРЕПЫШ ВРЕЗНОЙ"/>
    <n v="1"/>
    <s v="ШТ"/>
    <n v="600"/>
    <n v="600"/>
    <m/>
    <m/>
    <m/>
    <m/>
    <n v="0"/>
    <n v="0"/>
    <n v="1"/>
    <n v="600"/>
  </r>
  <r>
    <x v="16"/>
    <s v="КАБЕЛЬ ВВГ 3Х2,5 1КВ СИЛОВОЙ С"/>
    <n v="331"/>
    <s v="М"/>
    <n v="42.46"/>
    <n v="14054.26"/>
    <m/>
    <m/>
    <m/>
    <n v="183.6"/>
    <n v="183.6"/>
    <n v="7795.6559999999999"/>
    <n v="147.4"/>
    <n v="6258.6040000000003"/>
  </r>
  <r>
    <x v="17"/>
    <s v="КАБЕЛЬ ВВГНГ-LS 3Х2,5 0,66КВ С"/>
    <n v="400"/>
    <s v="М"/>
    <n v="37.86"/>
    <n v="15144"/>
    <m/>
    <m/>
    <m/>
    <m/>
    <n v="0"/>
    <n v="0"/>
    <n v="400"/>
    <n v="15144"/>
  </r>
  <r>
    <x v="18"/>
    <s v="КАБЕЛЬ ВВГП 3Х1,5 ОЖ 0,66КВ СИ"/>
    <n v="168"/>
    <s v="М"/>
    <n v="24.27"/>
    <n v="4077.36"/>
    <m/>
    <m/>
    <m/>
    <m/>
    <n v="0"/>
    <n v="0"/>
    <n v="168"/>
    <n v="4077.36"/>
  </r>
  <r>
    <x v="19"/>
    <s v="КИРПИЧ КО-150/50 250Х120Х65 КЕ"/>
    <n v="422"/>
    <s v="ШТ"/>
    <n v="8.2799999999999994"/>
    <n v="3494.16"/>
    <m/>
    <m/>
    <m/>
    <m/>
    <n v="0"/>
    <n v="0"/>
    <n v="422"/>
    <n v="3494.16"/>
  </r>
  <r>
    <x v="20"/>
    <s v="КЛЕЙ BROZEX КС-11 25КГ ДЛЯ ПЛИ"/>
    <n v="16.22"/>
    <s v="ШТ"/>
    <n v="160.63"/>
    <n v="2605.4186"/>
    <m/>
    <m/>
    <m/>
    <m/>
    <n v="0"/>
    <n v="0"/>
    <n v="16.22"/>
    <n v="2605.4186"/>
  </r>
  <r>
    <x v="21"/>
    <s v="КРАН ПОЛИТЭК 9900000020 DУ=20"/>
    <n v="5"/>
    <s v="ШТ"/>
    <n v="100"/>
    <n v="500"/>
    <m/>
    <m/>
    <m/>
    <m/>
    <n v="0"/>
    <n v="0"/>
    <n v="5"/>
    <n v="500"/>
  </r>
  <r>
    <x v="22"/>
    <s v="КРАСКА АНСЕТ ВД-АК 1180 14КГ С"/>
    <n v="8"/>
    <s v="ШТ"/>
    <n v="960.76"/>
    <n v="7686.08"/>
    <m/>
    <m/>
    <m/>
    <m/>
    <n v="0"/>
    <n v="0"/>
    <n v="8"/>
    <n v="7686.08"/>
  </r>
  <r>
    <x v="23"/>
    <s v="КРАСКА ВДВА-231 БЕЛЫЙ ВОДОЭМУЛ"/>
    <n v="81.650000000000006"/>
    <s v="КГ"/>
    <n v="27.92"/>
    <n v="2279.6680000000001"/>
    <m/>
    <n v="39.36"/>
    <m/>
    <n v="42.29"/>
    <n v="81.650000000000006"/>
    <n v="2279.6680000000001"/>
    <n v="0"/>
    <n v="0"/>
  </r>
  <r>
    <x v="24"/>
    <s v="ЛАМИНАТ КРОНОСТАР ДУБ ДЛЯ ПОЛА"/>
    <n v="151.262"/>
    <s v="М2"/>
    <n v="304.45"/>
    <n v="46051.715899999996"/>
    <m/>
    <m/>
    <m/>
    <m/>
    <n v="0"/>
    <n v="0"/>
    <n v="151.262"/>
    <n v="46051.715899999996"/>
  </r>
  <r>
    <x v="25"/>
    <s v="ЛЕНТА UNIBOB 13681378 48ММХ40М"/>
    <n v="9"/>
    <s v="ШТ"/>
    <n v="85"/>
    <n v="765"/>
    <m/>
    <m/>
    <m/>
    <n v="2"/>
    <n v="2"/>
    <n v="170"/>
    <n v="7"/>
    <n v="595"/>
  </r>
  <r>
    <x v="26"/>
    <s v="ЛИНОЛЕУМ ПВХ ERUPTION CANADA 3"/>
    <n v="20.73"/>
    <s v="М2"/>
    <n v="218.5"/>
    <n v="4529.5050000000001"/>
    <m/>
    <m/>
    <m/>
    <m/>
    <n v="0"/>
    <n v="0"/>
    <n v="20.73"/>
    <n v="4529.5050000000001"/>
  </r>
  <r>
    <x v="27"/>
    <s v="ЛИСТ KNAUF ГКЛ 2500Х1200Х9,5 Г"/>
    <n v="62.2"/>
    <s v="ШТ"/>
    <n v="221.12"/>
    <n v="13753.664000000001"/>
    <m/>
    <m/>
    <m/>
    <m/>
    <n v="0"/>
    <n v="0"/>
    <n v="62.2"/>
    <n v="13753.664000000001"/>
  </r>
  <r>
    <x v="28"/>
    <s v="МАНЖЕТА АРТ.28-204 110Х123 ПЕР"/>
    <n v="1"/>
    <s v="ШТ"/>
    <n v="40"/>
    <n v="40"/>
    <m/>
    <m/>
    <m/>
    <m/>
    <n v="0"/>
    <n v="0"/>
    <n v="1"/>
    <n v="40"/>
  </r>
  <r>
    <x v="29"/>
    <s v="МЕХАНИЗМ APECS SC-60-Z-C-G 5КЛ"/>
    <n v="1"/>
    <s v="ШТ"/>
    <n v="430"/>
    <n v="430"/>
    <m/>
    <m/>
    <m/>
    <m/>
    <n v="0"/>
    <n v="0"/>
    <n v="1"/>
    <n v="430"/>
  </r>
  <r>
    <x v="30"/>
    <s v="МЕХАНИЗМ CISA 08.310-07 L=60 3"/>
    <n v="1"/>
    <s v="ШТ"/>
    <n v="550"/>
    <n v="550"/>
    <m/>
    <m/>
    <m/>
    <m/>
    <n v="0"/>
    <n v="0"/>
    <n v="1"/>
    <n v="550"/>
  </r>
  <r>
    <x v="31"/>
    <s v="МУФТА FIRAT 7B62020127 20 1/2Д"/>
    <n v="5"/>
    <s v="ШТ"/>
    <n v="50"/>
    <n v="250"/>
    <m/>
    <m/>
    <m/>
    <m/>
    <n v="0"/>
    <n v="0"/>
    <n v="5"/>
    <n v="250"/>
  </r>
  <r>
    <x v="32"/>
    <s v="НАПРАВЛЯЮЩАЯ Т24 1200 ДЛЯ ПОДВ"/>
    <n v="35"/>
    <s v="ШТ"/>
    <n v="15.68"/>
    <n v="548.79999999999995"/>
    <m/>
    <m/>
    <m/>
    <m/>
    <n v="0"/>
    <n v="0"/>
    <n v="35"/>
    <n v="548.79999999999995"/>
  </r>
  <r>
    <x v="33"/>
    <s v="НАПРАВЛЯЮЩАЯ Т24 3700 ДЛЯ ПОДВ"/>
    <n v="112"/>
    <s v="ШТ"/>
    <n v="47.93"/>
    <n v="5368.16"/>
    <m/>
    <m/>
    <m/>
    <m/>
    <n v="0"/>
    <n v="0"/>
    <n v="112"/>
    <n v="5368.16"/>
  </r>
  <r>
    <x v="34"/>
    <s v="НАПРАВЛЯЮЩАЯ Т24 600 ДЛЯ ПОДВЕ"/>
    <n v="298"/>
    <s v="ШТ"/>
    <n v="8.68"/>
    <n v="2586.64"/>
    <m/>
    <m/>
    <m/>
    <m/>
    <n v="0"/>
    <n v="0"/>
    <n v="298"/>
    <n v="2586.64"/>
  </r>
  <r>
    <x v="35"/>
    <s v="ОТВОД АРТ.100587 110 95ГРАДУСО"/>
    <n v="1"/>
    <s v="ШТ"/>
    <n v="40"/>
    <n v="40"/>
    <m/>
    <m/>
    <m/>
    <m/>
    <n v="0"/>
    <n v="0"/>
    <n v="1"/>
    <n v="40"/>
  </r>
  <r>
    <x v="36"/>
    <s v="ОТВОД ИСПОЛНЕНИЕ 2 325Х8 90ГРА"/>
    <n v="11"/>
    <s v="ШТ"/>
    <n v="76"/>
    <n v="836"/>
    <m/>
    <m/>
    <m/>
    <m/>
    <n v="0"/>
    <n v="0"/>
    <n v="11"/>
    <n v="836"/>
  </r>
  <r>
    <x v="37"/>
    <s v="ОТВОД ПВХ 110Х45"/>
    <n v="1"/>
    <s v="ШТ"/>
    <n v="50"/>
    <n v="50"/>
    <m/>
    <m/>
    <m/>
    <m/>
    <n v="0"/>
    <n v="0"/>
    <n v="1"/>
    <n v="50"/>
  </r>
  <r>
    <x v="38"/>
    <s v="ПАСТА ПАЛИТРА 100МЛ №9 СВЕТЛО-"/>
    <n v="1"/>
    <s v="ШТ"/>
    <n v="45"/>
    <n v="45"/>
    <m/>
    <m/>
    <m/>
    <m/>
    <n v="0"/>
    <n v="0"/>
    <n v="1"/>
    <n v="45"/>
  </r>
  <r>
    <x v="39"/>
    <s v="ПЕРЕХОДНИК 110Х50 ПЛАСТМАССОВЫ"/>
    <n v="1"/>
    <s v="ШТ"/>
    <n v="50"/>
    <n v="50"/>
    <m/>
    <m/>
    <m/>
    <m/>
    <n v="0"/>
    <n v="0"/>
    <n v="1"/>
    <n v="50"/>
  </r>
  <r>
    <x v="40"/>
    <s v="ПЕРИЛА ДЕРЕВЯННЫЕ 60Х80Х1000"/>
    <n v="16"/>
    <s v="М"/>
    <n v="546.44000000000005"/>
    <n v="8743.0400000000009"/>
    <m/>
    <m/>
    <m/>
    <m/>
    <n v="0"/>
    <n v="0"/>
    <n v="16"/>
    <n v="8743.0400000000009"/>
  </r>
  <r>
    <x v="41"/>
    <s v="ПЛАНКА ДЛЯ ПОДВЕСНОГО ПОТОЛКА"/>
    <n v="19"/>
    <s v="ШТ"/>
    <n v="30"/>
    <n v="570"/>
    <m/>
    <m/>
    <m/>
    <m/>
    <n v="0"/>
    <n v="0"/>
    <n v="19"/>
    <n v="570"/>
  </r>
  <r>
    <x v="42"/>
    <s v="ПЛИНТУС 2М-А40 ПОТОЛОЧНЫЙ"/>
    <n v="4"/>
    <s v="ШТ"/>
    <n v="25"/>
    <n v="100"/>
    <m/>
    <m/>
    <m/>
    <m/>
    <n v="0"/>
    <n v="0"/>
    <n v="4"/>
    <n v="100"/>
  </r>
  <r>
    <x v="43"/>
    <s v="ПЛИТКА КЕРАМИН ОНИКС 2 200Х300"/>
    <n v="30"/>
    <s v="М2"/>
    <n v="124.89"/>
    <n v="3746.7"/>
    <m/>
    <m/>
    <m/>
    <n v="30"/>
    <n v="30"/>
    <n v="3746.7"/>
    <n v="0"/>
    <n v="0"/>
  </r>
  <r>
    <x v="44"/>
    <s v="ПОДЛОЖКА ИЗОДОМ ППИ-П 3 3Х1000"/>
    <n v="40.58"/>
    <s v="М2"/>
    <n v="12.79"/>
    <n v="519.01819999999998"/>
    <m/>
    <m/>
    <m/>
    <m/>
    <n v="0"/>
    <n v="0"/>
    <n v="40.58"/>
    <n v="519.01819999999998"/>
  </r>
  <r>
    <x v="45"/>
    <s v="ПРОФИЛЬ 30Х30Х2750 ПЛАСТИКОВЫЙ"/>
    <n v="2"/>
    <s v="ШТ"/>
    <n v="37"/>
    <n v="74"/>
    <m/>
    <m/>
    <m/>
    <m/>
    <n v="0"/>
    <n v="0"/>
    <n v="2"/>
    <n v="74"/>
  </r>
  <r>
    <x v="46"/>
    <s v="ПРОФИЛЬ KNAUF ПП 60Х27 3000 ПО"/>
    <n v="305.82"/>
    <s v="ШТ"/>
    <n v="61.02"/>
    <n v="18661.136399999999"/>
    <n v="48"/>
    <m/>
    <m/>
    <m/>
    <n v="48"/>
    <n v="2928.96"/>
    <n v="257.82"/>
    <n v="15732.1764"/>
  </r>
  <r>
    <x v="47"/>
    <s v="ПРОФИЛЬ НАПРАВЛЯЮЩИЙ"/>
    <n v="402.6"/>
    <s v="ШТ"/>
    <n v="78.75"/>
    <n v="31704.75"/>
    <m/>
    <m/>
    <m/>
    <m/>
    <n v="0"/>
    <n v="0"/>
    <n v="402.6"/>
    <n v="31704.75"/>
  </r>
  <r>
    <x v="48"/>
    <s v="РАКОВИНА CERSANIT MARKET S-UM-"/>
    <n v="4"/>
    <s v="КМП"/>
    <n v="1615.77"/>
    <n v="6463.08"/>
    <m/>
    <m/>
    <m/>
    <m/>
    <n v="0"/>
    <n v="0"/>
    <n v="4"/>
    <n v="6463.08"/>
  </r>
  <r>
    <x v="49"/>
    <s v="РОЗЕТКА PA 16-005 10А ДВУХМЕС"/>
    <n v="12"/>
    <s v="ШТ"/>
    <n v="54.29"/>
    <n v="651.48"/>
    <m/>
    <m/>
    <m/>
    <m/>
    <n v="0"/>
    <n v="0"/>
    <n v="12"/>
    <n v="651.48"/>
  </r>
  <r>
    <x v="50"/>
    <s v="РОЗЕТКА ОТКРЫТОЙ УСТАНОВКИ С З"/>
    <n v="39"/>
    <s v="ШТ"/>
    <n v="55.47"/>
    <n v="2163.33"/>
    <m/>
    <m/>
    <m/>
    <m/>
    <n v="0"/>
    <n v="0"/>
    <n v="39"/>
    <n v="2163.33"/>
  </r>
  <r>
    <x v="51"/>
    <s v="РОЗЕТКА ПРИМА RA16-213-B 16А 2"/>
    <n v="20"/>
    <s v="ШТ"/>
    <n v="46.37"/>
    <n v="927.4"/>
    <m/>
    <m/>
    <m/>
    <m/>
    <n v="0"/>
    <n v="0"/>
    <n v="20"/>
    <n v="927.4"/>
  </r>
  <r>
    <x v="52"/>
    <s v="РУЧКА-СКОБА GIUSTI WMN503.128."/>
    <n v="2"/>
    <s v="ШТ"/>
    <n v="115.17"/>
    <n v="230.34"/>
    <m/>
    <m/>
    <m/>
    <m/>
    <n v="0"/>
    <n v="0"/>
    <n v="2"/>
    <n v="230.34"/>
  </r>
  <r>
    <x v="53"/>
    <s v="СВЕТИЛЬНИК ЛПО-4Х18 4Х18ВТ ЛЮ"/>
    <n v="20"/>
    <s v="ШТ"/>
    <n v="647.63"/>
    <n v="12952.6"/>
    <m/>
    <m/>
    <m/>
    <m/>
    <n v="0"/>
    <n v="0"/>
    <n v="20"/>
    <n v="12952.6"/>
  </r>
  <r>
    <x v="54"/>
    <s v="СВЕТИЛЬНИК СВЕТОДИОДНЫЙ"/>
    <n v="30"/>
    <s v="ШТ"/>
    <n v="663.73"/>
    <n v="19911.900000000001"/>
    <m/>
    <m/>
    <m/>
    <m/>
    <n v="0"/>
    <n v="0"/>
    <n v="30"/>
    <n v="19911.900000000001"/>
  </r>
  <r>
    <x v="55"/>
    <s v="СЕТКА 0.5Х9М САМОКЛЕЮЩАЯСЯ СТЕ"/>
    <n v="2"/>
    <s v="ШТ"/>
    <n v="200"/>
    <n v="400"/>
    <m/>
    <m/>
    <m/>
    <m/>
    <n v="0"/>
    <n v="0"/>
    <n v="2"/>
    <n v="400"/>
  </r>
  <r>
    <x v="56"/>
    <s v="СЕТКА СЕРПЯНКА 45ММХ90М СТРОИТ"/>
    <n v="1"/>
    <s v="ШТ"/>
    <n v="295"/>
    <n v="295"/>
    <m/>
    <m/>
    <m/>
    <m/>
    <n v="0"/>
    <n v="0"/>
    <n v="1"/>
    <n v="295"/>
  </r>
  <r>
    <x v="57"/>
    <s v="СИФОН ORIO A-4001 1 1/2ДЮЙМА D"/>
    <n v="1"/>
    <s v="ШТ"/>
    <n v="175"/>
    <n v="175"/>
    <m/>
    <m/>
    <m/>
    <m/>
    <n v="0"/>
    <n v="0"/>
    <n v="1"/>
    <n v="175"/>
  </r>
  <r>
    <x v="58"/>
    <s v="СЛИВ АНИ К828 D=110 L=231-500"/>
    <n v="1"/>
    <s v="ШТ"/>
    <n v="160"/>
    <n v="160"/>
    <m/>
    <m/>
    <m/>
    <m/>
    <n v="0"/>
    <n v="0"/>
    <n v="1"/>
    <n v="160"/>
  </r>
  <r>
    <x v="59"/>
    <s v="СМЕСЬ BROZEX ДЕКОР МАСТЕР БЕЛЫ"/>
    <n v="466"/>
    <s v="КГ"/>
    <n v="9.0500000000000007"/>
    <n v="4217.3"/>
    <m/>
    <m/>
    <m/>
    <m/>
    <n v="0"/>
    <n v="0"/>
    <n v="466"/>
    <n v="4217.3"/>
  </r>
  <r>
    <x v="60"/>
    <s v="ТРОЙНИК 110Х50 87ГРАДУСОВ КАНА"/>
    <n v="1"/>
    <s v="ШТ"/>
    <n v="60"/>
    <n v="60"/>
    <m/>
    <m/>
    <m/>
    <m/>
    <n v="0"/>
    <n v="0"/>
    <n v="1"/>
    <n v="60"/>
  </r>
  <r>
    <x v="61"/>
    <s v="ТРОЙНИК ПЭ 80 SDR 13,6 110Х110"/>
    <n v="2"/>
    <s v="ШТ"/>
    <n v="110"/>
    <n v="220"/>
    <m/>
    <m/>
    <m/>
    <m/>
    <n v="0"/>
    <n v="0"/>
    <n v="2"/>
    <n v="220"/>
  </r>
  <r>
    <x v="62"/>
    <s v="ТРУБА 20Х3,2 3262-75 СТАЛЬНАЯ"/>
    <n v="193.2"/>
    <s v="КГ"/>
    <n v="48.41"/>
    <n v="9352.8119999999981"/>
    <m/>
    <m/>
    <m/>
    <m/>
    <n v="0"/>
    <n v="0"/>
    <n v="193.2"/>
    <n v="9352.8119999999981"/>
  </r>
  <r>
    <x v="63"/>
    <s v="ТРУБА PRO AQUA PPR-C 50Х1000Х1"/>
    <n v="1"/>
    <s v="ШТ"/>
    <n v="80"/>
    <n v="80"/>
    <m/>
    <m/>
    <m/>
    <m/>
    <n v="0"/>
    <n v="0"/>
    <n v="1"/>
    <n v="80"/>
  </r>
  <r>
    <x v="64"/>
    <s v="ТРУБА ZEDEX ZX-100K D=200/350"/>
    <n v="2"/>
    <s v="ШТ"/>
    <n v="215"/>
    <n v="430"/>
    <m/>
    <m/>
    <m/>
    <m/>
    <n v="0"/>
    <n v="0"/>
    <n v="2"/>
    <n v="430"/>
  </r>
  <r>
    <x v="65"/>
    <s v="ТРУБА АРТ.ПЭ1Ш110Г D=110Х10 L="/>
    <n v="2"/>
    <s v="ШТ"/>
    <n v="95"/>
    <n v="190"/>
    <m/>
    <m/>
    <m/>
    <m/>
    <n v="0"/>
    <n v="0"/>
    <n v="2"/>
    <n v="190"/>
  </r>
  <r>
    <x v="66"/>
    <s v="ТРУБА ПВХ 211Х3.2 КАНАЛИЗАЦИОН"/>
    <n v="1"/>
    <s v="ШТ"/>
    <n v="468"/>
    <n v="468"/>
    <m/>
    <m/>
    <m/>
    <m/>
    <n v="0"/>
    <n v="0"/>
    <n v="1"/>
    <n v="468"/>
  </r>
  <r>
    <x v="67"/>
    <s v="ТРУБА ПП 20Х1,9 1МПА НАПОРНАЯ"/>
    <n v="32.4"/>
    <s v="М"/>
    <n v="30"/>
    <n v="972"/>
    <m/>
    <m/>
    <m/>
    <m/>
    <n v="0"/>
    <n v="0"/>
    <n v="32.4"/>
    <n v="972"/>
  </r>
  <r>
    <x v="68"/>
    <s v="ТУАЛЕТ ДЕРЕВЯННЫЙ"/>
    <n v="2"/>
    <s v="ШТ"/>
    <n v="17875.29"/>
    <n v="35750.58"/>
    <m/>
    <m/>
    <m/>
    <m/>
    <n v="0"/>
    <n v="0"/>
    <n v="2"/>
    <n v="35750.58"/>
  </r>
  <r>
    <x v="69"/>
    <s v="УГОЛОК AD 19Х24 3М БЕЛЫЙ ПРИСТ"/>
    <n v="45"/>
    <s v="ШТ"/>
    <n v="95"/>
    <n v="4275"/>
    <m/>
    <m/>
    <m/>
    <m/>
    <n v="0"/>
    <n v="0"/>
    <n v="45"/>
    <n v="4275"/>
  </r>
  <r>
    <x v="70"/>
    <s v="УГОЛОК E25 0042 BOLTA 2.75М БЕ"/>
    <n v="3"/>
    <s v="ШТ"/>
    <n v="25"/>
    <n v="75"/>
    <m/>
    <m/>
    <n v="3"/>
    <m/>
    <n v="3"/>
    <n v="75"/>
    <n v="0"/>
    <n v="0"/>
  </r>
  <r>
    <x v="71"/>
    <s v="УГОЛОК PL 19Х24Х3000 БЕЛЫЙ СТА"/>
    <n v="51"/>
    <s v="ШТ"/>
    <n v="34.409999999999997"/>
    <n v="1754.9099999999999"/>
    <m/>
    <m/>
    <m/>
    <m/>
    <n v="0"/>
    <n v="0"/>
    <n v="51"/>
    <n v="1754.9099999999999"/>
  </r>
  <r>
    <x v="72"/>
    <s v="УГОЛЬНИК TEBO 015030101 20 90Г"/>
    <n v="6"/>
    <s v="ШТ"/>
    <n v="5.38"/>
    <n v="32.28"/>
    <m/>
    <m/>
    <m/>
    <m/>
    <n v="0"/>
    <n v="0"/>
    <n v="6"/>
    <n v="32.28"/>
  </r>
  <r>
    <x v="73"/>
    <s v="УГОЛЬНИК TEBO 015030103 32 90Г"/>
    <n v="10"/>
    <s v="ШТ"/>
    <n v="14"/>
    <n v="140"/>
    <m/>
    <m/>
    <m/>
    <m/>
    <n v="0"/>
    <n v="0"/>
    <n v="10"/>
    <n v="140"/>
  </r>
  <r>
    <x v="74"/>
    <s v="УГОЛЬНИК УП9512-12 1000Х600Х70"/>
    <n v="1"/>
    <s v="ШТ"/>
    <n v="340"/>
    <n v="340"/>
    <m/>
    <m/>
    <m/>
    <m/>
    <n v="0"/>
    <n v="0"/>
    <n v="1"/>
    <n v="340"/>
  </r>
  <r>
    <x v="75"/>
    <s v="УГОЛЬНИК УТ9512-82 500Х150Х250"/>
    <n v="1"/>
    <s v="ШТ"/>
    <n v="180"/>
    <n v="180"/>
    <m/>
    <m/>
    <m/>
    <m/>
    <n v="0"/>
    <n v="0"/>
    <n v="1"/>
    <n v="180"/>
  </r>
  <r>
    <x v="76"/>
    <s v="УНИТАЗ-КОМПАКТ ВОРОНКООБРАЗНЫЙ"/>
    <n v="1"/>
    <s v="КМП"/>
    <n v="1812.87"/>
    <n v="1812.87"/>
    <m/>
    <m/>
    <m/>
    <m/>
    <n v="0"/>
    <n v="0"/>
    <n v="1"/>
    <n v="1812.87"/>
  </r>
  <r>
    <x v="77"/>
    <s v="ФАНЕРА ФК Е1 НШ 10 II/III БЕРЕ"/>
    <n v="1.008"/>
    <s v="М3"/>
    <n v="21723.119999999999"/>
    <n v="21896.90496"/>
    <m/>
    <m/>
    <m/>
    <m/>
    <n v="0"/>
    <n v="0"/>
    <n v="1.008"/>
    <n v="21896.90496"/>
  </r>
  <r>
    <x v="78"/>
    <s v="ФАНЕРА ФК Е1 НШ 12 II/III БЕРЕ"/>
    <n v="0.40799999999999997"/>
    <s v="М3"/>
    <n v="21654.46"/>
    <n v="8835.0196799999994"/>
    <m/>
    <m/>
    <m/>
    <m/>
    <n v="0"/>
    <n v="0"/>
    <n v="0.40799999999999997"/>
    <n v="8835.0196799999994"/>
  </r>
  <r>
    <x v="79"/>
    <s v="ШТУКАТУРКА BROZEX УНИВЕРСАЛ М-"/>
    <n v="10"/>
    <s v="ШТ"/>
    <n v="195"/>
    <n v="1950"/>
    <m/>
    <n v="10"/>
    <m/>
    <m/>
    <n v="10"/>
    <n v="1950"/>
    <n v="0"/>
    <n v="0"/>
  </r>
  <r>
    <x v="80"/>
    <s v="ЭЛЕКТРОД ОК.46.00 4 9466-75 ДЛ"/>
    <n v="5.6"/>
    <s v="КГ"/>
    <n v="203.03"/>
    <n v="1136.9679999999998"/>
    <m/>
    <m/>
    <m/>
    <n v="0.309"/>
    <n v="0.309"/>
    <n v="62.736269999999998"/>
    <n v="5.2909999999999995"/>
    <n v="1074.2317299999997"/>
  </r>
  <r>
    <x v="81"/>
    <s v="ЭЛЕКТРОДЫ АНП-13 3 1272-035-01"/>
    <n v="3.6"/>
    <s v="КГ"/>
    <n v="159.16999999999999"/>
    <n v="573.01199999999994"/>
    <m/>
    <m/>
    <m/>
    <m/>
    <n v="0"/>
    <n v="0"/>
    <n v="3.6"/>
    <n v="573.01199999999994"/>
  </r>
  <r>
    <x v="82"/>
    <s v="ЭЛЕКТРОДЫ УЭЗ АНП-13 4 9466-75"/>
    <n v="1E-3"/>
    <s v="КГ"/>
    <n v="200"/>
    <n v="0.2"/>
    <m/>
    <m/>
    <m/>
    <n v="1E-3"/>
    <n v="1E-3"/>
    <n v="0.2"/>
    <n v="0"/>
    <n v="0"/>
  </r>
  <r>
    <x v="83"/>
    <s v="ЭМАЛЬ ЛАКРА 5ЗВЕЗД 0,9КГ СЕРЫЙ"/>
    <n v="2"/>
    <s v="ШТ"/>
    <n v="150"/>
    <n v="300"/>
    <m/>
    <m/>
    <m/>
    <m/>
    <n v="0"/>
    <n v="0"/>
    <n v="2"/>
    <n v="300"/>
  </r>
  <r>
    <x v="84"/>
    <s v="ЭМАЛЬ ПЕНТАФТАЛЕВАЯ"/>
    <n v="120.85"/>
    <s v="КГ"/>
    <n v="45.07"/>
    <n v="5446.7094999999999"/>
    <m/>
    <m/>
    <m/>
    <n v="2"/>
    <n v="2"/>
    <n v="90.14"/>
    <n v="118.85"/>
    <n v="5356.5694999999996"/>
  </r>
  <r>
    <x v="85"/>
    <s v="ЭМАЛЬ ПФ ВЕГА ЖД RAL7046 СЕРЫЙ"/>
    <n v="141.49"/>
    <s v="КГ"/>
    <n v="64.33"/>
    <n v="9102.0517"/>
    <m/>
    <m/>
    <m/>
    <n v="1.34"/>
    <n v="1.34"/>
    <n v="86.202200000000005"/>
    <n v="140.15"/>
    <n v="9015.8495000000003"/>
  </r>
  <r>
    <x v="86"/>
    <s v="ЭМАЛЬ ПФ ВЕГА ЖД RAL7047 СЕРЫЙ"/>
    <n v="100.26"/>
    <s v="КГ"/>
    <n v="76.650000000000006"/>
    <n v="7684.929000000001"/>
    <m/>
    <m/>
    <m/>
    <n v="2.21"/>
    <n v="2.21"/>
    <n v="169.3965"/>
    <n v="98.050000000000011"/>
    <n v="7515.5325000000012"/>
  </r>
  <r>
    <x v="87"/>
    <s v="ЭМАЛЬ ПФ-115 БЕЛЫЙ"/>
    <n v="223.583"/>
    <s v="КГ"/>
    <n v="48.29"/>
    <n v="10796.82307"/>
    <m/>
    <m/>
    <m/>
    <m/>
    <n v="0"/>
    <n v="0"/>
    <n v="223.583"/>
    <n v="10796.82307"/>
  </r>
  <r>
    <x v="88"/>
    <s v="ЭМАЛЬ ПФ-115 КРАСНЫЙ"/>
    <n v="43.332000000000001"/>
    <s v="КГ"/>
    <n v="50.01"/>
    <n v="2167.03332"/>
    <m/>
    <m/>
    <m/>
    <m/>
    <n v="0"/>
    <n v="0"/>
    <n v="43.332000000000001"/>
    <n v="2167.03332"/>
  </r>
  <r>
    <x v="89"/>
    <s v="ЭМАЛЬ ПФ-115 ЛУЧ БЕЛЫЙ"/>
    <n v="57.18"/>
    <s v="КГ"/>
    <n v="79.430000000000007"/>
    <n v="4541.8074000000006"/>
    <m/>
    <m/>
    <m/>
    <m/>
    <n v="0"/>
    <n v="0"/>
    <n v="57.18"/>
    <n v="4541.8074000000006"/>
  </r>
  <r>
    <x v="90"/>
    <s v="ЭМАЛЬ ПФ-М ВЕГА ЖД ЧИСТО-БЕЛЫЙ"/>
    <n v="55"/>
    <s v="КГ"/>
    <n v="88.5"/>
    <n v="4867.5"/>
    <m/>
    <m/>
    <m/>
    <n v="2.08"/>
    <n v="2.08"/>
    <n v="184.08"/>
    <n v="52.92"/>
    <n v="4683.42"/>
  </r>
  <r>
    <x v="91"/>
    <s v="Кран шаровой 25"/>
    <n v="30"/>
    <s v="ШТ"/>
    <n v="295.52"/>
    <n v="8865.5999999999985"/>
    <m/>
    <m/>
    <m/>
    <m/>
    <n v="0"/>
    <n v="0"/>
    <n v="30"/>
    <n v="8865.5999999999985"/>
  </r>
  <r>
    <x v="92"/>
    <s v="Кран шаровой 50"/>
    <n v="10"/>
    <s v="ШТ"/>
    <n v="1042.3699999999999"/>
    <n v="10423.699999999999"/>
    <m/>
    <m/>
    <m/>
    <m/>
    <n v="0"/>
    <n v="0"/>
    <n v="10"/>
    <n v="10423.699999999999"/>
  </r>
  <r>
    <x v="93"/>
    <s v="Панель потолочная"/>
    <n v="288"/>
    <s v="ШТ"/>
    <n v="65.41"/>
    <n v="18838.079999999998"/>
    <m/>
    <m/>
    <m/>
    <m/>
    <n v="0"/>
    <n v="0"/>
    <n v="288"/>
    <n v="18838.079999999998"/>
  </r>
  <r>
    <x v="94"/>
    <s v="Краска фасадная белая"/>
    <n v="270"/>
    <s v="КГ"/>
    <n v="61.06"/>
    <n v="16486.2"/>
    <m/>
    <m/>
    <m/>
    <n v="55.09"/>
    <n v="55.09"/>
    <n v="3363.7954000000004"/>
    <n v="214.91"/>
    <n v="13122.4046"/>
  </r>
  <r>
    <x v="95"/>
    <s v="Труба 50*6,9"/>
    <n v="30"/>
    <s v="ШТ"/>
    <n v="814.54"/>
    <n v="24436.199999999997"/>
    <m/>
    <m/>
    <m/>
    <m/>
    <n v="0"/>
    <n v="0"/>
    <n v="30"/>
    <n v="24436.199999999997"/>
  </r>
  <r>
    <x v="96"/>
    <s v="Тройник 50*32*50"/>
    <n v="15"/>
    <s v="ШТ"/>
    <n v="59.51"/>
    <n v="892.65"/>
    <m/>
    <m/>
    <m/>
    <m/>
    <n v="0"/>
    <n v="0"/>
    <n v="15"/>
    <n v="892.65"/>
  </r>
  <r>
    <x v="97"/>
    <s v="Пена монтажная"/>
    <n v="16"/>
    <s v="ШТ"/>
    <n v="304.64999999999998"/>
    <n v="4874.3999999999996"/>
    <m/>
    <n v="16"/>
    <m/>
    <m/>
    <n v="16"/>
    <n v="4874.3999999999996"/>
    <n v="0"/>
    <n v="0"/>
  </r>
  <r>
    <x v="98"/>
    <s v="окно ПВХ"/>
    <n v="6"/>
    <s v="ШТ"/>
    <n v="7386.44"/>
    <n v="44318.64"/>
    <m/>
    <n v="6"/>
    <m/>
    <m/>
    <n v="6"/>
    <n v="44318.64"/>
    <n v="0"/>
    <n v="0"/>
  </r>
  <r>
    <x v="99"/>
    <s v="окно ПВХ"/>
    <n v="10"/>
    <s v="ШТ"/>
    <n v="10490.48"/>
    <n v="104904.79999999999"/>
    <m/>
    <n v="6"/>
    <n v="4"/>
    <m/>
    <n v="10"/>
    <n v="104904.79999999999"/>
    <n v="0"/>
    <n v="0"/>
  </r>
  <r>
    <x v="100"/>
    <s v="воронка "/>
    <n v="3"/>
    <s v="ШТ"/>
    <n v="648.45000000000005"/>
    <n v="1945.3500000000001"/>
    <m/>
    <m/>
    <m/>
    <m/>
    <n v="0"/>
    <n v="0"/>
    <n v="3"/>
    <n v="1945.3500000000001"/>
  </r>
  <r>
    <x v="101"/>
    <s v="клапан 50"/>
    <n v="6"/>
    <s v="ШТ"/>
    <n v="998.72"/>
    <n v="5992.32"/>
    <m/>
    <m/>
    <m/>
    <m/>
    <n v="0"/>
    <n v="0"/>
    <n v="6"/>
    <n v="5992.32"/>
  </r>
  <r>
    <x v="102"/>
    <s v="кран п/п 20"/>
    <n v="13"/>
    <s v="ШТ"/>
    <n v="121.7"/>
    <n v="1582.1000000000001"/>
    <m/>
    <m/>
    <m/>
    <m/>
    <n v="0"/>
    <n v="0"/>
    <n v="13"/>
    <n v="1582.1000000000001"/>
  </r>
  <r>
    <x v="103"/>
    <s v="кран п/п 32"/>
    <n v="3"/>
    <s v="ШТ"/>
    <n v="224.17"/>
    <n v="672.51"/>
    <m/>
    <m/>
    <m/>
    <m/>
    <n v="0"/>
    <n v="0"/>
    <n v="3"/>
    <n v="672.51"/>
  </r>
  <r>
    <x v="104"/>
    <s v="эмаль "/>
    <n v="40"/>
    <s v="КГ"/>
    <n v="94.16"/>
    <n v="3766.3999999999996"/>
    <m/>
    <m/>
    <m/>
    <n v="0.09"/>
    <n v="0.09"/>
    <n v="8.4743999999999993"/>
    <n v="39.909999999999997"/>
    <n v="3757.9255999999996"/>
  </r>
  <r>
    <x v="105"/>
    <s v="труба п/п 25"/>
    <n v="60"/>
    <s v="М"/>
    <n v="51.6"/>
    <n v="3096"/>
    <m/>
    <m/>
    <m/>
    <m/>
    <n v="0"/>
    <n v="0"/>
    <n v="60"/>
    <n v="3096"/>
  </r>
  <r>
    <x v="106"/>
    <s v="угольник п/п 25"/>
    <n v="10"/>
    <s v="ШТ"/>
    <n v="5.93"/>
    <n v="59.3"/>
    <m/>
    <m/>
    <m/>
    <m/>
    <n v="0"/>
    <n v="0"/>
    <n v="10"/>
    <n v="59.3"/>
  </r>
  <r>
    <x v="107"/>
    <s v="смесь шпатлев."/>
    <n v="5"/>
    <s v="ШТ"/>
    <n v="270.88"/>
    <n v="1354.4"/>
    <m/>
    <m/>
    <n v="5"/>
    <m/>
    <n v="5"/>
    <n v="1354.4"/>
    <n v="0"/>
    <n v="0"/>
  </r>
  <r>
    <x v="108"/>
    <s v="клей д/обоев"/>
    <n v="5"/>
    <s v="ШТ"/>
    <n v="63.1"/>
    <n v="315.5"/>
    <m/>
    <m/>
    <m/>
    <m/>
    <n v="0"/>
    <n v="0"/>
    <n v="5"/>
    <n v="315.5"/>
  </r>
  <r>
    <x v="109"/>
    <s v="светильник люм."/>
    <n v="2"/>
    <s v="ШТ"/>
    <n v="1047.0899999999999"/>
    <n v="2094.1799999999998"/>
    <m/>
    <m/>
    <m/>
    <n v="2"/>
    <n v="2"/>
    <n v="2094.1799999999998"/>
    <n v="0"/>
    <n v="0"/>
  </r>
  <r>
    <x v="110"/>
    <s v="Ограждение металлическое"/>
    <n v="34"/>
    <s v="ШТ"/>
    <n v="1634.47"/>
    <n v="55571.98"/>
    <m/>
    <m/>
    <m/>
    <m/>
    <n v="0"/>
    <n v="0"/>
    <n v="34"/>
    <n v="55571.98"/>
  </r>
  <r>
    <x v="111"/>
    <s v="Профлист 3 м"/>
    <n v="25"/>
    <s v="ШТ"/>
    <n v="560"/>
    <n v="14000"/>
    <m/>
    <m/>
    <m/>
    <m/>
    <n v="0"/>
    <n v="0"/>
    <n v="25"/>
    <n v="14000"/>
  </r>
  <r>
    <x v="112"/>
    <s v="автоматический выключатель 25 А"/>
    <n v="10"/>
    <s v="ШТ"/>
    <n v="300"/>
    <n v="3000"/>
    <m/>
    <m/>
    <m/>
    <n v="6"/>
    <n v="6"/>
    <n v="1800"/>
    <n v="4"/>
    <n v="1200"/>
  </r>
  <r>
    <x v="113"/>
    <s v="ГРУНТОВКА POLASTRA 10КГ АКРИЛО"/>
    <n v="28.42"/>
    <s v="ШТ"/>
    <n v="147.91999999999999"/>
    <n v="4203.8864000000003"/>
    <m/>
    <m/>
    <m/>
    <m/>
    <n v="0"/>
    <n v="0"/>
    <n v="28.42"/>
    <n v="4203.8864000000003"/>
  </r>
  <r>
    <x v="114"/>
    <s v="КЛЕЙ БЫСТРОЙ ОК-УНИВЕРСАЛ 25КГ"/>
    <n v="35"/>
    <s v="ШТ"/>
    <n v="153.88"/>
    <n v="5385.8"/>
    <m/>
    <m/>
    <m/>
    <m/>
    <n v="0"/>
    <n v="0"/>
    <n v="35"/>
    <n v="5385.8"/>
  </r>
  <r>
    <x v="115"/>
    <s v="ЛИНОЛЕУМ JUTEKS TREND VEGAS 63"/>
    <n v="156.28"/>
    <s v="М2"/>
    <n v="191.19"/>
    <n v="29879.173200000001"/>
    <m/>
    <m/>
    <m/>
    <m/>
    <n v="0"/>
    <n v="0"/>
    <n v="156.28"/>
    <n v="29879.173200000001"/>
  </r>
  <r>
    <x v="116"/>
    <s v="ЛИСТ С21-1000-0,5 1000Х6000Х0"/>
    <n v="1.55"/>
    <s v="М2"/>
    <n v="275.82"/>
    <n v="427.52100000000002"/>
    <m/>
    <m/>
    <m/>
    <m/>
    <n v="0"/>
    <n v="0"/>
    <n v="1.55"/>
    <n v="427.52100000000002"/>
  </r>
  <r>
    <x v="117"/>
    <s v="МАТЕРИАЛ БИКРОСТ ХКП +ХПП ХПП"/>
    <n v="40.96"/>
    <s v="М2"/>
    <n v="95.36"/>
    <n v="3905.9456"/>
    <m/>
    <m/>
    <m/>
    <n v="40.96"/>
    <n v="40.96"/>
    <n v="3905.9456"/>
    <n v="0"/>
    <n v="0"/>
  </r>
  <r>
    <x v="118"/>
    <s v="ОБОИ ELYSIUM Е54211 1,06Х25 М"/>
    <n v="13.2"/>
    <s v="ШТ"/>
    <n v="1169.48"/>
    <n v="15437.135999999999"/>
    <m/>
    <m/>
    <m/>
    <m/>
    <n v="0"/>
    <n v="0"/>
    <n v="13.2"/>
    <n v="15437.135999999999"/>
  </r>
  <r>
    <x v="119"/>
    <s v="ПОДВЕС ПРЯМОЙ ДЛЯ КРЕПЛЕНИЯ ГИ"/>
    <n v="518"/>
    <s v="ШТ"/>
    <n v="1.95"/>
    <n v="1010.1"/>
    <n v="518"/>
    <m/>
    <m/>
    <m/>
    <n v="518"/>
    <n v="1010.1"/>
    <n v="0"/>
    <n v="0"/>
  </r>
  <r>
    <x v="120"/>
    <s v="ПОРТЛАНДЦЕМЕНТ ЦЕМ I 42,5Н 50"/>
    <n v="11.23"/>
    <s v="ШТ"/>
    <n v="224.58"/>
    <n v="2522.0334000000003"/>
    <m/>
    <n v="1.43"/>
    <n v="0.47"/>
    <n v="1.44"/>
    <n v="3.34"/>
    <n v="750.09720000000004"/>
    <n v="7.8900000000000006"/>
    <n v="1771.9362000000001"/>
  </r>
  <r>
    <x v="121"/>
    <s v="ПРОФИЛЬ ПП 60Х27Х0,5Х3000 1120"/>
    <n v="256"/>
    <s v="ШТ"/>
    <n v="57.08"/>
    <n v="14612.48"/>
    <n v="256"/>
    <m/>
    <m/>
    <m/>
    <n v="256"/>
    <n v="14612.48"/>
    <n v="0"/>
    <n v="0"/>
  </r>
  <r>
    <x v="122"/>
    <s v="СМЕСЬ KNAUF DIAMANT КОРОЕД 2,5"/>
    <n v="30"/>
    <s v="ШТ"/>
    <n v="450.15"/>
    <n v="13504.5"/>
    <m/>
    <m/>
    <m/>
    <m/>
    <n v="0"/>
    <n v="0"/>
    <n v="30"/>
    <n v="13504.5"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8" applyNumberFormats="0" applyBorderFormats="0" applyFontFormats="0" applyPatternFormats="0" applyAlignmentFormats="0" applyWidthHeightFormats="1" dataCaption="Данные" updatedVersion="4" showDrill="0" showMemberPropertyTips="0" showDataTips="0" itemPrintTitles="1" createdVersion="1" indent="0" compact="0" compactData="0" gridDropZones="1">
  <location ref="A3:K128" firstHeaderRow="1" firstDataRow="2" firstDataCol="1"/>
  <pivotFields count="14">
    <pivotField axis="axisRow" compact="0" outline="0" subtotalTop="0" showAll="0" includeNewItemsInFilter="1" defaultSubtotal="0">
      <items count="127">
        <item x="121"/>
        <item x="116"/>
        <item x="111"/>
        <item m="1" x="125"/>
        <item x="113"/>
        <item x="122"/>
        <item m="1" x="123"/>
        <item m="1" x="126"/>
        <item x="118"/>
        <item x="120"/>
        <item m="1" x="124"/>
        <item x="119"/>
        <item x="115"/>
        <item x="117"/>
        <item x="11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2"/>
        <item x="114"/>
      </items>
    </pivotField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24">
    <i>
      <x/>
    </i>
    <i>
      <x v="1"/>
    </i>
    <i>
      <x v="2"/>
    </i>
    <i>
      <x v="4"/>
    </i>
    <i>
      <x v="5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Сумма по полю Кол-во" fld="2" baseField="0" baseItem="5"/>
    <dataField name="Среднее по полю Цена" fld="4" subtotal="average" baseField="0" baseItem="5"/>
    <dataField name="Сумма по полю Здание овощехранилища" fld="6" baseField="0" baseItem="5"/>
    <dataField name="Сумма по полю Эксплуатационная база" fld="7" baseField="0" baseItem="5"/>
    <dataField name="Сумма по полю Здание вокзала" fld="8" baseField="0" baseItem="5"/>
    <dataField name="Сумма по полю Здание компрессорной" fld="9" baseField="0" baseItem="5"/>
    <dataField name="Сумма по полю израсходовано (шт)" fld="10" baseField="0" baseItem="0"/>
    <dataField name="Сумма по полю на сумму (руб)" fld="11" baseField="0" baseItem="0"/>
    <dataField name="Сумма по полю остаток (шт)" fld="12" baseField="0" baseItem="0"/>
    <dataField name="Сумма по полю остаток (руб)" fld="13" baseField="0" baseItem="0"/>
  </dataFields>
  <formats count="2">
    <format dxfId="12">
      <pivotArea field="0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selection activeCell="C124" sqref="C3:C124"/>
    </sheetView>
  </sheetViews>
  <sheetFormatPr defaultRowHeight="15" x14ac:dyDescent="0.25"/>
  <cols>
    <col min="1" max="1" width="22.7109375" customWidth="1"/>
    <col min="2" max="2" width="43.7109375" customWidth="1"/>
    <col min="5" max="5" width="13.5703125" customWidth="1"/>
    <col min="6" max="6" width="10.5703125" customWidth="1"/>
    <col min="257" max="257" width="22.7109375" customWidth="1"/>
    <col min="258" max="258" width="43.7109375" customWidth="1"/>
    <col min="261" max="261" width="13.5703125" customWidth="1"/>
    <col min="262" max="262" width="10.5703125" customWidth="1"/>
    <col min="513" max="513" width="22.7109375" customWidth="1"/>
    <col min="514" max="514" width="43.7109375" customWidth="1"/>
    <col min="517" max="517" width="13.5703125" customWidth="1"/>
    <col min="518" max="518" width="10.5703125" customWidth="1"/>
    <col min="769" max="769" width="22.7109375" customWidth="1"/>
    <col min="770" max="770" width="43.7109375" customWidth="1"/>
    <col min="773" max="773" width="13.5703125" customWidth="1"/>
    <col min="774" max="774" width="10.5703125" customWidth="1"/>
    <col min="1025" max="1025" width="22.7109375" customWidth="1"/>
    <col min="1026" max="1026" width="43.7109375" customWidth="1"/>
    <col min="1029" max="1029" width="13.5703125" customWidth="1"/>
    <col min="1030" max="1030" width="10.5703125" customWidth="1"/>
    <col min="1281" max="1281" width="22.7109375" customWidth="1"/>
    <col min="1282" max="1282" width="43.7109375" customWidth="1"/>
    <col min="1285" max="1285" width="13.5703125" customWidth="1"/>
    <col min="1286" max="1286" width="10.5703125" customWidth="1"/>
    <col min="1537" max="1537" width="22.7109375" customWidth="1"/>
    <col min="1538" max="1538" width="43.7109375" customWidth="1"/>
    <col min="1541" max="1541" width="13.5703125" customWidth="1"/>
    <col min="1542" max="1542" width="10.5703125" customWidth="1"/>
    <col min="1793" max="1793" width="22.7109375" customWidth="1"/>
    <col min="1794" max="1794" width="43.7109375" customWidth="1"/>
    <col min="1797" max="1797" width="13.5703125" customWidth="1"/>
    <col min="1798" max="1798" width="10.5703125" customWidth="1"/>
    <col min="2049" max="2049" width="22.7109375" customWidth="1"/>
    <col min="2050" max="2050" width="43.7109375" customWidth="1"/>
    <col min="2053" max="2053" width="13.5703125" customWidth="1"/>
    <col min="2054" max="2054" width="10.5703125" customWidth="1"/>
    <col min="2305" max="2305" width="22.7109375" customWidth="1"/>
    <col min="2306" max="2306" width="43.7109375" customWidth="1"/>
    <col min="2309" max="2309" width="13.5703125" customWidth="1"/>
    <col min="2310" max="2310" width="10.5703125" customWidth="1"/>
    <col min="2561" max="2561" width="22.7109375" customWidth="1"/>
    <col min="2562" max="2562" width="43.7109375" customWidth="1"/>
    <col min="2565" max="2565" width="13.5703125" customWidth="1"/>
    <col min="2566" max="2566" width="10.5703125" customWidth="1"/>
    <col min="2817" max="2817" width="22.7109375" customWidth="1"/>
    <col min="2818" max="2818" width="43.7109375" customWidth="1"/>
    <col min="2821" max="2821" width="13.5703125" customWidth="1"/>
    <col min="2822" max="2822" width="10.5703125" customWidth="1"/>
    <col min="3073" max="3073" width="22.7109375" customWidth="1"/>
    <col min="3074" max="3074" width="43.7109375" customWidth="1"/>
    <col min="3077" max="3077" width="13.5703125" customWidth="1"/>
    <col min="3078" max="3078" width="10.5703125" customWidth="1"/>
    <col min="3329" max="3329" width="22.7109375" customWidth="1"/>
    <col min="3330" max="3330" width="43.7109375" customWidth="1"/>
    <col min="3333" max="3333" width="13.5703125" customWidth="1"/>
    <col min="3334" max="3334" width="10.5703125" customWidth="1"/>
    <col min="3585" max="3585" width="22.7109375" customWidth="1"/>
    <col min="3586" max="3586" width="43.7109375" customWidth="1"/>
    <col min="3589" max="3589" width="13.5703125" customWidth="1"/>
    <col min="3590" max="3590" width="10.5703125" customWidth="1"/>
    <col min="3841" max="3841" width="22.7109375" customWidth="1"/>
    <col min="3842" max="3842" width="43.7109375" customWidth="1"/>
    <col min="3845" max="3845" width="13.5703125" customWidth="1"/>
    <col min="3846" max="3846" width="10.5703125" customWidth="1"/>
    <col min="4097" max="4097" width="22.7109375" customWidth="1"/>
    <col min="4098" max="4098" width="43.7109375" customWidth="1"/>
    <col min="4101" max="4101" width="13.5703125" customWidth="1"/>
    <col min="4102" max="4102" width="10.5703125" customWidth="1"/>
    <col min="4353" max="4353" width="22.7109375" customWidth="1"/>
    <col min="4354" max="4354" width="43.7109375" customWidth="1"/>
    <col min="4357" max="4357" width="13.5703125" customWidth="1"/>
    <col min="4358" max="4358" width="10.5703125" customWidth="1"/>
    <col min="4609" max="4609" width="22.7109375" customWidth="1"/>
    <col min="4610" max="4610" width="43.7109375" customWidth="1"/>
    <col min="4613" max="4613" width="13.5703125" customWidth="1"/>
    <col min="4614" max="4614" width="10.5703125" customWidth="1"/>
    <col min="4865" max="4865" width="22.7109375" customWidth="1"/>
    <col min="4866" max="4866" width="43.7109375" customWidth="1"/>
    <col min="4869" max="4869" width="13.5703125" customWidth="1"/>
    <col min="4870" max="4870" width="10.5703125" customWidth="1"/>
    <col min="5121" max="5121" width="22.7109375" customWidth="1"/>
    <col min="5122" max="5122" width="43.7109375" customWidth="1"/>
    <col min="5125" max="5125" width="13.5703125" customWidth="1"/>
    <col min="5126" max="5126" width="10.5703125" customWidth="1"/>
    <col min="5377" max="5377" width="22.7109375" customWidth="1"/>
    <col min="5378" max="5378" width="43.7109375" customWidth="1"/>
    <col min="5381" max="5381" width="13.5703125" customWidth="1"/>
    <col min="5382" max="5382" width="10.5703125" customWidth="1"/>
    <col min="5633" max="5633" width="22.7109375" customWidth="1"/>
    <col min="5634" max="5634" width="43.7109375" customWidth="1"/>
    <col min="5637" max="5637" width="13.5703125" customWidth="1"/>
    <col min="5638" max="5638" width="10.5703125" customWidth="1"/>
    <col min="5889" max="5889" width="22.7109375" customWidth="1"/>
    <col min="5890" max="5890" width="43.7109375" customWidth="1"/>
    <col min="5893" max="5893" width="13.5703125" customWidth="1"/>
    <col min="5894" max="5894" width="10.5703125" customWidth="1"/>
    <col min="6145" max="6145" width="22.7109375" customWidth="1"/>
    <col min="6146" max="6146" width="43.7109375" customWidth="1"/>
    <col min="6149" max="6149" width="13.5703125" customWidth="1"/>
    <col min="6150" max="6150" width="10.5703125" customWidth="1"/>
    <col min="6401" max="6401" width="22.7109375" customWidth="1"/>
    <col min="6402" max="6402" width="43.7109375" customWidth="1"/>
    <col min="6405" max="6405" width="13.5703125" customWidth="1"/>
    <col min="6406" max="6406" width="10.5703125" customWidth="1"/>
    <col min="6657" max="6657" width="22.7109375" customWidth="1"/>
    <col min="6658" max="6658" width="43.7109375" customWidth="1"/>
    <col min="6661" max="6661" width="13.5703125" customWidth="1"/>
    <col min="6662" max="6662" width="10.5703125" customWidth="1"/>
    <col min="6913" max="6913" width="22.7109375" customWidth="1"/>
    <col min="6914" max="6914" width="43.7109375" customWidth="1"/>
    <col min="6917" max="6917" width="13.5703125" customWidth="1"/>
    <col min="6918" max="6918" width="10.5703125" customWidth="1"/>
    <col min="7169" max="7169" width="22.7109375" customWidth="1"/>
    <col min="7170" max="7170" width="43.7109375" customWidth="1"/>
    <col min="7173" max="7173" width="13.5703125" customWidth="1"/>
    <col min="7174" max="7174" width="10.5703125" customWidth="1"/>
    <col min="7425" max="7425" width="22.7109375" customWidth="1"/>
    <col min="7426" max="7426" width="43.7109375" customWidth="1"/>
    <col min="7429" max="7429" width="13.5703125" customWidth="1"/>
    <col min="7430" max="7430" width="10.5703125" customWidth="1"/>
    <col min="7681" max="7681" width="22.7109375" customWidth="1"/>
    <col min="7682" max="7682" width="43.7109375" customWidth="1"/>
    <col min="7685" max="7685" width="13.5703125" customWidth="1"/>
    <col min="7686" max="7686" width="10.5703125" customWidth="1"/>
    <col min="7937" max="7937" width="22.7109375" customWidth="1"/>
    <col min="7938" max="7938" width="43.7109375" customWidth="1"/>
    <col min="7941" max="7941" width="13.5703125" customWidth="1"/>
    <col min="7942" max="7942" width="10.5703125" customWidth="1"/>
    <col min="8193" max="8193" width="22.7109375" customWidth="1"/>
    <col min="8194" max="8194" width="43.7109375" customWidth="1"/>
    <col min="8197" max="8197" width="13.5703125" customWidth="1"/>
    <col min="8198" max="8198" width="10.5703125" customWidth="1"/>
    <col min="8449" max="8449" width="22.7109375" customWidth="1"/>
    <col min="8450" max="8450" width="43.7109375" customWidth="1"/>
    <col min="8453" max="8453" width="13.5703125" customWidth="1"/>
    <col min="8454" max="8454" width="10.5703125" customWidth="1"/>
    <col min="8705" max="8705" width="22.7109375" customWidth="1"/>
    <col min="8706" max="8706" width="43.7109375" customWidth="1"/>
    <col min="8709" max="8709" width="13.5703125" customWidth="1"/>
    <col min="8710" max="8710" width="10.5703125" customWidth="1"/>
    <col min="8961" max="8961" width="22.7109375" customWidth="1"/>
    <col min="8962" max="8962" width="43.7109375" customWidth="1"/>
    <col min="8965" max="8965" width="13.5703125" customWidth="1"/>
    <col min="8966" max="8966" width="10.5703125" customWidth="1"/>
    <col min="9217" max="9217" width="22.7109375" customWidth="1"/>
    <col min="9218" max="9218" width="43.7109375" customWidth="1"/>
    <col min="9221" max="9221" width="13.5703125" customWidth="1"/>
    <col min="9222" max="9222" width="10.5703125" customWidth="1"/>
    <col min="9473" max="9473" width="22.7109375" customWidth="1"/>
    <col min="9474" max="9474" width="43.7109375" customWidth="1"/>
    <col min="9477" max="9477" width="13.5703125" customWidth="1"/>
    <col min="9478" max="9478" width="10.5703125" customWidth="1"/>
    <col min="9729" max="9729" width="22.7109375" customWidth="1"/>
    <col min="9730" max="9730" width="43.7109375" customWidth="1"/>
    <col min="9733" max="9733" width="13.5703125" customWidth="1"/>
    <col min="9734" max="9734" width="10.5703125" customWidth="1"/>
    <col min="9985" max="9985" width="22.7109375" customWidth="1"/>
    <col min="9986" max="9986" width="43.7109375" customWidth="1"/>
    <col min="9989" max="9989" width="13.5703125" customWidth="1"/>
    <col min="9990" max="9990" width="10.5703125" customWidth="1"/>
    <col min="10241" max="10241" width="22.7109375" customWidth="1"/>
    <col min="10242" max="10242" width="43.7109375" customWidth="1"/>
    <col min="10245" max="10245" width="13.5703125" customWidth="1"/>
    <col min="10246" max="10246" width="10.5703125" customWidth="1"/>
    <col min="10497" max="10497" width="22.7109375" customWidth="1"/>
    <col min="10498" max="10498" width="43.7109375" customWidth="1"/>
    <col min="10501" max="10501" width="13.5703125" customWidth="1"/>
    <col min="10502" max="10502" width="10.5703125" customWidth="1"/>
    <col min="10753" max="10753" width="22.7109375" customWidth="1"/>
    <col min="10754" max="10754" width="43.7109375" customWidth="1"/>
    <col min="10757" max="10757" width="13.5703125" customWidth="1"/>
    <col min="10758" max="10758" width="10.5703125" customWidth="1"/>
    <col min="11009" max="11009" width="22.7109375" customWidth="1"/>
    <col min="11010" max="11010" width="43.7109375" customWidth="1"/>
    <col min="11013" max="11013" width="13.5703125" customWidth="1"/>
    <col min="11014" max="11014" width="10.5703125" customWidth="1"/>
    <col min="11265" max="11265" width="22.7109375" customWidth="1"/>
    <col min="11266" max="11266" width="43.7109375" customWidth="1"/>
    <col min="11269" max="11269" width="13.5703125" customWidth="1"/>
    <col min="11270" max="11270" width="10.5703125" customWidth="1"/>
    <col min="11521" max="11521" width="22.7109375" customWidth="1"/>
    <col min="11522" max="11522" width="43.7109375" customWidth="1"/>
    <col min="11525" max="11525" width="13.5703125" customWidth="1"/>
    <col min="11526" max="11526" width="10.5703125" customWidth="1"/>
    <col min="11777" max="11777" width="22.7109375" customWidth="1"/>
    <col min="11778" max="11778" width="43.7109375" customWidth="1"/>
    <col min="11781" max="11781" width="13.5703125" customWidth="1"/>
    <col min="11782" max="11782" width="10.5703125" customWidth="1"/>
    <col min="12033" max="12033" width="22.7109375" customWidth="1"/>
    <col min="12034" max="12034" width="43.7109375" customWidth="1"/>
    <col min="12037" max="12037" width="13.5703125" customWidth="1"/>
    <col min="12038" max="12038" width="10.5703125" customWidth="1"/>
    <col min="12289" max="12289" width="22.7109375" customWidth="1"/>
    <col min="12290" max="12290" width="43.7109375" customWidth="1"/>
    <col min="12293" max="12293" width="13.5703125" customWidth="1"/>
    <col min="12294" max="12294" width="10.5703125" customWidth="1"/>
    <col min="12545" max="12545" width="22.7109375" customWidth="1"/>
    <col min="12546" max="12546" width="43.7109375" customWidth="1"/>
    <col min="12549" max="12549" width="13.5703125" customWidth="1"/>
    <col min="12550" max="12550" width="10.5703125" customWidth="1"/>
    <col min="12801" max="12801" width="22.7109375" customWidth="1"/>
    <col min="12802" max="12802" width="43.7109375" customWidth="1"/>
    <col min="12805" max="12805" width="13.5703125" customWidth="1"/>
    <col min="12806" max="12806" width="10.5703125" customWidth="1"/>
    <col min="13057" max="13057" width="22.7109375" customWidth="1"/>
    <col min="13058" max="13058" width="43.7109375" customWidth="1"/>
    <col min="13061" max="13061" width="13.5703125" customWidth="1"/>
    <col min="13062" max="13062" width="10.5703125" customWidth="1"/>
    <col min="13313" max="13313" width="22.7109375" customWidth="1"/>
    <col min="13314" max="13314" width="43.7109375" customWidth="1"/>
    <col min="13317" max="13317" width="13.5703125" customWidth="1"/>
    <col min="13318" max="13318" width="10.5703125" customWidth="1"/>
    <col min="13569" max="13569" width="22.7109375" customWidth="1"/>
    <col min="13570" max="13570" width="43.7109375" customWidth="1"/>
    <col min="13573" max="13573" width="13.5703125" customWidth="1"/>
    <col min="13574" max="13574" width="10.5703125" customWidth="1"/>
    <col min="13825" max="13825" width="22.7109375" customWidth="1"/>
    <col min="13826" max="13826" width="43.7109375" customWidth="1"/>
    <col min="13829" max="13829" width="13.5703125" customWidth="1"/>
    <col min="13830" max="13830" width="10.5703125" customWidth="1"/>
    <col min="14081" max="14081" width="22.7109375" customWidth="1"/>
    <col min="14082" max="14082" width="43.7109375" customWidth="1"/>
    <col min="14085" max="14085" width="13.5703125" customWidth="1"/>
    <col min="14086" max="14086" width="10.5703125" customWidth="1"/>
    <col min="14337" max="14337" width="22.7109375" customWidth="1"/>
    <col min="14338" max="14338" width="43.7109375" customWidth="1"/>
    <col min="14341" max="14341" width="13.5703125" customWidth="1"/>
    <col min="14342" max="14342" width="10.5703125" customWidth="1"/>
    <col min="14593" max="14593" width="22.7109375" customWidth="1"/>
    <col min="14594" max="14594" width="43.7109375" customWidth="1"/>
    <col min="14597" max="14597" width="13.5703125" customWidth="1"/>
    <col min="14598" max="14598" width="10.5703125" customWidth="1"/>
    <col min="14849" max="14849" width="22.7109375" customWidth="1"/>
    <col min="14850" max="14850" width="43.7109375" customWidth="1"/>
    <col min="14853" max="14853" width="13.5703125" customWidth="1"/>
    <col min="14854" max="14854" width="10.5703125" customWidth="1"/>
    <col min="15105" max="15105" width="22.7109375" customWidth="1"/>
    <col min="15106" max="15106" width="43.7109375" customWidth="1"/>
    <col min="15109" max="15109" width="13.5703125" customWidth="1"/>
    <col min="15110" max="15110" width="10.5703125" customWidth="1"/>
    <col min="15361" max="15361" width="22.7109375" customWidth="1"/>
    <col min="15362" max="15362" width="43.7109375" customWidth="1"/>
    <col min="15365" max="15365" width="13.5703125" customWidth="1"/>
    <col min="15366" max="15366" width="10.5703125" customWidth="1"/>
    <col min="15617" max="15617" width="22.7109375" customWidth="1"/>
    <col min="15618" max="15618" width="43.7109375" customWidth="1"/>
    <col min="15621" max="15621" width="13.5703125" customWidth="1"/>
    <col min="15622" max="15622" width="10.5703125" customWidth="1"/>
    <col min="15873" max="15873" width="22.7109375" customWidth="1"/>
    <col min="15874" max="15874" width="43.7109375" customWidth="1"/>
    <col min="15877" max="15877" width="13.5703125" customWidth="1"/>
    <col min="15878" max="15878" width="10.5703125" customWidth="1"/>
    <col min="16129" max="16129" width="22.7109375" customWidth="1"/>
    <col min="16130" max="16130" width="43.7109375" customWidth="1"/>
    <col min="16133" max="16133" width="13.5703125" customWidth="1"/>
    <col min="16134" max="16134" width="10.5703125" customWidth="1"/>
  </cols>
  <sheetData>
    <row r="1" spans="1:14" ht="38.25" x14ac:dyDescent="0.25">
      <c r="A1" s="42" t="s">
        <v>0</v>
      </c>
      <c r="B1" s="44" t="s">
        <v>1</v>
      </c>
      <c r="C1" s="42" t="s">
        <v>2</v>
      </c>
      <c r="D1" s="44" t="s">
        <v>3</v>
      </c>
      <c r="E1" s="46" t="s">
        <v>4</v>
      </c>
      <c r="F1" s="4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0" t="s">
        <v>10</v>
      </c>
      <c r="L1" s="40" t="s">
        <v>11</v>
      </c>
      <c r="M1" s="41" t="s">
        <v>12</v>
      </c>
      <c r="N1" s="41" t="s">
        <v>13</v>
      </c>
    </row>
    <row r="2" spans="1:14" x14ac:dyDescent="0.25">
      <c r="A2" s="43"/>
      <c r="B2" s="45"/>
      <c r="C2" s="43"/>
      <c r="D2" s="45"/>
      <c r="E2" s="47"/>
      <c r="F2" s="43"/>
      <c r="G2" s="2" t="s">
        <v>14</v>
      </c>
      <c r="H2" s="2" t="s">
        <v>14</v>
      </c>
      <c r="I2" s="2" t="s">
        <v>14</v>
      </c>
      <c r="J2" s="2" t="s">
        <v>14</v>
      </c>
      <c r="K2" s="40"/>
      <c r="L2" s="40"/>
      <c r="M2" s="41"/>
      <c r="N2" s="41"/>
    </row>
    <row r="3" spans="1:14" x14ac:dyDescent="0.25">
      <c r="A3" s="3">
        <v>3116140101</v>
      </c>
      <c r="B3" s="4" t="s">
        <v>15</v>
      </c>
      <c r="C3" s="5">
        <v>1</v>
      </c>
      <c r="D3" s="4" t="s">
        <v>16</v>
      </c>
      <c r="E3" s="6">
        <v>160</v>
      </c>
      <c r="F3" s="7">
        <f t="shared" ref="F3:F66" si="0">C3*E3</f>
        <v>160</v>
      </c>
      <c r="G3" s="8"/>
      <c r="H3" s="8"/>
      <c r="I3" s="8"/>
      <c r="J3" s="8"/>
      <c r="K3" s="9">
        <f t="shared" ref="K3:K66" si="1">SUM(G3:J3)</f>
        <v>0</v>
      </c>
      <c r="L3" s="10">
        <f t="shared" ref="L3:L66" si="2">K3*E3</f>
        <v>0</v>
      </c>
      <c r="M3" s="11">
        <f t="shared" ref="M3:M66" si="3">C3-K3</f>
        <v>1</v>
      </c>
      <c r="N3" s="12">
        <f t="shared" ref="N3:N66" si="4">F3-L3</f>
        <v>160</v>
      </c>
    </row>
    <row r="4" spans="1:14" x14ac:dyDescent="0.25">
      <c r="A4" s="3">
        <v>3464210129</v>
      </c>
      <c r="B4" s="4" t="s">
        <v>17</v>
      </c>
      <c r="C4" s="5">
        <v>18</v>
      </c>
      <c r="D4" s="4" t="s">
        <v>16</v>
      </c>
      <c r="E4" s="6">
        <v>26.07</v>
      </c>
      <c r="F4" s="7">
        <f t="shared" si="0"/>
        <v>469.26</v>
      </c>
      <c r="G4" s="13"/>
      <c r="H4" s="13"/>
      <c r="I4" s="13"/>
      <c r="J4" s="13"/>
      <c r="K4" s="9">
        <f t="shared" si="1"/>
        <v>0</v>
      </c>
      <c r="L4" s="10">
        <f t="shared" si="2"/>
        <v>0</v>
      </c>
      <c r="M4" s="11">
        <f t="shared" si="3"/>
        <v>18</v>
      </c>
      <c r="N4" s="12">
        <f t="shared" si="4"/>
        <v>469.26</v>
      </c>
    </row>
    <row r="5" spans="1:14" x14ac:dyDescent="0.25">
      <c r="A5" s="3">
        <v>5767730005</v>
      </c>
      <c r="B5" s="4" t="s">
        <v>18</v>
      </c>
      <c r="C5" s="5">
        <v>2</v>
      </c>
      <c r="D5" s="4" t="s">
        <v>16</v>
      </c>
      <c r="E5" s="6">
        <v>270</v>
      </c>
      <c r="F5" s="7">
        <f t="shared" si="0"/>
        <v>540</v>
      </c>
      <c r="G5" s="13"/>
      <c r="H5" s="13"/>
      <c r="I5" s="13"/>
      <c r="J5" s="13"/>
      <c r="K5" s="9">
        <f t="shared" si="1"/>
        <v>0</v>
      </c>
      <c r="L5" s="10">
        <f t="shared" si="2"/>
        <v>0</v>
      </c>
      <c r="M5" s="11">
        <f t="shared" si="3"/>
        <v>2</v>
      </c>
      <c r="N5" s="12">
        <f t="shared" si="4"/>
        <v>540</v>
      </c>
    </row>
    <row r="6" spans="1:14" x14ac:dyDescent="0.25">
      <c r="A6" s="3">
        <v>2316900126</v>
      </c>
      <c r="B6" s="4" t="s">
        <v>19</v>
      </c>
      <c r="C6" s="5">
        <v>2</v>
      </c>
      <c r="D6" s="4" t="s">
        <v>16</v>
      </c>
      <c r="E6" s="6">
        <v>980</v>
      </c>
      <c r="F6" s="7">
        <f t="shared" si="0"/>
        <v>1960</v>
      </c>
      <c r="G6" s="13"/>
      <c r="H6" s="13">
        <v>0.85</v>
      </c>
      <c r="I6" s="13">
        <v>0.19</v>
      </c>
      <c r="J6" s="13">
        <v>3.73</v>
      </c>
      <c r="K6" s="9">
        <f t="shared" si="1"/>
        <v>4.7699999999999996</v>
      </c>
      <c r="L6" s="10">
        <f t="shared" si="2"/>
        <v>4674.5999999999995</v>
      </c>
      <c r="M6" s="11">
        <f t="shared" si="3"/>
        <v>-2.7699999999999996</v>
      </c>
      <c r="N6" s="12">
        <f t="shared" si="4"/>
        <v>-2714.5999999999995</v>
      </c>
    </row>
    <row r="7" spans="1:14" x14ac:dyDescent="0.25">
      <c r="A7" s="3">
        <v>2313920136</v>
      </c>
      <c r="B7" s="4" t="s">
        <v>20</v>
      </c>
      <c r="C7" s="5">
        <v>1</v>
      </c>
      <c r="D7" s="4" t="s">
        <v>16</v>
      </c>
      <c r="E7" s="6">
        <v>295</v>
      </c>
      <c r="F7" s="7">
        <f t="shared" si="0"/>
        <v>295</v>
      </c>
      <c r="G7" s="13"/>
      <c r="H7" s="13"/>
      <c r="I7" s="13"/>
      <c r="J7" s="13"/>
      <c r="K7" s="9">
        <f t="shared" si="1"/>
        <v>0</v>
      </c>
      <c r="L7" s="10">
        <f t="shared" si="2"/>
        <v>0</v>
      </c>
      <c r="M7" s="11">
        <f t="shared" si="3"/>
        <v>1</v>
      </c>
      <c r="N7" s="12">
        <f t="shared" si="4"/>
        <v>295</v>
      </c>
    </row>
    <row r="8" spans="1:14" x14ac:dyDescent="0.25">
      <c r="A8" s="3">
        <v>2313920103</v>
      </c>
      <c r="B8" s="4" t="s">
        <v>21</v>
      </c>
      <c r="C8" s="5">
        <v>1</v>
      </c>
      <c r="D8" s="4" t="s">
        <v>16</v>
      </c>
      <c r="E8" s="6">
        <v>280</v>
      </c>
      <c r="F8" s="7">
        <f t="shared" si="0"/>
        <v>280</v>
      </c>
      <c r="G8" s="13"/>
      <c r="H8" s="13"/>
      <c r="I8" s="13"/>
      <c r="J8" s="13"/>
      <c r="K8" s="9">
        <f t="shared" si="1"/>
        <v>0</v>
      </c>
      <c r="L8" s="10">
        <f t="shared" si="2"/>
        <v>0</v>
      </c>
      <c r="M8" s="11">
        <f t="shared" si="3"/>
        <v>1</v>
      </c>
      <c r="N8" s="12">
        <f t="shared" si="4"/>
        <v>280</v>
      </c>
    </row>
    <row r="9" spans="1:14" x14ac:dyDescent="0.25">
      <c r="A9" s="3">
        <v>1271100119</v>
      </c>
      <c r="B9" s="4" t="s">
        <v>22</v>
      </c>
      <c r="C9" s="5">
        <v>823</v>
      </c>
      <c r="D9" s="4" t="s">
        <v>16</v>
      </c>
      <c r="E9" s="6">
        <v>0.84</v>
      </c>
      <c r="F9" s="7">
        <f t="shared" si="0"/>
        <v>691.31999999999994</v>
      </c>
      <c r="G9" s="13">
        <v>674</v>
      </c>
      <c r="H9" s="13">
        <v>118</v>
      </c>
      <c r="I9" s="13">
        <v>31</v>
      </c>
      <c r="J9" s="13"/>
      <c r="K9" s="9">
        <f t="shared" si="1"/>
        <v>823</v>
      </c>
      <c r="L9" s="10">
        <f t="shared" si="2"/>
        <v>691.31999999999994</v>
      </c>
      <c r="M9" s="11">
        <f t="shared" si="3"/>
        <v>0</v>
      </c>
      <c r="N9" s="12">
        <f t="shared" si="4"/>
        <v>0</v>
      </c>
    </row>
    <row r="10" spans="1:14" x14ac:dyDescent="0.25">
      <c r="A10" s="3">
        <v>1468505004</v>
      </c>
      <c r="B10" s="4" t="s">
        <v>23</v>
      </c>
      <c r="C10" s="5">
        <v>1</v>
      </c>
      <c r="D10" s="4" t="s">
        <v>16</v>
      </c>
      <c r="E10" s="6">
        <v>18</v>
      </c>
      <c r="F10" s="7">
        <f t="shared" si="0"/>
        <v>18</v>
      </c>
      <c r="G10" s="13"/>
      <c r="H10" s="13"/>
      <c r="I10" s="13"/>
      <c r="J10" s="13"/>
      <c r="K10" s="9">
        <f t="shared" si="1"/>
        <v>0</v>
      </c>
      <c r="L10" s="10">
        <f t="shared" si="2"/>
        <v>0</v>
      </c>
      <c r="M10" s="11">
        <f t="shared" si="3"/>
        <v>1</v>
      </c>
      <c r="N10" s="12">
        <f t="shared" si="4"/>
        <v>18</v>
      </c>
    </row>
    <row r="11" spans="1:14" x14ac:dyDescent="0.25">
      <c r="A11" s="3">
        <v>4981810001</v>
      </c>
      <c r="B11" s="4" t="s">
        <v>24</v>
      </c>
      <c r="C11" s="5">
        <v>3</v>
      </c>
      <c r="D11" s="4" t="s">
        <v>16</v>
      </c>
      <c r="E11" s="6">
        <v>100</v>
      </c>
      <c r="F11" s="7">
        <f t="shared" si="0"/>
        <v>300</v>
      </c>
      <c r="G11" s="13"/>
      <c r="H11" s="13"/>
      <c r="I11" s="13"/>
      <c r="J11" s="13"/>
      <c r="K11" s="9">
        <f t="shared" si="1"/>
        <v>0</v>
      </c>
      <c r="L11" s="10">
        <f t="shared" si="2"/>
        <v>0</v>
      </c>
      <c r="M11" s="11">
        <f t="shared" si="3"/>
        <v>3</v>
      </c>
      <c r="N11" s="12">
        <f t="shared" si="4"/>
        <v>300</v>
      </c>
    </row>
    <row r="12" spans="1:14" x14ac:dyDescent="0.25">
      <c r="A12" s="3">
        <v>4981300003</v>
      </c>
      <c r="B12" s="4" t="s">
        <v>25</v>
      </c>
      <c r="C12" s="5">
        <v>4</v>
      </c>
      <c r="D12" s="4" t="s">
        <v>16</v>
      </c>
      <c r="E12" s="6">
        <v>180</v>
      </c>
      <c r="F12" s="7">
        <f t="shared" si="0"/>
        <v>720</v>
      </c>
      <c r="G12" s="13"/>
      <c r="H12" s="13"/>
      <c r="I12" s="13"/>
      <c r="J12" s="13"/>
      <c r="K12" s="9">
        <f t="shared" si="1"/>
        <v>0</v>
      </c>
      <c r="L12" s="10">
        <f t="shared" si="2"/>
        <v>0</v>
      </c>
      <c r="M12" s="11">
        <f t="shared" si="3"/>
        <v>4</v>
      </c>
      <c r="N12" s="12">
        <f t="shared" si="4"/>
        <v>720</v>
      </c>
    </row>
    <row r="13" spans="1:14" x14ac:dyDescent="0.25">
      <c r="A13" s="3">
        <v>3187895231</v>
      </c>
      <c r="B13" s="4" t="s">
        <v>26</v>
      </c>
      <c r="C13" s="5">
        <v>1</v>
      </c>
      <c r="D13" s="4" t="s">
        <v>16</v>
      </c>
      <c r="E13" s="6">
        <v>95</v>
      </c>
      <c r="F13" s="7">
        <f t="shared" si="0"/>
        <v>95</v>
      </c>
      <c r="G13" s="13"/>
      <c r="H13" s="13"/>
      <c r="I13" s="13"/>
      <c r="J13" s="13"/>
      <c r="K13" s="9">
        <f t="shared" si="1"/>
        <v>0</v>
      </c>
      <c r="L13" s="10">
        <f t="shared" si="2"/>
        <v>0</v>
      </c>
      <c r="M13" s="11">
        <f t="shared" si="3"/>
        <v>1</v>
      </c>
      <c r="N13" s="12">
        <f t="shared" si="4"/>
        <v>95</v>
      </c>
    </row>
    <row r="14" spans="1:14" x14ac:dyDescent="0.25">
      <c r="A14" s="3">
        <v>4981110087</v>
      </c>
      <c r="B14" s="4" t="s">
        <v>27</v>
      </c>
      <c r="C14" s="5">
        <v>1</v>
      </c>
      <c r="D14" s="4" t="s">
        <v>16</v>
      </c>
      <c r="E14" s="6">
        <v>575</v>
      </c>
      <c r="F14" s="7">
        <f t="shared" si="0"/>
        <v>575</v>
      </c>
      <c r="G14" s="13"/>
      <c r="H14" s="13"/>
      <c r="I14" s="13"/>
      <c r="J14" s="13"/>
      <c r="K14" s="9">
        <f t="shared" si="1"/>
        <v>0</v>
      </c>
      <c r="L14" s="10">
        <f t="shared" si="2"/>
        <v>0</v>
      </c>
      <c r="M14" s="11">
        <f t="shared" si="3"/>
        <v>1</v>
      </c>
      <c r="N14" s="12">
        <f t="shared" si="4"/>
        <v>575</v>
      </c>
    </row>
    <row r="15" spans="1:14" x14ac:dyDescent="0.25">
      <c r="A15" s="3">
        <v>4981110002</v>
      </c>
      <c r="B15" s="4" t="s">
        <v>28</v>
      </c>
      <c r="C15" s="5">
        <v>1</v>
      </c>
      <c r="D15" s="4" t="s">
        <v>16</v>
      </c>
      <c r="E15" s="6">
        <v>555</v>
      </c>
      <c r="F15" s="7">
        <f t="shared" si="0"/>
        <v>555</v>
      </c>
      <c r="G15" s="13"/>
      <c r="H15" s="13"/>
      <c r="I15" s="13"/>
      <c r="J15" s="13">
        <v>1</v>
      </c>
      <c r="K15" s="9">
        <f t="shared" si="1"/>
        <v>1</v>
      </c>
      <c r="L15" s="10">
        <f t="shared" si="2"/>
        <v>555</v>
      </c>
      <c r="M15" s="11">
        <f t="shared" si="3"/>
        <v>0</v>
      </c>
      <c r="N15" s="12">
        <f t="shared" si="4"/>
        <v>0</v>
      </c>
    </row>
    <row r="16" spans="1:14" x14ac:dyDescent="0.25">
      <c r="A16" s="3">
        <v>4981210007</v>
      </c>
      <c r="B16" s="4" t="s">
        <v>29</v>
      </c>
      <c r="C16" s="5">
        <v>1</v>
      </c>
      <c r="D16" s="4" t="s">
        <v>16</v>
      </c>
      <c r="E16" s="6">
        <v>770</v>
      </c>
      <c r="F16" s="7">
        <f t="shared" si="0"/>
        <v>770</v>
      </c>
      <c r="G16" s="13"/>
      <c r="H16" s="13"/>
      <c r="I16" s="13"/>
      <c r="J16" s="13"/>
      <c r="K16" s="9">
        <f t="shared" si="1"/>
        <v>0</v>
      </c>
      <c r="L16" s="10">
        <f t="shared" si="2"/>
        <v>0</v>
      </c>
      <c r="M16" s="11">
        <f t="shared" si="3"/>
        <v>1</v>
      </c>
      <c r="N16" s="12">
        <f t="shared" si="4"/>
        <v>770</v>
      </c>
    </row>
    <row r="17" spans="1:14" x14ac:dyDescent="0.25">
      <c r="A17" s="3">
        <v>4981100102</v>
      </c>
      <c r="B17" s="4" t="s">
        <v>30</v>
      </c>
      <c r="C17" s="5">
        <v>1</v>
      </c>
      <c r="D17" s="4" t="s">
        <v>16</v>
      </c>
      <c r="E17" s="6">
        <v>600</v>
      </c>
      <c r="F17" s="7">
        <f t="shared" si="0"/>
        <v>600</v>
      </c>
      <c r="G17" s="13"/>
      <c r="H17" s="13"/>
      <c r="I17" s="13"/>
      <c r="J17" s="13"/>
      <c r="K17" s="9">
        <f t="shared" si="1"/>
        <v>0</v>
      </c>
      <c r="L17" s="10">
        <f t="shared" si="2"/>
        <v>0</v>
      </c>
      <c r="M17" s="11">
        <f t="shared" si="3"/>
        <v>1</v>
      </c>
      <c r="N17" s="12">
        <f t="shared" si="4"/>
        <v>600</v>
      </c>
    </row>
    <row r="18" spans="1:14" x14ac:dyDescent="0.25">
      <c r="A18" s="3">
        <v>3521000031</v>
      </c>
      <c r="B18" s="4" t="s">
        <v>31</v>
      </c>
      <c r="C18" s="5">
        <v>331</v>
      </c>
      <c r="D18" s="4" t="s">
        <v>32</v>
      </c>
      <c r="E18" s="6">
        <v>42.46</v>
      </c>
      <c r="F18" s="7">
        <f t="shared" si="0"/>
        <v>14054.26</v>
      </c>
      <c r="G18" s="13"/>
      <c r="H18" s="13"/>
      <c r="I18" s="13"/>
      <c r="J18" s="13">
        <v>183.6</v>
      </c>
      <c r="K18" s="9">
        <f t="shared" si="1"/>
        <v>183.6</v>
      </c>
      <c r="L18" s="10">
        <f t="shared" si="2"/>
        <v>7795.6559999999999</v>
      </c>
      <c r="M18" s="11">
        <f t="shared" si="3"/>
        <v>147.4</v>
      </c>
      <c r="N18" s="12">
        <f t="shared" si="4"/>
        <v>6258.6040000000003</v>
      </c>
    </row>
    <row r="19" spans="1:14" x14ac:dyDescent="0.25">
      <c r="A19" s="3">
        <v>3533000114</v>
      </c>
      <c r="B19" s="4" t="s">
        <v>33</v>
      </c>
      <c r="C19" s="5">
        <v>400</v>
      </c>
      <c r="D19" s="4" t="s">
        <v>32</v>
      </c>
      <c r="E19" s="6">
        <v>37.86</v>
      </c>
      <c r="F19" s="7">
        <f t="shared" si="0"/>
        <v>15144</v>
      </c>
      <c r="G19" s="13"/>
      <c r="H19" s="13"/>
      <c r="I19" s="13"/>
      <c r="J19" s="13"/>
      <c r="K19" s="9">
        <f t="shared" si="1"/>
        <v>0</v>
      </c>
      <c r="L19" s="10">
        <f t="shared" si="2"/>
        <v>0</v>
      </c>
      <c r="M19" s="11">
        <f t="shared" si="3"/>
        <v>400</v>
      </c>
      <c r="N19" s="12">
        <f t="shared" si="4"/>
        <v>15144</v>
      </c>
    </row>
    <row r="20" spans="1:14" x14ac:dyDescent="0.25">
      <c r="A20" s="3">
        <v>3521003018</v>
      </c>
      <c r="B20" s="4" t="s">
        <v>34</v>
      </c>
      <c r="C20" s="5">
        <v>168</v>
      </c>
      <c r="D20" s="4" t="s">
        <v>32</v>
      </c>
      <c r="E20" s="6">
        <v>24.27</v>
      </c>
      <c r="F20" s="7">
        <f t="shared" si="0"/>
        <v>4077.36</v>
      </c>
      <c r="G20" s="13"/>
      <c r="H20" s="13"/>
      <c r="I20" s="13"/>
      <c r="J20" s="13"/>
      <c r="K20" s="9">
        <f t="shared" si="1"/>
        <v>0</v>
      </c>
      <c r="L20" s="10">
        <f t="shared" si="2"/>
        <v>0</v>
      </c>
      <c r="M20" s="11">
        <f t="shared" si="3"/>
        <v>168</v>
      </c>
      <c r="N20" s="12">
        <f t="shared" si="4"/>
        <v>4077.36</v>
      </c>
    </row>
    <row r="21" spans="1:14" x14ac:dyDescent="0.25">
      <c r="A21" s="3">
        <v>5741210002</v>
      </c>
      <c r="B21" s="4" t="s">
        <v>35</v>
      </c>
      <c r="C21" s="5">
        <v>422</v>
      </c>
      <c r="D21" s="4" t="s">
        <v>16</v>
      </c>
      <c r="E21" s="6">
        <v>8.2799999999999994</v>
      </c>
      <c r="F21" s="7">
        <f t="shared" si="0"/>
        <v>3494.16</v>
      </c>
      <c r="G21" s="13"/>
      <c r="H21" s="13"/>
      <c r="I21" s="13"/>
      <c r="J21" s="13"/>
      <c r="K21" s="9">
        <f t="shared" si="1"/>
        <v>0</v>
      </c>
      <c r="L21" s="10">
        <f t="shared" si="2"/>
        <v>0</v>
      </c>
      <c r="M21" s="11">
        <f t="shared" si="3"/>
        <v>422</v>
      </c>
      <c r="N21" s="12">
        <f t="shared" si="4"/>
        <v>3494.16</v>
      </c>
    </row>
    <row r="22" spans="1:14" x14ac:dyDescent="0.25">
      <c r="A22" s="3">
        <v>2385100212</v>
      </c>
      <c r="B22" s="4" t="s">
        <v>36</v>
      </c>
      <c r="C22" s="5">
        <v>16.22</v>
      </c>
      <c r="D22" s="4" t="s">
        <v>16</v>
      </c>
      <c r="E22" s="6">
        <v>160.63</v>
      </c>
      <c r="F22" s="7">
        <f t="shared" si="0"/>
        <v>2605.4186</v>
      </c>
      <c r="G22" s="13"/>
      <c r="H22" s="13"/>
      <c r="I22" s="13"/>
      <c r="J22" s="13"/>
      <c r="K22" s="9">
        <f t="shared" si="1"/>
        <v>0</v>
      </c>
      <c r="L22" s="10">
        <f t="shared" si="2"/>
        <v>0</v>
      </c>
      <c r="M22" s="11">
        <f t="shared" si="3"/>
        <v>16.22</v>
      </c>
      <c r="N22" s="12">
        <f t="shared" si="4"/>
        <v>2605.4186</v>
      </c>
    </row>
    <row r="23" spans="1:14" x14ac:dyDescent="0.25">
      <c r="A23" s="3">
        <v>3763170059</v>
      </c>
      <c r="B23" s="4" t="s">
        <v>37</v>
      </c>
      <c r="C23" s="5">
        <v>5</v>
      </c>
      <c r="D23" s="4" t="s">
        <v>16</v>
      </c>
      <c r="E23" s="6">
        <v>100</v>
      </c>
      <c r="F23" s="7">
        <f t="shared" si="0"/>
        <v>500</v>
      </c>
      <c r="G23" s="13"/>
      <c r="H23" s="13"/>
      <c r="I23" s="13"/>
      <c r="J23" s="13"/>
      <c r="K23" s="9">
        <f t="shared" si="1"/>
        <v>0</v>
      </c>
      <c r="L23" s="10">
        <f t="shared" si="2"/>
        <v>0</v>
      </c>
      <c r="M23" s="11">
        <f t="shared" si="3"/>
        <v>5</v>
      </c>
      <c r="N23" s="12">
        <f t="shared" si="4"/>
        <v>500</v>
      </c>
    </row>
    <row r="24" spans="1:14" x14ac:dyDescent="0.25">
      <c r="A24" s="3">
        <v>2388400041</v>
      </c>
      <c r="B24" s="4" t="s">
        <v>38</v>
      </c>
      <c r="C24" s="5">
        <v>8</v>
      </c>
      <c r="D24" s="4" t="s">
        <v>16</v>
      </c>
      <c r="E24" s="6">
        <v>960.76</v>
      </c>
      <c r="F24" s="7">
        <f t="shared" si="0"/>
        <v>7686.08</v>
      </c>
      <c r="G24" s="13"/>
      <c r="H24" s="13"/>
      <c r="I24" s="13"/>
      <c r="J24" s="13"/>
      <c r="K24" s="9">
        <f t="shared" si="1"/>
        <v>0</v>
      </c>
      <c r="L24" s="10">
        <f t="shared" si="2"/>
        <v>0</v>
      </c>
      <c r="M24" s="11">
        <f t="shared" si="3"/>
        <v>8</v>
      </c>
      <c r="N24" s="12">
        <f t="shared" si="4"/>
        <v>7686.08</v>
      </c>
    </row>
    <row r="25" spans="1:14" x14ac:dyDescent="0.25">
      <c r="A25" s="3">
        <v>2316110011</v>
      </c>
      <c r="B25" s="4" t="s">
        <v>39</v>
      </c>
      <c r="C25" s="5">
        <v>81.650000000000006</v>
      </c>
      <c r="D25" s="4" t="s">
        <v>40</v>
      </c>
      <c r="E25" s="6">
        <v>27.92</v>
      </c>
      <c r="F25" s="7">
        <f t="shared" si="0"/>
        <v>2279.6680000000001</v>
      </c>
      <c r="G25" s="13"/>
      <c r="H25" s="13">
        <v>39.36</v>
      </c>
      <c r="I25" s="13"/>
      <c r="J25" s="13">
        <v>42.29</v>
      </c>
      <c r="K25" s="9">
        <f t="shared" si="1"/>
        <v>81.650000000000006</v>
      </c>
      <c r="L25" s="10">
        <f t="shared" si="2"/>
        <v>2279.6680000000001</v>
      </c>
      <c r="M25" s="11">
        <f t="shared" si="3"/>
        <v>0</v>
      </c>
      <c r="N25" s="12">
        <f t="shared" si="4"/>
        <v>0</v>
      </c>
    </row>
    <row r="26" spans="1:14" x14ac:dyDescent="0.25">
      <c r="A26" s="3">
        <v>5361820041</v>
      </c>
      <c r="B26" s="4" t="s">
        <v>41</v>
      </c>
      <c r="C26" s="5">
        <v>151.262</v>
      </c>
      <c r="D26" s="4" t="s">
        <v>42</v>
      </c>
      <c r="E26" s="6">
        <v>304.45</v>
      </c>
      <c r="F26" s="7">
        <f t="shared" si="0"/>
        <v>46051.715899999996</v>
      </c>
      <c r="G26" s="13"/>
      <c r="H26" s="13"/>
      <c r="I26" s="13"/>
      <c r="J26" s="13"/>
      <c r="K26" s="9">
        <f t="shared" si="1"/>
        <v>0</v>
      </c>
      <c r="L26" s="10">
        <f t="shared" si="2"/>
        <v>0</v>
      </c>
      <c r="M26" s="11">
        <f t="shared" si="3"/>
        <v>151.262</v>
      </c>
      <c r="N26" s="12">
        <f t="shared" si="4"/>
        <v>46051.715899999996</v>
      </c>
    </row>
    <row r="27" spans="1:14" x14ac:dyDescent="0.25">
      <c r="A27" s="3">
        <v>2245290166</v>
      </c>
      <c r="B27" s="4" t="s">
        <v>43</v>
      </c>
      <c r="C27" s="5">
        <v>9</v>
      </c>
      <c r="D27" s="4" t="s">
        <v>16</v>
      </c>
      <c r="E27" s="6">
        <v>85</v>
      </c>
      <c r="F27" s="7">
        <f t="shared" si="0"/>
        <v>765</v>
      </c>
      <c r="G27" s="13"/>
      <c r="H27" s="13"/>
      <c r="I27" s="13"/>
      <c r="J27" s="13">
        <v>2</v>
      </c>
      <c r="K27" s="9">
        <f t="shared" si="1"/>
        <v>2</v>
      </c>
      <c r="L27" s="10">
        <f t="shared" si="2"/>
        <v>170</v>
      </c>
      <c r="M27" s="11">
        <f t="shared" si="3"/>
        <v>7</v>
      </c>
      <c r="N27" s="12">
        <f t="shared" si="4"/>
        <v>595</v>
      </c>
    </row>
    <row r="28" spans="1:14" x14ac:dyDescent="0.25">
      <c r="A28" s="3">
        <v>5771140026</v>
      </c>
      <c r="B28" s="4" t="s">
        <v>44</v>
      </c>
      <c r="C28" s="5">
        <v>20.73</v>
      </c>
      <c r="D28" s="4" t="s">
        <v>42</v>
      </c>
      <c r="E28" s="6">
        <v>218.5</v>
      </c>
      <c r="F28" s="7">
        <f t="shared" si="0"/>
        <v>4529.5050000000001</v>
      </c>
      <c r="G28" s="13"/>
      <c r="H28" s="13"/>
      <c r="I28" s="13"/>
      <c r="J28" s="13"/>
      <c r="K28" s="9">
        <f t="shared" si="1"/>
        <v>0</v>
      </c>
      <c r="L28" s="10">
        <f t="shared" si="2"/>
        <v>0</v>
      </c>
      <c r="M28" s="11">
        <f t="shared" si="3"/>
        <v>20.73</v>
      </c>
      <c r="N28" s="12">
        <f t="shared" si="4"/>
        <v>4529.5050000000001</v>
      </c>
    </row>
    <row r="29" spans="1:14" x14ac:dyDescent="0.25">
      <c r="A29" s="3">
        <v>5742100001</v>
      </c>
      <c r="B29" s="4" t="s">
        <v>45</v>
      </c>
      <c r="C29" s="5">
        <v>62.2</v>
      </c>
      <c r="D29" s="4" t="s">
        <v>16</v>
      </c>
      <c r="E29" s="6">
        <v>221.12</v>
      </c>
      <c r="F29" s="7">
        <f t="shared" si="0"/>
        <v>13753.664000000001</v>
      </c>
      <c r="G29" s="13"/>
      <c r="H29" s="13"/>
      <c r="I29" s="13"/>
      <c r="J29" s="13"/>
      <c r="K29" s="9">
        <f t="shared" si="1"/>
        <v>0</v>
      </c>
      <c r="L29" s="10">
        <f t="shared" si="2"/>
        <v>0</v>
      </c>
      <c r="M29" s="11">
        <f t="shared" si="3"/>
        <v>62.2</v>
      </c>
      <c r="N29" s="12">
        <f t="shared" si="4"/>
        <v>13753.664000000001</v>
      </c>
    </row>
    <row r="30" spans="1:14" x14ac:dyDescent="0.25">
      <c r="A30" s="3">
        <v>2248120131</v>
      </c>
      <c r="B30" s="4" t="s">
        <v>46</v>
      </c>
      <c r="C30" s="5">
        <v>1</v>
      </c>
      <c r="D30" s="4" t="s">
        <v>16</v>
      </c>
      <c r="E30" s="6">
        <v>40</v>
      </c>
      <c r="F30" s="7">
        <f t="shared" si="0"/>
        <v>40</v>
      </c>
      <c r="G30" s="13"/>
      <c r="H30" s="13"/>
      <c r="I30" s="13"/>
      <c r="J30" s="13"/>
      <c r="K30" s="9">
        <f t="shared" si="1"/>
        <v>0</v>
      </c>
      <c r="L30" s="10">
        <f t="shared" si="2"/>
        <v>0</v>
      </c>
      <c r="M30" s="11">
        <f t="shared" si="3"/>
        <v>1</v>
      </c>
      <c r="N30" s="12">
        <f t="shared" si="4"/>
        <v>40</v>
      </c>
    </row>
    <row r="31" spans="1:14" x14ac:dyDescent="0.25">
      <c r="A31" s="3">
        <v>4989110125</v>
      </c>
      <c r="B31" s="4" t="s">
        <v>47</v>
      </c>
      <c r="C31" s="5">
        <v>1</v>
      </c>
      <c r="D31" s="4" t="s">
        <v>16</v>
      </c>
      <c r="E31" s="6">
        <v>430</v>
      </c>
      <c r="F31" s="7">
        <f t="shared" si="0"/>
        <v>430</v>
      </c>
      <c r="G31" s="13"/>
      <c r="H31" s="13"/>
      <c r="I31" s="13"/>
      <c r="J31" s="13"/>
      <c r="K31" s="9">
        <f t="shared" si="1"/>
        <v>0</v>
      </c>
      <c r="L31" s="10">
        <f t="shared" si="2"/>
        <v>0</v>
      </c>
      <c r="M31" s="11">
        <f t="shared" si="3"/>
        <v>1</v>
      </c>
      <c r="N31" s="12">
        <f t="shared" si="4"/>
        <v>430</v>
      </c>
    </row>
    <row r="32" spans="1:14" x14ac:dyDescent="0.25">
      <c r="A32" s="3">
        <v>4989110027</v>
      </c>
      <c r="B32" s="4" t="s">
        <v>48</v>
      </c>
      <c r="C32" s="5">
        <v>1</v>
      </c>
      <c r="D32" s="4" t="s">
        <v>16</v>
      </c>
      <c r="E32" s="6">
        <v>550</v>
      </c>
      <c r="F32" s="7">
        <f t="shared" si="0"/>
        <v>550</v>
      </c>
      <c r="G32" s="13"/>
      <c r="H32" s="13"/>
      <c r="I32" s="13"/>
      <c r="J32" s="13"/>
      <c r="K32" s="9">
        <f t="shared" si="1"/>
        <v>0</v>
      </c>
      <c r="L32" s="10">
        <f t="shared" si="2"/>
        <v>0</v>
      </c>
      <c r="M32" s="11">
        <f t="shared" si="3"/>
        <v>1</v>
      </c>
      <c r="N32" s="12">
        <f t="shared" si="4"/>
        <v>550</v>
      </c>
    </row>
    <row r="33" spans="1:14" x14ac:dyDescent="0.25">
      <c r="A33" s="3">
        <v>2248120285</v>
      </c>
      <c r="B33" s="4" t="s">
        <v>49</v>
      </c>
      <c r="C33" s="5">
        <v>5</v>
      </c>
      <c r="D33" s="4" t="s">
        <v>16</v>
      </c>
      <c r="E33" s="6">
        <v>50</v>
      </c>
      <c r="F33" s="7">
        <f t="shared" si="0"/>
        <v>250</v>
      </c>
      <c r="G33" s="13"/>
      <c r="H33" s="13"/>
      <c r="I33" s="13"/>
      <c r="J33" s="13"/>
      <c r="K33" s="9">
        <f t="shared" si="1"/>
        <v>0</v>
      </c>
      <c r="L33" s="10">
        <f t="shared" si="2"/>
        <v>0</v>
      </c>
      <c r="M33" s="11">
        <f t="shared" si="3"/>
        <v>5</v>
      </c>
      <c r="N33" s="12">
        <f t="shared" si="4"/>
        <v>250</v>
      </c>
    </row>
    <row r="34" spans="1:14" x14ac:dyDescent="0.25">
      <c r="A34" s="3">
        <v>5285360007</v>
      </c>
      <c r="B34" s="4" t="s">
        <v>50</v>
      </c>
      <c r="C34" s="5">
        <v>35</v>
      </c>
      <c r="D34" s="4" t="s">
        <v>16</v>
      </c>
      <c r="E34" s="6">
        <v>15.68</v>
      </c>
      <c r="F34" s="7">
        <f t="shared" si="0"/>
        <v>548.79999999999995</v>
      </c>
      <c r="G34" s="13"/>
      <c r="H34" s="13"/>
      <c r="I34" s="13"/>
      <c r="J34" s="13"/>
      <c r="K34" s="9">
        <f t="shared" si="1"/>
        <v>0</v>
      </c>
      <c r="L34" s="10">
        <f t="shared" si="2"/>
        <v>0</v>
      </c>
      <c r="M34" s="11">
        <f t="shared" si="3"/>
        <v>35</v>
      </c>
      <c r="N34" s="12">
        <f t="shared" si="4"/>
        <v>548.79999999999995</v>
      </c>
    </row>
    <row r="35" spans="1:14" x14ac:dyDescent="0.25">
      <c r="A35" s="3">
        <v>5285360008</v>
      </c>
      <c r="B35" s="4" t="s">
        <v>51</v>
      </c>
      <c r="C35" s="5">
        <v>112</v>
      </c>
      <c r="D35" s="4" t="s">
        <v>16</v>
      </c>
      <c r="E35" s="6">
        <v>47.93</v>
      </c>
      <c r="F35" s="7">
        <f t="shared" si="0"/>
        <v>5368.16</v>
      </c>
      <c r="G35" s="13"/>
      <c r="H35" s="13"/>
      <c r="I35" s="13"/>
      <c r="J35" s="13"/>
      <c r="K35" s="9">
        <f t="shared" si="1"/>
        <v>0</v>
      </c>
      <c r="L35" s="10">
        <f t="shared" si="2"/>
        <v>0</v>
      </c>
      <c r="M35" s="11">
        <f t="shared" si="3"/>
        <v>112</v>
      </c>
      <c r="N35" s="12">
        <f t="shared" si="4"/>
        <v>5368.16</v>
      </c>
    </row>
    <row r="36" spans="1:14" x14ac:dyDescent="0.25">
      <c r="A36" s="3">
        <v>5285360006</v>
      </c>
      <c r="B36" s="4" t="s">
        <v>52</v>
      </c>
      <c r="C36" s="5">
        <v>298</v>
      </c>
      <c r="D36" s="4" t="s">
        <v>16</v>
      </c>
      <c r="E36" s="6">
        <v>8.68</v>
      </c>
      <c r="F36" s="7">
        <f t="shared" si="0"/>
        <v>2586.64</v>
      </c>
      <c r="G36" s="13"/>
      <c r="H36" s="13"/>
      <c r="I36" s="13"/>
      <c r="J36" s="13"/>
      <c r="K36" s="9">
        <f t="shared" si="1"/>
        <v>0</v>
      </c>
      <c r="L36" s="10">
        <f t="shared" si="2"/>
        <v>0</v>
      </c>
      <c r="M36" s="11">
        <f t="shared" si="3"/>
        <v>298</v>
      </c>
      <c r="N36" s="12">
        <f t="shared" si="4"/>
        <v>2586.64</v>
      </c>
    </row>
    <row r="37" spans="1:14" x14ac:dyDescent="0.25">
      <c r="A37" s="3">
        <v>2248120443</v>
      </c>
      <c r="B37" s="4" t="s">
        <v>53</v>
      </c>
      <c r="C37" s="5">
        <v>1</v>
      </c>
      <c r="D37" s="4" t="s">
        <v>16</v>
      </c>
      <c r="E37" s="6">
        <v>40</v>
      </c>
      <c r="F37" s="7">
        <f t="shared" si="0"/>
        <v>40</v>
      </c>
      <c r="G37" s="13"/>
      <c r="H37" s="13"/>
      <c r="I37" s="13"/>
      <c r="J37" s="13"/>
      <c r="K37" s="9">
        <f t="shared" si="1"/>
        <v>0</v>
      </c>
      <c r="L37" s="10">
        <f t="shared" si="2"/>
        <v>0</v>
      </c>
      <c r="M37" s="11">
        <f t="shared" si="3"/>
        <v>1</v>
      </c>
      <c r="N37" s="12">
        <f t="shared" si="4"/>
        <v>40</v>
      </c>
    </row>
    <row r="38" spans="1:14" x14ac:dyDescent="0.25">
      <c r="A38" s="3">
        <v>4923220008</v>
      </c>
      <c r="B38" s="4" t="s">
        <v>54</v>
      </c>
      <c r="C38" s="5">
        <v>11</v>
      </c>
      <c r="D38" s="4" t="s">
        <v>16</v>
      </c>
      <c r="E38" s="6">
        <v>76</v>
      </c>
      <c r="F38" s="7">
        <f t="shared" si="0"/>
        <v>836</v>
      </c>
      <c r="G38" s="13"/>
      <c r="H38" s="13"/>
      <c r="I38" s="13"/>
      <c r="J38" s="13"/>
      <c r="K38" s="9">
        <f t="shared" si="1"/>
        <v>0</v>
      </c>
      <c r="L38" s="10">
        <f t="shared" si="2"/>
        <v>0</v>
      </c>
      <c r="M38" s="11">
        <f t="shared" si="3"/>
        <v>11</v>
      </c>
      <c r="N38" s="12">
        <f t="shared" si="4"/>
        <v>836</v>
      </c>
    </row>
    <row r="39" spans="1:14" x14ac:dyDescent="0.25">
      <c r="A39" s="3">
        <v>2248200108</v>
      </c>
      <c r="B39" s="4" t="s">
        <v>55</v>
      </c>
      <c r="C39" s="5">
        <v>1</v>
      </c>
      <c r="D39" s="4" t="s">
        <v>16</v>
      </c>
      <c r="E39" s="6">
        <v>50</v>
      </c>
      <c r="F39" s="7">
        <f t="shared" si="0"/>
        <v>50</v>
      </c>
      <c r="G39" s="13"/>
      <c r="H39" s="13"/>
      <c r="I39" s="13"/>
      <c r="J39" s="13"/>
      <c r="K39" s="9">
        <f t="shared" si="1"/>
        <v>0</v>
      </c>
      <c r="L39" s="10">
        <f t="shared" si="2"/>
        <v>0</v>
      </c>
      <c r="M39" s="11">
        <f t="shared" si="3"/>
        <v>1</v>
      </c>
      <c r="N39" s="12">
        <f t="shared" si="4"/>
        <v>50</v>
      </c>
    </row>
    <row r="40" spans="1:14" x14ac:dyDescent="0.25">
      <c r="A40" s="3">
        <v>2332190091</v>
      </c>
      <c r="B40" s="4" t="s">
        <v>56</v>
      </c>
      <c r="C40" s="5">
        <v>1</v>
      </c>
      <c r="D40" s="4" t="s">
        <v>16</v>
      </c>
      <c r="E40" s="6">
        <v>45</v>
      </c>
      <c r="F40" s="7">
        <f t="shared" si="0"/>
        <v>45</v>
      </c>
      <c r="G40" s="13"/>
      <c r="H40" s="13"/>
      <c r="I40" s="13"/>
      <c r="J40" s="13"/>
      <c r="K40" s="9">
        <f t="shared" si="1"/>
        <v>0</v>
      </c>
      <c r="L40" s="10">
        <f t="shared" si="2"/>
        <v>0</v>
      </c>
      <c r="M40" s="11">
        <f t="shared" si="3"/>
        <v>1</v>
      </c>
      <c r="N40" s="12">
        <f t="shared" si="4"/>
        <v>45</v>
      </c>
    </row>
    <row r="41" spans="1:14" x14ac:dyDescent="0.25">
      <c r="A41" s="3">
        <v>2248120138</v>
      </c>
      <c r="B41" s="4" t="s">
        <v>57</v>
      </c>
      <c r="C41" s="5">
        <v>1</v>
      </c>
      <c r="D41" s="4" t="s">
        <v>16</v>
      </c>
      <c r="E41" s="6">
        <v>50</v>
      </c>
      <c r="F41" s="7">
        <f t="shared" si="0"/>
        <v>50</v>
      </c>
      <c r="G41" s="13"/>
      <c r="H41" s="13"/>
      <c r="I41" s="13"/>
      <c r="J41" s="13"/>
      <c r="K41" s="9">
        <f t="shared" si="1"/>
        <v>0</v>
      </c>
      <c r="L41" s="10">
        <f t="shared" si="2"/>
        <v>0</v>
      </c>
      <c r="M41" s="11">
        <f t="shared" si="3"/>
        <v>1</v>
      </c>
      <c r="N41" s="12">
        <f t="shared" si="4"/>
        <v>50</v>
      </c>
    </row>
    <row r="42" spans="1:14" x14ac:dyDescent="0.25">
      <c r="A42" s="3">
        <v>5369990029</v>
      </c>
      <c r="B42" s="4" t="s">
        <v>58</v>
      </c>
      <c r="C42" s="5">
        <v>16</v>
      </c>
      <c r="D42" s="4" t="s">
        <v>32</v>
      </c>
      <c r="E42" s="6">
        <v>546.44000000000005</v>
      </c>
      <c r="F42" s="7">
        <f t="shared" si="0"/>
        <v>8743.0400000000009</v>
      </c>
      <c r="G42" s="13"/>
      <c r="H42" s="13"/>
      <c r="I42" s="13"/>
      <c r="J42" s="13"/>
      <c r="K42" s="9">
        <f t="shared" si="1"/>
        <v>0</v>
      </c>
      <c r="L42" s="10">
        <f t="shared" si="2"/>
        <v>0</v>
      </c>
      <c r="M42" s="11">
        <f t="shared" si="3"/>
        <v>16</v>
      </c>
      <c r="N42" s="12">
        <f t="shared" si="4"/>
        <v>8743.0400000000009</v>
      </c>
    </row>
    <row r="43" spans="1:14" x14ac:dyDescent="0.25">
      <c r="A43" s="3">
        <v>5262120017</v>
      </c>
      <c r="B43" s="4" t="s">
        <v>59</v>
      </c>
      <c r="C43" s="5">
        <v>19</v>
      </c>
      <c r="D43" s="4" t="s">
        <v>16</v>
      </c>
      <c r="E43" s="6">
        <v>30</v>
      </c>
      <c r="F43" s="7">
        <f t="shared" si="0"/>
        <v>570</v>
      </c>
      <c r="G43" s="13"/>
      <c r="H43" s="13"/>
      <c r="I43" s="13"/>
      <c r="J43" s="13"/>
      <c r="K43" s="9">
        <f t="shared" si="1"/>
        <v>0</v>
      </c>
      <c r="L43" s="10">
        <f t="shared" si="2"/>
        <v>0</v>
      </c>
      <c r="M43" s="11">
        <f t="shared" si="3"/>
        <v>19</v>
      </c>
      <c r="N43" s="12">
        <f t="shared" si="4"/>
        <v>570</v>
      </c>
    </row>
    <row r="44" spans="1:14" x14ac:dyDescent="0.25">
      <c r="A44" s="3">
        <v>2247990006</v>
      </c>
      <c r="B44" s="4" t="s">
        <v>60</v>
      </c>
      <c r="C44" s="5">
        <v>4</v>
      </c>
      <c r="D44" s="4" t="s">
        <v>16</v>
      </c>
      <c r="E44" s="6">
        <v>25</v>
      </c>
      <c r="F44" s="7">
        <f t="shared" si="0"/>
        <v>100</v>
      </c>
      <c r="G44" s="13"/>
      <c r="H44" s="13"/>
      <c r="I44" s="13"/>
      <c r="J44" s="13"/>
      <c r="K44" s="9">
        <f t="shared" si="1"/>
        <v>0</v>
      </c>
      <c r="L44" s="10">
        <f t="shared" si="2"/>
        <v>0</v>
      </c>
      <c r="M44" s="11">
        <f t="shared" si="3"/>
        <v>4</v>
      </c>
      <c r="N44" s="12">
        <f t="shared" si="4"/>
        <v>100</v>
      </c>
    </row>
    <row r="45" spans="1:14" x14ac:dyDescent="0.25">
      <c r="A45" s="3">
        <v>5752190048</v>
      </c>
      <c r="B45" s="4" t="s">
        <v>61</v>
      </c>
      <c r="C45" s="5">
        <v>30</v>
      </c>
      <c r="D45" s="4" t="s">
        <v>42</v>
      </c>
      <c r="E45" s="6">
        <v>124.89</v>
      </c>
      <c r="F45" s="7">
        <f t="shared" si="0"/>
        <v>3746.7</v>
      </c>
      <c r="G45" s="13"/>
      <c r="H45" s="13"/>
      <c r="I45" s="13"/>
      <c r="J45" s="13">
        <v>30</v>
      </c>
      <c r="K45" s="9">
        <f t="shared" si="1"/>
        <v>30</v>
      </c>
      <c r="L45" s="10">
        <f t="shared" si="2"/>
        <v>3746.7</v>
      </c>
      <c r="M45" s="11">
        <f t="shared" si="3"/>
        <v>0</v>
      </c>
      <c r="N45" s="12">
        <f t="shared" si="4"/>
        <v>0</v>
      </c>
    </row>
    <row r="46" spans="1:14" x14ac:dyDescent="0.25">
      <c r="A46" s="3">
        <v>5361820042</v>
      </c>
      <c r="B46" s="4" t="s">
        <v>62</v>
      </c>
      <c r="C46" s="5">
        <v>40.58</v>
      </c>
      <c r="D46" s="4" t="s">
        <v>42</v>
      </c>
      <c r="E46" s="6">
        <v>12.79</v>
      </c>
      <c r="F46" s="7">
        <f t="shared" si="0"/>
        <v>519.01819999999998</v>
      </c>
      <c r="G46" s="13"/>
      <c r="H46" s="13"/>
      <c r="I46" s="13"/>
      <c r="J46" s="13"/>
      <c r="K46" s="9">
        <f t="shared" si="1"/>
        <v>0</v>
      </c>
      <c r="L46" s="10">
        <f t="shared" si="2"/>
        <v>0</v>
      </c>
      <c r="M46" s="11">
        <f t="shared" si="3"/>
        <v>40.58</v>
      </c>
      <c r="N46" s="12">
        <f t="shared" si="4"/>
        <v>519.01819999999998</v>
      </c>
    </row>
    <row r="47" spans="1:14" x14ac:dyDescent="0.25">
      <c r="A47" s="3">
        <v>2291390029</v>
      </c>
      <c r="B47" s="4" t="s">
        <v>63</v>
      </c>
      <c r="C47" s="5">
        <v>2</v>
      </c>
      <c r="D47" s="4" t="s">
        <v>16</v>
      </c>
      <c r="E47" s="6">
        <v>37</v>
      </c>
      <c r="F47" s="7">
        <f t="shared" si="0"/>
        <v>74</v>
      </c>
      <c r="G47" s="13"/>
      <c r="H47" s="13"/>
      <c r="I47" s="13"/>
      <c r="J47" s="13"/>
      <c r="K47" s="9">
        <f t="shared" si="1"/>
        <v>0</v>
      </c>
      <c r="L47" s="10">
        <f t="shared" si="2"/>
        <v>0</v>
      </c>
      <c r="M47" s="11">
        <f t="shared" si="3"/>
        <v>2</v>
      </c>
      <c r="N47" s="12">
        <f t="shared" si="4"/>
        <v>74</v>
      </c>
    </row>
    <row r="48" spans="1:14" x14ac:dyDescent="0.25">
      <c r="A48" s="3">
        <v>5262120112</v>
      </c>
      <c r="B48" s="4" t="s">
        <v>64</v>
      </c>
      <c r="C48" s="5">
        <v>305.82</v>
      </c>
      <c r="D48" s="4" t="s">
        <v>16</v>
      </c>
      <c r="E48" s="6">
        <v>61.02</v>
      </c>
      <c r="F48" s="7">
        <f t="shared" si="0"/>
        <v>18661.136399999999</v>
      </c>
      <c r="G48" s="13">
        <v>48</v>
      </c>
      <c r="H48" s="13"/>
      <c r="I48" s="13"/>
      <c r="J48" s="13"/>
      <c r="K48" s="9">
        <f t="shared" si="1"/>
        <v>48</v>
      </c>
      <c r="L48" s="10">
        <f t="shared" si="2"/>
        <v>2928.96</v>
      </c>
      <c r="M48" s="11">
        <f t="shared" si="3"/>
        <v>257.82</v>
      </c>
      <c r="N48" s="12">
        <f t="shared" si="4"/>
        <v>15732.1764</v>
      </c>
    </row>
    <row r="49" spans="1:14" x14ac:dyDescent="0.25">
      <c r="A49" s="3">
        <v>5275220201</v>
      </c>
      <c r="B49" s="4" t="s">
        <v>65</v>
      </c>
      <c r="C49" s="5">
        <v>402.6</v>
      </c>
      <c r="D49" s="4" t="s">
        <v>16</v>
      </c>
      <c r="E49" s="6">
        <v>78.75</v>
      </c>
      <c r="F49" s="7">
        <f t="shared" si="0"/>
        <v>31704.75</v>
      </c>
      <c r="G49" s="13"/>
      <c r="H49" s="13"/>
      <c r="I49" s="13"/>
      <c r="J49" s="13"/>
      <c r="K49" s="9">
        <f t="shared" si="1"/>
        <v>0</v>
      </c>
      <c r="L49" s="10">
        <f t="shared" si="2"/>
        <v>0</v>
      </c>
      <c r="M49" s="11">
        <f t="shared" si="3"/>
        <v>402.6</v>
      </c>
      <c r="N49" s="12">
        <f t="shared" si="4"/>
        <v>31704.75</v>
      </c>
    </row>
    <row r="50" spans="1:14" x14ac:dyDescent="0.25">
      <c r="A50" s="3">
        <v>4962500002</v>
      </c>
      <c r="B50" s="4" t="s">
        <v>66</v>
      </c>
      <c r="C50" s="5">
        <v>4</v>
      </c>
      <c r="D50" s="4" t="s">
        <v>67</v>
      </c>
      <c r="E50" s="6">
        <v>1615.77</v>
      </c>
      <c r="F50" s="7">
        <f t="shared" si="0"/>
        <v>6463.08</v>
      </c>
      <c r="G50" s="13"/>
      <c r="H50" s="13"/>
      <c r="I50" s="13"/>
      <c r="J50" s="13"/>
      <c r="K50" s="9">
        <f t="shared" si="1"/>
        <v>0</v>
      </c>
      <c r="L50" s="10">
        <f t="shared" si="2"/>
        <v>0</v>
      </c>
      <c r="M50" s="11">
        <f t="shared" si="3"/>
        <v>4</v>
      </c>
      <c r="N50" s="12">
        <f t="shared" si="4"/>
        <v>6463.08</v>
      </c>
    </row>
    <row r="51" spans="1:14" x14ac:dyDescent="0.25">
      <c r="A51" s="3">
        <v>3464320041</v>
      </c>
      <c r="B51" s="4" t="s">
        <v>68</v>
      </c>
      <c r="C51" s="5">
        <v>12</v>
      </c>
      <c r="D51" s="4" t="s">
        <v>16</v>
      </c>
      <c r="E51" s="6">
        <v>54.29</v>
      </c>
      <c r="F51" s="7">
        <f t="shared" si="0"/>
        <v>651.48</v>
      </c>
      <c r="G51" s="13"/>
      <c r="H51" s="13"/>
      <c r="I51" s="13"/>
      <c r="J51" s="13"/>
      <c r="K51" s="9">
        <f t="shared" si="1"/>
        <v>0</v>
      </c>
      <c r="L51" s="10">
        <f t="shared" si="2"/>
        <v>0</v>
      </c>
      <c r="M51" s="11">
        <f t="shared" si="3"/>
        <v>12</v>
      </c>
      <c r="N51" s="12">
        <f t="shared" si="4"/>
        <v>651.48</v>
      </c>
    </row>
    <row r="52" spans="1:14" x14ac:dyDescent="0.25">
      <c r="A52" s="3">
        <v>3464320116</v>
      </c>
      <c r="B52" s="4" t="s">
        <v>69</v>
      </c>
      <c r="C52" s="5">
        <v>39</v>
      </c>
      <c r="D52" s="4" t="s">
        <v>16</v>
      </c>
      <c r="E52" s="6">
        <v>55.47</v>
      </c>
      <c r="F52" s="7">
        <f t="shared" si="0"/>
        <v>2163.33</v>
      </c>
      <c r="G52" s="13"/>
      <c r="H52" s="13"/>
      <c r="I52" s="13"/>
      <c r="J52" s="13"/>
      <c r="K52" s="9">
        <f t="shared" si="1"/>
        <v>0</v>
      </c>
      <c r="L52" s="10">
        <f t="shared" si="2"/>
        <v>0</v>
      </c>
      <c r="M52" s="11">
        <f t="shared" si="3"/>
        <v>39</v>
      </c>
      <c r="N52" s="12">
        <f t="shared" si="4"/>
        <v>2163.33</v>
      </c>
    </row>
    <row r="53" spans="1:14" x14ac:dyDescent="0.25">
      <c r="A53" s="3">
        <v>3464410074</v>
      </c>
      <c r="B53" s="4" t="s">
        <v>70</v>
      </c>
      <c r="C53" s="5">
        <v>20</v>
      </c>
      <c r="D53" s="4" t="s">
        <v>16</v>
      </c>
      <c r="E53" s="6">
        <v>46.37</v>
      </c>
      <c r="F53" s="7">
        <f t="shared" si="0"/>
        <v>927.4</v>
      </c>
      <c r="G53" s="13"/>
      <c r="H53" s="13"/>
      <c r="I53" s="13"/>
      <c r="J53" s="13"/>
      <c r="K53" s="9">
        <f t="shared" si="1"/>
        <v>0</v>
      </c>
      <c r="L53" s="10">
        <f t="shared" si="2"/>
        <v>0</v>
      </c>
      <c r="M53" s="11">
        <f t="shared" si="3"/>
        <v>20</v>
      </c>
      <c r="N53" s="12">
        <f t="shared" si="4"/>
        <v>927.4</v>
      </c>
    </row>
    <row r="54" spans="1:14" x14ac:dyDescent="0.25">
      <c r="A54" s="3">
        <v>5694100016</v>
      </c>
      <c r="B54" s="4" t="s">
        <v>71</v>
      </c>
      <c r="C54" s="5">
        <v>2</v>
      </c>
      <c r="D54" s="4" t="s">
        <v>16</v>
      </c>
      <c r="E54" s="6">
        <v>115.17</v>
      </c>
      <c r="F54" s="7">
        <f t="shared" si="0"/>
        <v>230.34</v>
      </c>
      <c r="G54" s="13"/>
      <c r="H54" s="13"/>
      <c r="I54" s="13"/>
      <c r="J54" s="13"/>
      <c r="K54" s="9">
        <f t="shared" si="1"/>
        <v>0</v>
      </c>
      <c r="L54" s="10">
        <f t="shared" si="2"/>
        <v>0</v>
      </c>
      <c r="M54" s="11">
        <f t="shared" si="3"/>
        <v>2</v>
      </c>
      <c r="N54" s="12">
        <f t="shared" si="4"/>
        <v>230.34</v>
      </c>
    </row>
    <row r="55" spans="1:14" x14ac:dyDescent="0.25">
      <c r="A55" s="3">
        <v>3461600006</v>
      </c>
      <c r="B55" s="4" t="s">
        <v>72</v>
      </c>
      <c r="C55" s="5">
        <v>20</v>
      </c>
      <c r="D55" s="4" t="s">
        <v>16</v>
      </c>
      <c r="E55" s="6">
        <v>647.63</v>
      </c>
      <c r="F55" s="7">
        <f t="shared" si="0"/>
        <v>12952.6</v>
      </c>
      <c r="G55" s="13"/>
      <c r="H55" s="13"/>
      <c r="I55" s="13"/>
      <c r="J55" s="13"/>
      <c r="K55" s="9">
        <f t="shared" si="1"/>
        <v>0</v>
      </c>
      <c r="L55" s="10">
        <f t="shared" si="2"/>
        <v>0</v>
      </c>
      <c r="M55" s="11">
        <f t="shared" si="3"/>
        <v>20</v>
      </c>
      <c r="N55" s="12">
        <f t="shared" si="4"/>
        <v>12952.6</v>
      </c>
    </row>
    <row r="56" spans="1:14" x14ac:dyDescent="0.25">
      <c r="A56" s="3">
        <v>3461101672</v>
      </c>
      <c r="B56" s="4" t="s">
        <v>73</v>
      </c>
      <c r="C56" s="5">
        <v>30</v>
      </c>
      <c r="D56" s="4" t="s">
        <v>16</v>
      </c>
      <c r="E56" s="6">
        <v>663.73</v>
      </c>
      <c r="F56" s="7">
        <f t="shared" si="0"/>
        <v>19911.900000000001</v>
      </c>
      <c r="G56" s="13"/>
      <c r="H56" s="13"/>
      <c r="I56" s="13"/>
      <c r="J56" s="13"/>
      <c r="K56" s="9">
        <f t="shared" si="1"/>
        <v>0</v>
      </c>
      <c r="L56" s="10">
        <f t="shared" si="2"/>
        <v>0</v>
      </c>
      <c r="M56" s="11">
        <f t="shared" si="3"/>
        <v>30</v>
      </c>
      <c r="N56" s="12">
        <f t="shared" si="4"/>
        <v>19911.900000000001</v>
      </c>
    </row>
    <row r="57" spans="1:14" x14ac:dyDescent="0.25">
      <c r="A57" s="3">
        <v>2379480146</v>
      </c>
      <c r="B57" s="4" t="s">
        <v>74</v>
      </c>
      <c r="C57" s="5">
        <v>2</v>
      </c>
      <c r="D57" s="4" t="s">
        <v>16</v>
      </c>
      <c r="E57" s="6">
        <v>200</v>
      </c>
      <c r="F57" s="7">
        <f t="shared" si="0"/>
        <v>400</v>
      </c>
      <c r="G57" s="13"/>
      <c r="H57" s="13"/>
      <c r="I57" s="13"/>
      <c r="J57" s="13"/>
      <c r="K57" s="9">
        <f t="shared" si="1"/>
        <v>0</v>
      </c>
      <c r="L57" s="10">
        <f t="shared" si="2"/>
        <v>0</v>
      </c>
      <c r="M57" s="11">
        <f t="shared" si="3"/>
        <v>2</v>
      </c>
      <c r="N57" s="12">
        <f t="shared" si="4"/>
        <v>400</v>
      </c>
    </row>
    <row r="58" spans="1:14" x14ac:dyDescent="0.25">
      <c r="A58" s="3">
        <v>5772120026</v>
      </c>
      <c r="B58" s="4" t="s">
        <v>75</v>
      </c>
      <c r="C58" s="5">
        <v>1</v>
      </c>
      <c r="D58" s="4" t="s">
        <v>16</v>
      </c>
      <c r="E58" s="6">
        <v>295</v>
      </c>
      <c r="F58" s="7">
        <f t="shared" si="0"/>
        <v>295</v>
      </c>
      <c r="G58" s="13"/>
      <c r="H58" s="13"/>
      <c r="I58" s="13"/>
      <c r="J58" s="13"/>
      <c r="K58" s="9">
        <f t="shared" si="1"/>
        <v>0</v>
      </c>
      <c r="L58" s="10">
        <f t="shared" si="2"/>
        <v>0</v>
      </c>
      <c r="M58" s="11">
        <f t="shared" si="3"/>
        <v>1</v>
      </c>
      <c r="N58" s="12">
        <f t="shared" si="4"/>
        <v>295</v>
      </c>
    </row>
    <row r="59" spans="1:14" x14ac:dyDescent="0.25">
      <c r="A59" s="3">
        <v>4952420022</v>
      </c>
      <c r="B59" s="4" t="s">
        <v>76</v>
      </c>
      <c r="C59" s="5">
        <v>1</v>
      </c>
      <c r="D59" s="4" t="s">
        <v>16</v>
      </c>
      <c r="E59" s="6">
        <v>175</v>
      </c>
      <c r="F59" s="7">
        <f t="shared" si="0"/>
        <v>175</v>
      </c>
      <c r="G59" s="13"/>
      <c r="H59" s="13"/>
      <c r="I59" s="13"/>
      <c r="J59" s="13"/>
      <c r="K59" s="9">
        <f t="shared" si="1"/>
        <v>0</v>
      </c>
      <c r="L59" s="10">
        <f t="shared" si="2"/>
        <v>0</v>
      </c>
      <c r="M59" s="11">
        <f t="shared" si="3"/>
        <v>1</v>
      </c>
      <c r="N59" s="12">
        <f t="shared" si="4"/>
        <v>175</v>
      </c>
    </row>
    <row r="60" spans="1:14" x14ac:dyDescent="0.25">
      <c r="A60" s="3">
        <v>4992600004</v>
      </c>
      <c r="B60" s="4" t="s">
        <v>77</v>
      </c>
      <c r="C60" s="5">
        <v>1</v>
      </c>
      <c r="D60" s="4" t="s">
        <v>16</v>
      </c>
      <c r="E60" s="6">
        <v>160</v>
      </c>
      <c r="F60" s="7">
        <f t="shared" si="0"/>
        <v>160</v>
      </c>
      <c r="G60" s="13"/>
      <c r="H60" s="13"/>
      <c r="I60" s="13"/>
      <c r="J60" s="13"/>
      <c r="K60" s="9">
        <f t="shared" si="1"/>
        <v>0</v>
      </c>
      <c r="L60" s="10">
        <f t="shared" si="2"/>
        <v>0</v>
      </c>
      <c r="M60" s="11">
        <f t="shared" si="3"/>
        <v>1</v>
      </c>
      <c r="N60" s="12">
        <f t="shared" si="4"/>
        <v>160</v>
      </c>
    </row>
    <row r="61" spans="1:14" x14ac:dyDescent="0.25">
      <c r="A61" s="3">
        <v>2313340034</v>
      </c>
      <c r="B61" s="4" t="s">
        <v>78</v>
      </c>
      <c r="C61" s="5">
        <v>466</v>
      </c>
      <c r="D61" s="4" t="s">
        <v>40</v>
      </c>
      <c r="E61" s="6">
        <v>9.0500000000000007</v>
      </c>
      <c r="F61" s="7">
        <f t="shared" si="0"/>
        <v>4217.3</v>
      </c>
      <c r="G61" s="13"/>
      <c r="H61" s="13"/>
      <c r="I61" s="13"/>
      <c r="J61" s="13"/>
      <c r="K61" s="9">
        <f t="shared" si="1"/>
        <v>0</v>
      </c>
      <c r="L61" s="10">
        <f t="shared" si="2"/>
        <v>0</v>
      </c>
      <c r="M61" s="11">
        <f t="shared" si="3"/>
        <v>466</v>
      </c>
      <c r="N61" s="12">
        <f t="shared" si="4"/>
        <v>4217.3</v>
      </c>
    </row>
    <row r="62" spans="1:14" x14ac:dyDescent="0.25">
      <c r="A62" s="3">
        <v>2248120087</v>
      </c>
      <c r="B62" s="4" t="s">
        <v>79</v>
      </c>
      <c r="C62" s="5">
        <v>1</v>
      </c>
      <c r="D62" s="4" t="s">
        <v>16</v>
      </c>
      <c r="E62" s="6">
        <v>60</v>
      </c>
      <c r="F62" s="7">
        <f t="shared" si="0"/>
        <v>60</v>
      </c>
      <c r="G62" s="13"/>
      <c r="H62" s="13"/>
      <c r="I62" s="13"/>
      <c r="J62" s="13"/>
      <c r="K62" s="9">
        <f t="shared" si="1"/>
        <v>0</v>
      </c>
      <c r="L62" s="10">
        <f t="shared" si="2"/>
        <v>0</v>
      </c>
      <c r="M62" s="11">
        <f t="shared" si="3"/>
        <v>1</v>
      </c>
      <c r="N62" s="12">
        <f t="shared" si="4"/>
        <v>60</v>
      </c>
    </row>
    <row r="63" spans="1:14" x14ac:dyDescent="0.25">
      <c r="A63" s="3">
        <v>2248130053</v>
      </c>
      <c r="B63" s="4" t="s">
        <v>80</v>
      </c>
      <c r="C63" s="5">
        <v>2</v>
      </c>
      <c r="D63" s="4" t="s">
        <v>16</v>
      </c>
      <c r="E63" s="6">
        <v>110</v>
      </c>
      <c r="F63" s="7">
        <f t="shared" si="0"/>
        <v>220</v>
      </c>
      <c r="G63" s="13"/>
      <c r="H63" s="13"/>
      <c r="I63" s="13"/>
      <c r="J63" s="13"/>
      <c r="K63" s="9">
        <f t="shared" si="1"/>
        <v>0</v>
      </c>
      <c r="L63" s="10">
        <f t="shared" si="2"/>
        <v>0</v>
      </c>
      <c r="M63" s="11">
        <f t="shared" si="3"/>
        <v>2</v>
      </c>
      <c r="N63" s="12">
        <f t="shared" si="4"/>
        <v>220</v>
      </c>
    </row>
    <row r="64" spans="1:14" x14ac:dyDescent="0.25">
      <c r="A64" s="3">
        <v>1373000091</v>
      </c>
      <c r="B64" s="4" t="s">
        <v>81</v>
      </c>
      <c r="C64" s="5">
        <v>193.2</v>
      </c>
      <c r="D64" s="4" t="s">
        <v>40</v>
      </c>
      <c r="E64" s="6">
        <v>48.41</v>
      </c>
      <c r="F64" s="7">
        <f t="shared" si="0"/>
        <v>9352.8119999999981</v>
      </c>
      <c r="G64" s="13"/>
      <c r="H64" s="13"/>
      <c r="I64" s="13"/>
      <c r="J64" s="13"/>
      <c r="K64" s="9">
        <f t="shared" si="1"/>
        <v>0</v>
      </c>
      <c r="L64" s="10">
        <f t="shared" si="2"/>
        <v>0</v>
      </c>
      <c r="M64" s="11">
        <f t="shared" si="3"/>
        <v>193.2</v>
      </c>
      <c r="N64" s="12">
        <f t="shared" si="4"/>
        <v>9352.8119999999981</v>
      </c>
    </row>
    <row r="65" spans="1:14" x14ac:dyDescent="0.25">
      <c r="A65" s="3">
        <v>2248120331</v>
      </c>
      <c r="B65" s="4" t="s">
        <v>82</v>
      </c>
      <c r="C65" s="5">
        <v>1</v>
      </c>
      <c r="D65" s="4" t="s">
        <v>16</v>
      </c>
      <c r="E65" s="6">
        <v>80</v>
      </c>
      <c r="F65" s="7">
        <f t="shared" si="0"/>
        <v>80</v>
      </c>
      <c r="G65" s="13"/>
      <c r="H65" s="13"/>
      <c r="I65" s="13"/>
      <c r="J65" s="13"/>
      <c r="K65" s="9">
        <f t="shared" si="1"/>
        <v>0</v>
      </c>
      <c r="L65" s="10">
        <f t="shared" si="2"/>
        <v>0</v>
      </c>
      <c r="M65" s="11">
        <f t="shared" si="3"/>
        <v>1</v>
      </c>
      <c r="N65" s="12">
        <f t="shared" si="4"/>
        <v>80</v>
      </c>
    </row>
    <row r="66" spans="1:14" x14ac:dyDescent="0.25">
      <c r="A66" s="3">
        <v>2248110160</v>
      </c>
      <c r="B66" s="4" t="s">
        <v>83</v>
      </c>
      <c r="C66" s="5">
        <v>2</v>
      </c>
      <c r="D66" s="4" t="s">
        <v>16</v>
      </c>
      <c r="E66" s="6">
        <v>215</v>
      </c>
      <c r="F66" s="7">
        <f t="shared" si="0"/>
        <v>430</v>
      </c>
      <c r="G66" s="13"/>
      <c r="H66" s="13"/>
      <c r="I66" s="13"/>
      <c r="J66" s="13"/>
      <c r="K66" s="9">
        <f t="shared" si="1"/>
        <v>0</v>
      </c>
      <c r="L66" s="10">
        <f t="shared" si="2"/>
        <v>0</v>
      </c>
      <c r="M66" s="11">
        <f t="shared" si="3"/>
        <v>2</v>
      </c>
      <c r="N66" s="12">
        <f t="shared" si="4"/>
        <v>430</v>
      </c>
    </row>
    <row r="67" spans="1:14" x14ac:dyDescent="0.25">
      <c r="A67" s="3">
        <v>2248110205</v>
      </c>
      <c r="B67" s="4" t="s">
        <v>84</v>
      </c>
      <c r="C67" s="5">
        <v>2</v>
      </c>
      <c r="D67" s="4" t="s">
        <v>16</v>
      </c>
      <c r="E67" s="6">
        <v>95</v>
      </c>
      <c r="F67" s="7">
        <f t="shared" ref="F67:F124" si="5">C67*E67</f>
        <v>190</v>
      </c>
      <c r="G67" s="13"/>
      <c r="H67" s="13"/>
      <c r="I67" s="13"/>
      <c r="J67" s="13"/>
      <c r="K67" s="9">
        <f t="shared" ref="K67:K124" si="6">SUM(G67:J67)</f>
        <v>0</v>
      </c>
      <c r="L67" s="10">
        <f t="shared" ref="L67:L124" si="7">K67*E67</f>
        <v>0</v>
      </c>
      <c r="M67" s="11">
        <f t="shared" ref="M67:M124" si="8">C67-K67</f>
        <v>2</v>
      </c>
      <c r="N67" s="12">
        <f t="shared" ref="N67:N124" si="9">F67-L67</f>
        <v>190</v>
      </c>
    </row>
    <row r="68" spans="1:14" x14ac:dyDescent="0.25">
      <c r="A68" s="3">
        <v>2248200112</v>
      </c>
      <c r="B68" s="4" t="s">
        <v>85</v>
      </c>
      <c r="C68" s="5">
        <v>1</v>
      </c>
      <c r="D68" s="4" t="s">
        <v>16</v>
      </c>
      <c r="E68" s="6">
        <v>468</v>
      </c>
      <c r="F68" s="7">
        <f t="shared" si="5"/>
        <v>468</v>
      </c>
      <c r="G68" s="13"/>
      <c r="H68" s="13"/>
      <c r="I68" s="13"/>
      <c r="J68" s="13"/>
      <c r="K68" s="9">
        <f t="shared" si="6"/>
        <v>0</v>
      </c>
      <c r="L68" s="10">
        <f t="shared" si="7"/>
        <v>0</v>
      </c>
      <c r="M68" s="11">
        <f t="shared" si="8"/>
        <v>1</v>
      </c>
      <c r="N68" s="12">
        <f t="shared" si="9"/>
        <v>468</v>
      </c>
    </row>
    <row r="69" spans="1:14" x14ac:dyDescent="0.25">
      <c r="A69" s="3">
        <v>2248120070</v>
      </c>
      <c r="B69" s="4" t="s">
        <v>86</v>
      </c>
      <c r="C69" s="5">
        <v>32.4</v>
      </c>
      <c r="D69" s="4" t="s">
        <v>32</v>
      </c>
      <c r="E69" s="6">
        <v>30</v>
      </c>
      <c r="F69" s="7">
        <f t="shared" si="5"/>
        <v>972</v>
      </c>
      <c r="G69" s="13"/>
      <c r="H69" s="13"/>
      <c r="I69" s="13"/>
      <c r="J69" s="13"/>
      <c r="K69" s="9">
        <f t="shared" si="6"/>
        <v>0</v>
      </c>
      <c r="L69" s="10">
        <f t="shared" si="7"/>
        <v>0</v>
      </c>
      <c r="M69" s="11">
        <f t="shared" si="8"/>
        <v>32.4</v>
      </c>
      <c r="N69" s="12">
        <f t="shared" si="9"/>
        <v>972</v>
      </c>
    </row>
    <row r="70" spans="1:14" x14ac:dyDescent="0.25">
      <c r="A70" s="3">
        <v>5363420001</v>
      </c>
      <c r="B70" s="4" t="s">
        <v>87</v>
      </c>
      <c r="C70" s="5">
        <v>2</v>
      </c>
      <c r="D70" s="4" t="s">
        <v>16</v>
      </c>
      <c r="E70" s="6">
        <v>17875.29</v>
      </c>
      <c r="F70" s="7">
        <f t="shared" si="5"/>
        <v>35750.58</v>
      </c>
      <c r="G70" s="13"/>
      <c r="H70" s="13"/>
      <c r="I70" s="13"/>
      <c r="J70" s="13"/>
      <c r="K70" s="9">
        <f t="shared" si="6"/>
        <v>0</v>
      </c>
      <c r="L70" s="10">
        <f t="shared" si="7"/>
        <v>0</v>
      </c>
      <c r="M70" s="11">
        <f t="shared" si="8"/>
        <v>2</v>
      </c>
      <c r="N70" s="12">
        <f t="shared" si="9"/>
        <v>35750.58</v>
      </c>
    </row>
    <row r="71" spans="1:14" x14ac:dyDescent="0.25">
      <c r="A71" s="3">
        <v>5285990016</v>
      </c>
      <c r="B71" s="4" t="s">
        <v>88</v>
      </c>
      <c r="C71" s="5">
        <v>45</v>
      </c>
      <c r="D71" s="4" t="s">
        <v>16</v>
      </c>
      <c r="E71" s="6">
        <v>95</v>
      </c>
      <c r="F71" s="7">
        <f t="shared" si="5"/>
        <v>4275</v>
      </c>
      <c r="G71" s="13"/>
      <c r="H71" s="13"/>
      <c r="I71" s="13"/>
      <c r="J71" s="13"/>
      <c r="K71" s="9">
        <f t="shared" si="6"/>
        <v>0</v>
      </c>
      <c r="L71" s="10">
        <f t="shared" si="7"/>
        <v>0</v>
      </c>
      <c r="M71" s="11">
        <f t="shared" si="8"/>
        <v>45</v>
      </c>
      <c r="N71" s="12">
        <f t="shared" si="9"/>
        <v>4275</v>
      </c>
    </row>
    <row r="72" spans="1:14" x14ac:dyDescent="0.25">
      <c r="A72" s="3">
        <v>2247990017</v>
      </c>
      <c r="B72" s="4" t="s">
        <v>89</v>
      </c>
      <c r="C72" s="5">
        <v>3</v>
      </c>
      <c r="D72" s="4" t="s">
        <v>16</v>
      </c>
      <c r="E72" s="6">
        <v>25</v>
      </c>
      <c r="F72" s="7">
        <f t="shared" si="5"/>
        <v>75</v>
      </c>
      <c r="G72" s="13"/>
      <c r="H72" s="13"/>
      <c r="I72" s="13">
        <v>3</v>
      </c>
      <c r="J72" s="13"/>
      <c r="K72" s="9">
        <f t="shared" si="6"/>
        <v>3</v>
      </c>
      <c r="L72" s="10">
        <f t="shared" si="7"/>
        <v>75</v>
      </c>
      <c r="M72" s="11">
        <f t="shared" si="8"/>
        <v>0</v>
      </c>
      <c r="N72" s="12">
        <f t="shared" si="9"/>
        <v>0</v>
      </c>
    </row>
    <row r="73" spans="1:14" x14ac:dyDescent="0.25">
      <c r="A73" s="3">
        <v>5271610016</v>
      </c>
      <c r="B73" s="4" t="s">
        <v>90</v>
      </c>
      <c r="C73" s="5">
        <v>51</v>
      </c>
      <c r="D73" s="4" t="s">
        <v>16</v>
      </c>
      <c r="E73" s="6">
        <v>34.409999999999997</v>
      </c>
      <c r="F73" s="7">
        <f t="shared" si="5"/>
        <v>1754.9099999999999</v>
      </c>
      <c r="G73" s="13"/>
      <c r="H73" s="13"/>
      <c r="I73" s="13"/>
      <c r="J73" s="13"/>
      <c r="K73" s="9">
        <f t="shared" si="6"/>
        <v>0</v>
      </c>
      <c r="L73" s="10">
        <f t="shared" si="7"/>
        <v>0</v>
      </c>
      <c r="M73" s="11">
        <f t="shared" si="8"/>
        <v>51</v>
      </c>
      <c r="N73" s="12">
        <f t="shared" si="9"/>
        <v>1754.9099999999999</v>
      </c>
    </row>
    <row r="74" spans="1:14" x14ac:dyDescent="0.25">
      <c r="A74" s="3">
        <v>2248120234</v>
      </c>
      <c r="B74" s="4" t="s">
        <v>91</v>
      </c>
      <c r="C74" s="5">
        <v>6</v>
      </c>
      <c r="D74" s="4" t="s">
        <v>16</v>
      </c>
      <c r="E74" s="6">
        <v>5.38</v>
      </c>
      <c r="F74" s="7">
        <f t="shared" si="5"/>
        <v>32.28</v>
      </c>
      <c r="G74" s="13"/>
      <c r="H74" s="13"/>
      <c r="I74" s="13"/>
      <c r="J74" s="13"/>
      <c r="K74" s="9">
        <f t="shared" si="6"/>
        <v>0</v>
      </c>
      <c r="L74" s="10">
        <f t="shared" si="7"/>
        <v>0</v>
      </c>
      <c r="M74" s="11">
        <f t="shared" si="8"/>
        <v>6</v>
      </c>
      <c r="N74" s="12">
        <f t="shared" si="9"/>
        <v>32.28</v>
      </c>
    </row>
    <row r="75" spans="1:14" x14ac:dyDescent="0.25">
      <c r="A75" s="3">
        <v>2248120230</v>
      </c>
      <c r="B75" s="4" t="s">
        <v>92</v>
      </c>
      <c r="C75" s="5">
        <v>10</v>
      </c>
      <c r="D75" s="4" t="s">
        <v>16</v>
      </c>
      <c r="E75" s="6">
        <v>14</v>
      </c>
      <c r="F75" s="7">
        <f t="shared" si="5"/>
        <v>140</v>
      </c>
      <c r="G75" s="13"/>
      <c r="H75" s="13"/>
      <c r="I75" s="13"/>
      <c r="J75" s="13"/>
      <c r="K75" s="9">
        <f t="shared" si="6"/>
        <v>0</v>
      </c>
      <c r="L75" s="10">
        <f t="shared" si="7"/>
        <v>0</v>
      </c>
      <c r="M75" s="11">
        <f t="shared" si="8"/>
        <v>10</v>
      </c>
      <c r="N75" s="12">
        <f t="shared" si="9"/>
        <v>140</v>
      </c>
    </row>
    <row r="76" spans="1:14" x14ac:dyDescent="0.25">
      <c r="A76" s="3">
        <v>3935600058</v>
      </c>
      <c r="B76" s="4" t="s">
        <v>93</v>
      </c>
      <c r="C76" s="5">
        <v>1</v>
      </c>
      <c r="D76" s="4" t="s">
        <v>16</v>
      </c>
      <c r="E76" s="6">
        <v>340</v>
      </c>
      <c r="F76" s="7">
        <f t="shared" si="5"/>
        <v>340</v>
      </c>
      <c r="G76" s="13"/>
      <c r="H76" s="13"/>
      <c r="I76" s="13"/>
      <c r="J76" s="13"/>
      <c r="K76" s="9">
        <f t="shared" si="6"/>
        <v>0</v>
      </c>
      <c r="L76" s="10">
        <f t="shared" si="7"/>
        <v>0</v>
      </c>
      <c r="M76" s="11">
        <f t="shared" si="8"/>
        <v>1</v>
      </c>
      <c r="N76" s="12">
        <f t="shared" si="9"/>
        <v>340</v>
      </c>
    </row>
    <row r="77" spans="1:14" x14ac:dyDescent="0.25">
      <c r="A77" s="3">
        <v>3935600057</v>
      </c>
      <c r="B77" s="4" t="s">
        <v>94</v>
      </c>
      <c r="C77" s="5">
        <v>1</v>
      </c>
      <c r="D77" s="4" t="s">
        <v>16</v>
      </c>
      <c r="E77" s="6">
        <v>180</v>
      </c>
      <c r="F77" s="7">
        <f t="shared" si="5"/>
        <v>180</v>
      </c>
      <c r="G77" s="13"/>
      <c r="H77" s="13"/>
      <c r="I77" s="13"/>
      <c r="J77" s="13"/>
      <c r="K77" s="9">
        <f t="shared" si="6"/>
        <v>0</v>
      </c>
      <c r="L77" s="10">
        <f t="shared" si="7"/>
        <v>0</v>
      </c>
      <c r="M77" s="11">
        <f t="shared" si="8"/>
        <v>1</v>
      </c>
      <c r="N77" s="12">
        <f t="shared" si="9"/>
        <v>180</v>
      </c>
    </row>
    <row r="78" spans="1:14" x14ac:dyDescent="0.25">
      <c r="A78" s="3">
        <v>4965130029</v>
      </c>
      <c r="B78" s="4" t="s">
        <v>95</v>
      </c>
      <c r="C78" s="5">
        <v>1</v>
      </c>
      <c r="D78" s="4" t="s">
        <v>67</v>
      </c>
      <c r="E78" s="6">
        <v>1812.87</v>
      </c>
      <c r="F78" s="7">
        <f t="shared" si="5"/>
        <v>1812.87</v>
      </c>
      <c r="G78" s="13"/>
      <c r="H78" s="13"/>
      <c r="I78" s="13"/>
      <c r="J78" s="13"/>
      <c r="K78" s="9">
        <f t="shared" si="6"/>
        <v>0</v>
      </c>
      <c r="L78" s="10">
        <f t="shared" si="7"/>
        <v>0</v>
      </c>
      <c r="M78" s="11">
        <f t="shared" si="8"/>
        <v>1</v>
      </c>
      <c r="N78" s="12">
        <f t="shared" si="9"/>
        <v>1812.87</v>
      </c>
    </row>
    <row r="79" spans="1:14" x14ac:dyDescent="0.25">
      <c r="A79" s="3">
        <v>5512010068</v>
      </c>
      <c r="B79" s="4" t="s">
        <v>96</v>
      </c>
      <c r="C79" s="5">
        <v>1.008</v>
      </c>
      <c r="D79" s="4" t="s">
        <v>97</v>
      </c>
      <c r="E79" s="6">
        <v>21723.119999999999</v>
      </c>
      <c r="F79" s="7">
        <f t="shared" si="5"/>
        <v>21896.90496</v>
      </c>
      <c r="G79" s="13"/>
      <c r="H79" s="13"/>
      <c r="I79" s="13"/>
      <c r="J79" s="13"/>
      <c r="K79" s="9">
        <f t="shared" si="6"/>
        <v>0</v>
      </c>
      <c r="L79" s="10">
        <f t="shared" si="7"/>
        <v>0</v>
      </c>
      <c r="M79" s="11">
        <f t="shared" si="8"/>
        <v>1.008</v>
      </c>
      <c r="N79" s="12">
        <f t="shared" si="9"/>
        <v>21896.90496</v>
      </c>
    </row>
    <row r="80" spans="1:14" x14ac:dyDescent="0.25">
      <c r="A80" s="3">
        <v>5512010073</v>
      </c>
      <c r="B80" s="4" t="s">
        <v>98</v>
      </c>
      <c r="C80" s="5">
        <v>0.40799999999999997</v>
      </c>
      <c r="D80" s="4" t="s">
        <v>97</v>
      </c>
      <c r="E80" s="6">
        <v>21654.46</v>
      </c>
      <c r="F80" s="7">
        <f t="shared" si="5"/>
        <v>8835.0196799999994</v>
      </c>
      <c r="G80" s="13"/>
      <c r="H80" s="13"/>
      <c r="I80" s="13"/>
      <c r="J80" s="13"/>
      <c r="K80" s="9">
        <f t="shared" si="6"/>
        <v>0</v>
      </c>
      <c r="L80" s="10">
        <f t="shared" si="7"/>
        <v>0</v>
      </c>
      <c r="M80" s="11">
        <f t="shared" si="8"/>
        <v>0.40799999999999997</v>
      </c>
      <c r="N80" s="12">
        <f t="shared" si="9"/>
        <v>8835.0196799999994</v>
      </c>
    </row>
    <row r="81" spans="1:14" x14ac:dyDescent="0.25">
      <c r="A81" s="3">
        <v>5745100087</v>
      </c>
      <c r="B81" s="4" t="s">
        <v>99</v>
      </c>
      <c r="C81" s="5">
        <v>10</v>
      </c>
      <c r="D81" s="4" t="s">
        <v>16</v>
      </c>
      <c r="E81" s="6">
        <v>195</v>
      </c>
      <c r="F81" s="7">
        <f t="shared" si="5"/>
        <v>1950</v>
      </c>
      <c r="G81" s="13"/>
      <c r="H81" s="13">
        <v>10</v>
      </c>
      <c r="I81" s="13"/>
      <c r="J81" s="13"/>
      <c r="K81" s="9">
        <f t="shared" si="6"/>
        <v>10</v>
      </c>
      <c r="L81" s="10">
        <f t="shared" si="7"/>
        <v>1950</v>
      </c>
      <c r="M81" s="11">
        <f t="shared" si="8"/>
        <v>0</v>
      </c>
      <c r="N81" s="12">
        <f t="shared" si="9"/>
        <v>0</v>
      </c>
    </row>
    <row r="82" spans="1:14" x14ac:dyDescent="0.25">
      <c r="A82" s="3">
        <v>1272000141</v>
      </c>
      <c r="B82" s="4" t="s">
        <v>100</v>
      </c>
      <c r="C82" s="5">
        <v>5.6</v>
      </c>
      <c r="D82" s="4" t="s">
        <v>40</v>
      </c>
      <c r="E82" s="6">
        <v>203.03</v>
      </c>
      <c r="F82" s="7">
        <f t="shared" si="5"/>
        <v>1136.9679999999998</v>
      </c>
      <c r="G82" s="13"/>
      <c r="H82" s="13"/>
      <c r="I82" s="13"/>
      <c r="J82" s="13">
        <v>0.309</v>
      </c>
      <c r="K82" s="9">
        <f t="shared" si="6"/>
        <v>0.309</v>
      </c>
      <c r="L82" s="10">
        <f t="shared" si="7"/>
        <v>62.736269999999998</v>
      </c>
      <c r="M82" s="11">
        <f t="shared" si="8"/>
        <v>5.2909999999999995</v>
      </c>
      <c r="N82" s="12">
        <f t="shared" si="9"/>
        <v>1074.2317299999997</v>
      </c>
    </row>
    <row r="83" spans="1:14" x14ac:dyDescent="0.25">
      <c r="A83" s="3">
        <v>1272000041</v>
      </c>
      <c r="B83" s="4" t="s">
        <v>101</v>
      </c>
      <c r="C83" s="5">
        <v>3.6</v>
      </c>
      <c r="D83" s="4" t="s">
        <v>40</v>
      </c>
      <c r="E83" s="6">
        <v>159.16999999999999</v>
      </c>
      <c r="F83" s="7">
        <f t="shared" si="5"/>
        <v>573.01199999999994</v>
      </c>
      <c r="G83" s="13"/>
      <c r="H83" s="13"/>
      <c r="I83" s="13"/>
      <c r="J83" s="13"/>
      <c r="K83" s="9">
        <f t="shared" si="6"/>
        <v>0</v>
      </c>
      <c r="L83" s="10">
        <f t="shared" si="7"/>
        <v>0</v>
      </c>
      <c r="M83" s="11">
        <f t="shared" si="8"/>
        <v>3.6</v>
      </c>
      <c r="N83" s="12">
        <f t="shared" si="9"/>
        <v>573.01199999999994</v>
      </c>
    </row>
    <row r="84" spans="1:14" x14ac:dyDescent="0.25">
      <c r="A84" s="3">
        <v>1272000297</v>
      </c>
      <c r="B84" s="4" t="s">
        <v>102</v>
      </c>
      <c r="C84" s="5">
        <v>1E-3</v>
      </c>
      <c r="D84" s="4" t="s">
        <v>40</v>
      </c>
      <c r="E84" s="6">
        <v>200</v>
      </c>
      <c r="F84" s="7">
        <f t="shared" si="5"/>
        <v>0.2</v>
      </c>
      <c r="G84" s="13"/>
      <c r="H84" s="13"/>
      <c r="I84" s="13"/>
      <c r="J84" s="13">
        <v>1E-3</v>
      </c>
      <c r="K84" s="9">
        <f t="shared" si="6"/>
        <v>1E-3</v>
      </c>
      <c r="L84" s="10">
        <f t="shared" si="7"/>
        <v>0.2</v>
      </c>
      <c r="M84" s="11">
        <f t="shared" si="8"/>
        <v>0</v>
      </c>
      <c r="N84" s="12">
        <f t="shared" si="9"/>
        <v>0</v>
      </c>
    </row>
    <row r="85" spans="1:14" x14ac:dyDescent="0.25">
      <c r="A85" s="3">
        <v>2312221282</v>
      </c>
      <c r="B85" s="4" t="s">
        <v>103</v>
      </c>
      <c r="C85" s="5">
        <v>2</v>
      </c>
      <c r="D85" s="4" t="s">
        <v>16</v>
      </c>
      <c r="E85" s="6">
        <v>150</v>
      </c>
      <c r="F85" s="7">
        <f t="shared" si="5"/>
        <v>300</v>
      </c>
      <c r="G85" s="13"/>
      <c r="H85" s="13"/>
      <c r="I85" s="13"/>
      <c r="J85" s="13"/>
      <c r="K85" s="9">
        <f t="shared" si="6"/>
        <v>0</v>
      </c>
      <c r="L85" s="10">
        <f t="shared" si="7"/>
        <v>0</v>
      </c>
      <c r="M85" s="11">
        <f t="shared" si="8"/>
        <v>2</v>
      </c>
      <c r="N85" s="12">
        <f t="shared" si="9"/>
        <v>300</v>
      </c>
    </row>
    <row r="86" spans="1:14" x14ac:dyDescent="0.25">
      <c r="A86" s="3">
        <v>2312229040</v>
      </c>
      <c r="B86" s="4" t="s">
        <v>104</v>
      </c>
      <c r="C86" s="5">
        <v>120.85</v>
      </c>
      <c r="D86" s="4" t="s">
        <v>40</v>
      </c>
      <c r="E86" s="6">
        <v>45.07</v>
      </c>
      <c r="F86" s="7">
        <f t="shared" si="5"/>
        <v>5446.7094999999999</v>
      </c>
      <c r="G86" s="13"/>
      <c r="H86" s="13"/>
      <c r="I86" s="13"/>
      <c r="J86" s="13">
        <v>2</v>
      </c>
      <c r="K86" s="9">
        <f t="shared" si="6"/>
        <v>2</v>
      </c>
      <c r="L86" s="10">
        <f t="shared" si="7"/>
        <v>90.14</v>
      </c>
      <c r="M86" s="11">
        <f t="shared" si="8"/>
        <v>118.85</v>
      </c>
      <c r="N86" s="12">
        <f t="shared" si="9"/>
        <v>5356.5694999999996</v>
      </c>
    </row>
    <row r="87" spans="1:14" x14ac:dyDescent="0.25">
      <c r="A87" s="3">
        <v>2312229059</v>
      </c>
      <c r="B87" s="4" t="s">
        <v>105</v>
      </c>
      <c r="C87" s="5">
        <v>141.49</v>
      </c>
      <c r="D87" s="4" t="s">
        <v>40</v>
      </c>
      <c r="E87" s="6">
        <v>64.33</v>
      </c>
      <c r="F87" s="7">
        <f t="shared" si="5"/>
        <v>9102.0517</v>
      </c>
      <c r="G87" s="13"/>
      <c r="H87" s="13"/>
      <c r="I87" s="13"/>
      <c r="J87" s="13">
        <v>1.34</v>
      </c>
      <c r="K87" s="9">
        <f t="shared" si="6"/>
        <v>1.34</v>
      </c>
      <c r="L87" s="10">
        <f t="shared" si="7"/>
        <v>86.202200000000005</v>
      </c>
      <c r="M87" s="11">
        <f t="shared" si="8"/>
        <v>140.15</v>
      </c>
      <c r="N87" s="12">
        <f t="shared" si="9"/>
        <v>9015.8495000000003</v>
      </c>
    </row>
    <row r="88" spans="1:14" x14ac:dyDescent="0.25">
      <c r="A88" s="3">
        <v>2312229060</v>
      </c>
      <c r="B88" s="4" t="s">
        <v>106</v>
      </c>
      <c r="C88" s="5">
        <v>100.26</v>
      </c>
      <c r="D88" s="4" t="s">
        <v>40</v>
      </c>
      <c r="E88" s="6">
        <v>76.650000000000006</v>
      </c>
      <c r="F88" s="7">
        <f t="shared" si="5"/>
        <v>7684.929000000001</v>
      </c>
      <c r="G88" s="13"/>
      <c r="H88" s="13"/>
      <c r="I88" s="13"/>
      <c r="J88" s="13">
        <v>2.21</v>
      </c>
      <c r="K88" s="9">
        <f t="shared" si="6"/>
        <v>2.21</v>
      </c>
      <c r="L88" s="10">
        <f t="shared" si="7"/>
        <v>169.3965</v>
      </c>
      <c r="M88" s="11">
        <f t="shared" si="8"/>
        <v>98.050000000000011</v>
      </c>
      <c r="N88" s="12">
        <f t="shared" si="9"/>
        <v>7515.5325000000012</v>
      </c>
    </row>
    <row r="89" spans="1:14" x14ac:dyDescent="0.25">
      <c r="A89" s="3">
        <v>2312221045</v>
      </c>
      <c r="B89" s="4" t="s">
        <v>107</v>
      </c>
      <c r="C89" s="5">
        <v>223.583</v>
      </c>
      <c r="D89" s="4" t="s">
        <v>40</v>
      </c>
      <c r="E89" s="6">
        <v>48.29</v>
      </c>
      <c r="F89" s="7">
        <f t="shared" si="5"/>
        <v>10796.82307</v>
      </c>
      <c r="G89" s="13"/>
      <c r="H89" s="13"/>
      <c r="I89" s="13"/>
      <c r="J89" s="13"/>
      <c r="K89" s="9">
        <f t="shared" si="6"/>
        <v>0</v>
      </c>
      <c r="L89" s="10">
        <f t="shared" si="7"/>
        <v>0</v>
      </c>
      <c r="M89" s="11">
        <f t="shared" si="8"/>
        <v>223.583</v>
      </c>
      <c r="N89" s="12">
        <f t="shared" si="9"/>
        <v>10796.82307</v>
      </c>
    </row>
    <row r="90" spans="1:14" x14ac:dyDescent="0.25">
      <c r="A90" s="3">
        <v>2312222075</v>
      </c>
      <c r="B90" s="4" t="s">
        <v>108</v>
      </c>
      <c r="C90" s="5">
        <v>43.332000000000001</v>
      </c>
      <c r="D90" s="4" t="s">
        <v>40</v>
      </c>
      <c r="E90" s="6">
        <v>50.01</v>
      </c>
      <c r="F90" s="7">
        <f t="shared" si="5"/>
        <v>2167.03332</v>
      </c>
      <c r="G90" s="13"/>
      <c r="H90" s="13"/>
      <c r="I90" s="13"/>
      <c r="J90" s="13"/>
      <c r="K90" s="9">
        <f t="shared" si="6"/>
        <v>0</v>
      </c>
      <c r="L90" s="10">
        <f t="shared" si="7"/>
        <v>0</v>
      </c>
      <c r="M90" s="11">
        <f t="shared" si="8"/>
        <v>43.332000000000001</v>
      </c>
      <c r="N90" s="12">
        <f t="shared" si="9"/>
        <v>2167.03332</v>
      </c>
    </row>
    <row r="91" spans="1:14" x14ac:dyDescent="0.25">
      <c r="A91" s="3">
        <v>2312120034</v>
      </c>
      <c r="B91" s="4" t="s">
        <v>109</v>
      </c>
      <c r="C91" s="5">
        <v>57.18</v>
      </c>
      <c r="D91" s="4" t="s">
        <v>40</v>
      </c>
      <c r="E91" s="6">
        <v>79.430000000000007</v>
      </c>
      <c r="F91" s="7">
        <f t="shared" si="5"/>
        <v>4541.8074000000006</v>
      </c>
      <c r="G91" s="13"/>
      <c r="H91" s="13"/>
      <c r="I91" s="13"/>
      <c r="J91" s="13"/>
      <c r="K91" s="9">
        <f t="shared" si="6"/>
        <v>0</v>
      </c>
      <c r="L91" s="10">
        <f t="shared" si="7"/>
        <v>0</v>
      </c>
      <c r="M91" s="11">
        <f t="shared" si="8"/>
        <v>57.18</v>
      </c>
      <c r="N91" s="12">
        <f t="shared" si="9"/>
        <v>4541.8074000000006</v>
      </c>
    </row>
    <row r="92" spans="1:14" x14ac:dyDescent="0.25">
      <c r="A92" s="3">
        <v>2312220683</v>
      </c>
      <c r="B92" s="4" t="s">
        <v>110</v>
      </c>
      <c r="C92" s="5">
        <v>55</v>
      </c>
      <c r="D92" s="4" t="s">
        <v>40</v>
      </c>
      <c r="E92" s="6">
        <v>88.5</v>
      </c>
      <c r="F92" s="7">
        <f t="shared" si="5"/>
        <v>4867.5</v>
      </c>
      <c r="G92" s="13"/>
      <c r="H92" s="13"/>
      <c r="I92" s="13"/>
      <c r="J92" s="13">
        <v>2.08</v>
      </c>
      <c r="K92" s="9">
        <f t="shared" si="6"/>
        <v>2.08</v>
      </c>
      <c r="L92" s="10">
        <f t="shared" si="7"/>
        <v>184.08</v>
      </c>
      <c r="M92" s="11">
        <f t="shared" si="8"/>
        <v>52.92</v>
      </c>
      <c r="N92" s="12">
        <f t="shared" si="9"/>
        <v>4683.42</v>
      </c>
    </row>
    <row r="93" spans="1:14" x14ac:dyDescent="0.25">
      <c r="A93" s="3">
        <v>3763272501</v>
      </c>
      <c r="B93" s="4" t="s">
        <v>111</v>
      </c>
      <c r="C93" s="5">
        <v>30</v>
      </c>
      <c r="D93" s="14" t="s">
        <v>112</v>
      </c>
      <c r="E93" s="6">
        <v>295.52</v>
      </c>
      <c r="F93" s="7">
        <f t="shared" si="5"/>
        <v>8865.5999999999985</v>
      </c>
      <c r="G93" s="13"/>
      <c r="H93" s="13"/>
      <c r="I93" s="13"/>
      <c r="J93" s="13"/>
      <c r="K93" s="9">
        <f t="shared" si="6"/>
        <v>0</v>
      </c>
      <c r="L93" s="10">
        <f t="shared" si="7"/>
        <v>0</v>
      </c>
      <c r="M93" s="11">
        <f t="shared" si="8"/>
        <v>30</v>
      </c>
      <c r="N93" s="12">
        <f t="shared" si="9"/>
        <v>8865.5999999999985</v>
      </c>
    </row>
    <row r="94" spans="1:14" x14ac:dyDescent="0.25">
      <c r="A94" s="3">
        <v>3763475001</v>
      </c>
      <c r="B94" s="4" t="s">
        <v>113</v>
      </c>
      <c r="C94" s="5">
        <v>10</v>
      </c>
      <c r="D94" s="14" t="s">
        <v>112</v>
      </c>
      <c r="E94" s="6">
        <v>1042.3699999999999</v>
      </c>
      <c r="F94" s="7">
        <f t="shared" si="5"/>
        <v>10423.699999999999</v>
      </c>
      <c r="G94" s="13"/>
      <c r="H94" s="13"/>
      <c r="I94" s="13"/>
      <c r="J94" s="13"/>
      <c r="K94" s="9">
        <f t="shared" si="6"/>
        <v>0</v>
      </c>
      <c r="L94" s="10">
        <f t="shared" si="7"/>
        <v>0</v>
      </c>
      <c r="M94" s="11">
        <f t="shared" si="8"/>
        <v>10</v>
      </c>
      <c r="N94" s="12">
        <f t="shared" si="9"/>
        <v>10423.699999999999</v>
      </c>
    </row>
    <row r="95" spans="1:14" x14ac:dyDescent="0.25">
      <c r="A95" s="3">
        <v>5762200014</v>
      </c>
      <c r="B95" s="4" t="s">
        <v>114</v>
      </c>
      <c r="C95" s="5">
        <v>288</v>
      </c>
      <c r="D95" s="14" t="s">
        <v>112</v>
      </c>
      <c r="E95" s="6">
        <v>65.41</v>
      </c>
      <c r="F95" s="7">
        <f t="shared" si="5"/>
        <v>18838.079999999998</v>
      </c>
      <c r="G95" s="13"/>
      <c r="H95" s="13"/>
      <c r="I95" s="13"/>
      <c r="J95" s="13"/>
      <c r="K95" s="9">
        <f t="shared" si="6"/>
        <v>0</v>
      </c>
      <c r="L95" s="10">
        <f t="shared" si="7"/>
        <v>0</v>
      </c>
      <c r="M95" s="11">
        <f t="shared" si="8"/>
        <v>288</v>
      </c>
      <c r="N95" s="12">
        <f t="shared" si="9"/>
        <v>18838.079999999998</v>
      </c>
    </row>
    <row r="96" spans="1:14" x14ac:dyDescent="0.25">
      <c r="A96" s="3">
        <v>2316900173</v>
      </c>
      <c r="B96" s="4" t="s">
        <v>115</v>
      </c>
      <c r="C96" s="5">
        <v>270</v>
      </c>
      <c r="D96" s="14" t="s">
        <v>116</v>
      </c>
      <c r="E96" s="6">
        <v>61.06</v>
      </c>
      <c r="F96" s="7">
        <f t="shared" si="5"/>
        <v>16486.2</v>
      </c>
      <c r="G96" s="13"/>
      <c r="H96" s="13"/>
      <c r="I96" s="13"/>
      <c r="J96" s="13">
        <v>55.09</v>
      </c>
      <c r="K96" s="9">
        <f t="shared" si="6"/>
        <v>55.09</v>
      </c>
      <c r="L96" s="10">
        <f t="shared" si="7"/>
        <v>3363.7954000000004</v>
      </c>
      <c r="M96" s="11">
        <f t="shared" si="8"/>
        <v>214.91</v>
      </c>
      <c r="N96" s="12">
        <f t="shared" si="9"/>
        <v>13122.4046</v>
      </c>
    </row>
    <row r="97" spans="1:14" x14ac:dyDescent="0.25">
      <c r="A97" s="3">
        <v>2248120186</v>
      </c>
      <c r="B97" s="4" t="s">
        <v>117</v>
      </c>
      <c r="C97" s="5">
        <v>30</v>
      </c>
      <c r="D97" s="14" t="s">
        <v>112</v>
      </c>
      <c r="E97" s="6">
        <v>814.54</v>
      </c>
      <c r="F97" s="7">
        <f t="shared" si="5"/>
        <v>24436.199999999997</v>
      </c>
      <c r="G97" s="13"/>
      <c r="H97" s="13"/>
      <c r="I97" s="13"/>
      <c r="J97" s="13"/>
      <c r="K97" s="9">
        <f t="shared" si="6"/>
        <v>0</v>
      </c>
      <c r="L97" s="10">
        <f t="shared" si="7"/>
        <v>0</v>
      </c>
      <c r="M97" s="11">
        <f t="shared" si="8"/>
        <v>30</v>
      </c>
      <c r="N97" s="12">
        <f t="shared" si="9"/>
        <v>24436.199999999997</v>
      </c>
    </row>
    <row r="98" spans="1:14" x14ac:dyDescent="0.25">
      <c r="A98" s="3">
        <v>2248120065</v>
      </c>
      <c r="B98" s="4" t="s">
        <v>118</v>
      </c>
      <c r="C98" s="5">
        <v>15</v>
      </c>
      <c r="D98" s="14" t="s">
        <v>112</v>
      </c>
      <c r="E98" s="6">
        <v>59.51</v>
      </c>
      <c r="F98" s="7">
        <f t="shared" si="5"/>
        <v>892.65</v>
      </c>
      <c r="G98" s="13"/>
      <c r="H98" s="13"/>
      <c r="I98" s="13"/>
      <c r="J98" s="13"/>
      <c r="K98" s="9">
        <f t="shared" si="6"/>
        <v>0</v>
      </c>
      <c r="L98" s="10">
        <f t="shared" si="7"/>
        <v>0</v>
      </c>
      <c r="M98" s="11">
        <f t="shared" si="8"/>
        <v>15</v>
      </c>
      <c r="N98" s="12">
        <f t="shared" si="9"/>
        <v>892.65</v>
      </c>
    </row>
    <row r="99" spans="1:14" x14ac:dyDescent="0.25">
      <c r="A99" s="3">
        <v>2513390016</v>
      </c>
      <c r="B99" s="4" t="s">
        <v>119</v>
      </c>
      <c r="C99" s="5">
        <v>16</v>
      </c>
      <c r="D99" s="14" t="s">
        <v>112</v>
      </c>
      <c r="E99" s="6">
        <v>304.64999999999998</v>
      </c>
      <c r="F99" s="7">
        <f t="shared" si="5"/>
        <v>4874.3999999999996</v>
      </c>
      <c r="G99" s="13"/>
      <c r="H99" s="13">
        <v>16</v>
      </c>
      <c r="I99" s="13"/>
      <c r="J99" s="13"/>
      <c r="K99" s="9">
        <f t="shared" si="6"/>
        <v>16</v>
      </c>
      <c r="L99" s="10">
        <f t="shared" si="7"/>
        <v>4874.3999999999996</v>
      </c>
      <c r="M99" s="11">
        <f t="shared" si="8"/>
        <v>0</v>
      </c>
      <c r="N99" s="12">
        <f t="shared" si="9"/>
        <v>0</v>
      </c>
    </row>
    <row r="100" spans="1:14" x14ac:dyDescent="0.25">
      <c r="A100" s="3">
        <v>2291390158</v>
      </c>
      <c r="B100" s="4" t="s">
        <v>120</v>
      </c>
      <c r="C100" s="5">
        <v>6</v>
      </c>
      <c r="D100" s="14" t="s">
        <v>112</v>
      </c>
      <c r="E100" s="6">
        <v>7386.44</v>
      </c>
      <c r="F100" s="7">
        <f t="shared" si="5"/>
        <v>44318.64</v>
      </c>
      <c r="G100" s="13"/>
      <c r="H100" s="13">
        <v>6</v>
      </c>
      <c r="I100" s="13"/>
      <c r="J100" s="13"/>
      <c r="K100" s="9">
        <f t="shared" si="6"/>
        <v>6</v>
      </c>
      <c r="L100" s="10">
        <f t="shared" si="7"/>
        <v>44318.64</v>
      </c>
      <c r="M100" s="11">
        <f t="shared" si="8"/>
        <v>0</v>
      </c>
      <c r="N100" s="12">
        <f t="shared" si="9"/>
        <v>0</v>
      </c>
    </row>
    <row r="101" spans="1:14" x14ac:dyDescent="0.25">
      <c r="A101" s="3">
        <v>2291390280</v>
      </c>
      <c r="B101" s="4" t="s">
        <v>120</v>
      </c>
      <c r="C101" s="5">
        <v>10</v>
      </c>
      <c r="D101" s="14" t="s">
        <v>112</v>
      </c>
      <c r="E101" s="6">
        <v>10490.48</v>
      </c>
      <c r="F101" s="7">
        <f t="shared" si="5"/>
        <v>104904.79999999999</v>
      </c>
      <c r="G101" s="13"/>
      <c r="H101" s="13">
        <v>6</v>
      </c>
      <c r="I101" s="13">
        <v>4</v>
      </c>
      <c r="J101" s="13"/>
      <c r="K101" s="9">
        <f t="shared" si="6"/>
        <v>10</v>
      </c>
      <c r="L101" s="10">
        <f t="shared" si="7"/>
        <v>104904.79999999999</v>
      </c>
      <c r="M101" s="11">
        <f t="shared" si="8"/>
        <v>0</v>
      </c>
      <c r="N101" s="12">
        <f t="shared" si="9"/>
        <v>0</v>
      </c>
    </row>
    <row r="102" spans="1:14" x14ac:dyDescent="0.25">
      <c r="A102" s="3">
        <v>9695740003</v>
      </c>
      <c r="B102" s="4" t="s">
        <v>121</v>
      </c>
      <c r="C102" s="5">
        <v>3</v>
      </c>
      <c r="D102" s="14" t="s">
        <v>112</v>
      </c>
      <c r="E102" s="6">
        <v>648.45000000000005</v>
      </c>
      <c r="F102" s="7">
        <f t="shared" si="5"/>
        <v>1945.3500000000001</v>
      </c>
      <c r="G102" s="13"/>
      <c r="H102" s="13"/>
      <c r="I102" s="13"/>
      <c r="J102" s="13"/>
      <c r="K102" s="9">
        <f t="shared" si="6"/>
        <v>0</v>
      </c>
      <c r="L102" s="10">
        <f t="shared" si="7"/>
        <v>0</v>
      </c>
      <c r="M102" s="11">
        <f t="shared" si="8"/>
        <v>3</v>
      </c>
      <c r="N102" s="12">
        <f t="shared" si="9"/>
        <v>1945.3500000000001</v>
      </c>
    </row>
    <row r="103" spans="1:14" x14ac:dyDescent="0.25">
      <c r="A103" s="3">
        <v>3712140005</v>
      </c>
      <c r="B103" s="4" t="s">
        <v>122</v>
      </c>
      <c r="C103" s="5">
        <v>6</v>
      </c>
      <c r="D103" s="14" t="s">
        <v>112</v>
      </c>
      <c r="E103" s="6">
        <v>998.72</v>
      </c>
      <c r="F103" s="7">
        <f t="shared" si="5"/>
        <v>5992.32</v>
      </c>
      <c r="G103" s="13"/>
      <c r="H103" s="13"/>
      <c r="I103" s="13"/>
      <c r="J103" s="13"/>
      <c r="K103" s="9">
        <f t="shared" si="6"/>
        <v>0</v>
      </c>
      <c r="L103" s="10">
        <f t="shared" si="7"/>
        <v>0</v>
      </c>
      <c r="M103" s="11">
        <f t="shared" si="8"/>
        <v>6</v>
      </c>
      <c r="N103" s="12">
        <f t="shared" si="9"/>
        <v>5992.32</v>
      </c>
    </row>
    <row r="104" spans="1:14" x14ac:dyDescent="0.25">
      <c r="A104" s="3">
        <v>3763170036</v>
      </c>
      <c r="B104" s="4" t="s">
        <v>123</v>
      </c>
      <c r="C104" s="5">
        <v>13</v>
      </c>
      <c r="D104" s="15" t="s">
        <v>112</v>
      </c>
      <c r="E104" s="6">
        <v>121.7</v>
      </c>
      <c r="F104" s="7">
        <f t="shared" si="5"/>
        <v>1582.1000000000001</v>
      </c>
      <c r="G104" s="13"/>
      <c r="H104" s="13"/>
      <c r="I104" s="13"/>
      <c r="J104" s="13"/>
      <c r="K104" s="9">
        <f t="shared" si="6"/>
        <v>0</v>
      </c>
      <c r="L104" s="10">
        <f t="shared" si="7"/>
        <v>0</v>
      </c>
      <c r="M104" s="11">
        <f t="shared" si="8"/>
        <v>13</v>
      </c>
      <c r="N104" s="12">
        <f t="shared" si="9"/>
        <v>1582.1000000000001</v>
      </c>
    </row>
    <row r="105" spans="1:14" x14ac:dyDescent="0.25">
      <c r="A105" s="3">
        <v>3763270009</v>
      </c>
      <c r="B105" s="4" t="s">
        <v>124</v>
      </c>
      <c r="C105" s="5">
        <v>3</v>
      </c>
      <c r="D105" s="15" t="s">
        <v>112</v>
      </c>
      <c r="E105" s="6">
        <v>224.17</v>
      </c>
      <c r="F105" s="7">
        <f t="shared" si="5"/>
        <v>672.51</v>
      </c>
      <c r="G105" s="13"/>
      <c r="H105" s="13"/>
      <c r="I105" s="13"/>
      <c r="J105" s="13"/>
      <c r="K105" s="9">
        <f t="shared" si="6"/>
        <v>0</v>
      </c>
      <c r="L105" s="10">
        <f t="shared" si="7"/>
        <v>0</v>
      </c>
      <c r="M105" s="11">
        <f t="shared" si="8"/>
        <v>3</v>
      </c>
      <c r="N105" s="12">
        <f t="shared" si="9"/>
        <v>672.51</v>
      </c>
    </row>
    <row r="106" spans="1:14" x14ac:dyDescent="0.25">
      <c r="A106" s="3">
        <v>2312220908</v>
      </c>
      <c r="B106" s="4" t="s">
        <v>125</v>
      </c>
      <c r="C106" s="5">
        <v>40</v>
      </c>
      <c r="D106" s="15" t="s">
        <v>116</v>
      </c>
      <c r="E106" s="6">
        <v>94.16</v>
      </c>
      <c r="F106" s="7">
        <f t="shared" si="5"/>
        <v>3766.3999999999996</v>
      </c>
      <c r="G106" s="13"/>
      <c r="H106" s="13"/>
      <c r="I106" s="13"/>
      <c r="J106" s="13">
        <v>0.09</v>
      </c>
      <c r="K106" s="9">
        <f t="shared" si="6"/>
        <v>0.09</v>
      </c>
      <c r="L106" s="10">
        <f t="shared" si="7"/>
        <v>8.4743999999999993</v>
      </c>
      <c r="M106" s="11">
        <f t="shared" si="8"/>
        <v>39.909999999999997</v>
      </c>
      <c r="N106" s="12">
        <f t="shared" si="9"/>
        <v>3757.9255999999996</v>
      </c>
    </row>
    <row r="107" spans="1:14" x14ac:dyDescent="0.25">
      <c r="A107" s="3">
        <v>2248120323</v>
      </c>
      <c r="B107" s="4" t="s">
        <v>126</v>
      </c>
      <c r="C107" s="5">
        <v>60</v>
      </c>
      <c r="D107" s="15" t="s">
        <v>127</v>
      </c>
      <c r="E107" s="6">
        <v>51.6</v>
      </c>
      <c r="F107" s="7">
        <f t="shared" si="5"/>
        <v>3096</v>
      </c>
      <c r="G107" s="13"/>
      <c r="H107" s="13"/>
      <c r="I107" s="13"/>
      <c r="J107" s="13"/>
      <c r="K107" s="9">
        <f t="shared" si="6"/>
        <v>0</v>
      </c>
      <c r="L107" s="10">
        <f t="shared" si="7"/>
        <v>0</v>
      </c>
      <c r="M107" s="11">
        <f t="shared" si="8"/>
        <v>60</v>
      </c>
      <c r="N107" s="12">
        <f t="shared" si="9"/>
        <v>3096</v>
      </c>
    </row>
    <row r="108" spans="1:14" x14ac:dyDescent="0.25">
      <c r="A108" s="3">
        <v>2248120306</v>
      </c>
      <c r="B108" s="4" t="s">
        <v>128</v>
      </c>
      <c r="C108" s="5">
        <v>10</v>
      </c>
      <c r="D108" s="15" t="s">
        <v>112</v>
      </c>
      <c r="E108" s="6">
        <v>5.93</v>
      </c>
      <c r="F108" s="7">
        <f t="shared" si="5"/>
        <v>59.3</v>
      </c>
      <c r="G108" s="13"/>
      <c r="H108" s="13"/>
      <c r="I108" s="13"/>
      <c r="J108" s="13"/>
      <c r="K108" s="9">
        <f t="shared" si="6"/>
        <v>0</v>
      </c>
      <c r="L108" s="10">
        <f t="shared" si="7"/>
        <v>0</v>
      </c>
      <c r="M108" s="11">
        <f t="shared" si="8"/>
        <v>10</v>
      </c>
      <c r="N108" s="12">
        <f t="shared" si="9"/>
        <v>59.3</v>
      </c>
    </row>
    <row r="109" spans="1:14" x14ac:dyDescent="0.25">
      <c r="A109" s="3">
        <v>5772460130</v>
      </c>
      <c r="B109" s="4" t="s">
        <v>129</v>
      </c>
      <c r="C109" s="5">
        <v>5</v>
      </c>
      <c r="D109" s="15" t="s">
        <v>112</v>
      </c>
      <c r="E109" s="6">
        <v>270.88</v>
      </c>
      <c r="F109" s="7">
        <f t="shared" si="5"/>
        <v>1354.4</v>
      </c>
      <c r="G109" s="13"/>
      <c r="H109" s="13"/>
      <c r="I109" s="13">
        <v>5</v>
      </c>
      <c r="J109" s="13"/>
      <c r="K109" s="9">
        <f t="shared" si="6"/>
        <v>5</v>
      </c>
      <c r="L109" s="10">
        <f t="shared" si="7"/>
        <v>1354.4</v>
      </c>
      <c r="M109" s="11">
        <f t="shared" si="8"/>
        <v>0</v>
      </c>
      <c r="N109" s="12">
        <f t="shared" si="9"/>
        <v>0</v>
      </c>
    </row>
    <row r="110" spans="1:14" x14ac:dyDescent="0.25">
      <c r="A110" s="3">
        <v>2385100213</v>
      </c>
      <c r="B110" s="4" t="s">
        <v>130</v>
      </c>
      <c r="C110" s="5">
        <v>5</v>
      </c>
      <c r="D110" s="15" t="s">
        <v>112</v>
      </c>
      <c r="E110" s="6">
        <v>63.1</v>
      </c>
      <c r="F110" s="7">
        <f t="shared" si="5"/>
        <v>315.5</v>
      </c>
      <c r="G110" s="13"/>
      <c r="H110" s="13"/>
      <c r="I110" s="13"/>
      <c r="J110" s="13"/>
      <c r="K110" s="9">
        <f t="shared" si="6"/>
        <v>0</v>
      </c>
      <c r="L110" s="10">
        <f t="shared" si="7"/>
        <v>0</v>
      </c>
      <c r="M110" s="11">
        <f t="shared" si="8"/>
        <v>5</v>
      </c>
      <c r="N110" s="12">
        <f t="shared" si="9"/>
        <v>315.5</v>
      </c>
    </row>
    <row r="111" spans="1:14" x14ac:dyDescent="0.25">
      <c r="A111" s="3">
        <v>3461101477</v>
      </c>
      <c r="B111" s="4" t="s">
        <v>131</v>
      </c>
      <c r="C111" s="5">
        <v>2</v>
      </c>
      <c r="D111" s="15" t="s">
        <v>112</v>
      </c>
      <c r="E111" s="6">
        <v>1047.0899999999999</v>
      </c>
      <c r="F111" s="7">
        <f t="shared" si="5"/>
        <v>2094.1799999999998</v>
      </c>
      <c r="G111" s="13"/>
      <c r="H111" s="13"/>
      <c r="I111" s="13"/>
      <c r="J111" s="13">
        <v>2</v>
      </c>
      <c r="K111" s="9">
        <f t="shared" si="6"/>
        <v>2</v>
      </c>
      <c r="L111" s="10">
        <f t="shared" si="7"/>
        <v>2094.1799999999998</v>
      </c>
      <c r="M111" s="11">
        <f t="shared" si="8"/>
        <v>0</v>
      </c>
      <c r="N111" s="12">
        <f t="shared" si="9"/>
        <v>0</v>
      </c>
    </row>
    <row r="112" spans="1:14" x14ac:dyDescent="0.25">
      <c r="A112" s="3">
        <v>9693200193</v>
      </c>
      <c r="B112" s="4" t="s">
        <v>132</v>
      </c>
      <c r="C112" s="5">
        <v>34</v>
      </c>
      <c r="D112" s="16" t="s">
        <v>112</v>
      </c>
      <c r="E112" s="6">
        <v>1634.47</v>
      </c>
      <c r="F112" s="7">
        <f t="shared" si="5"/>
        <v>55571.98</v>
      </c>
      <c r="G112" s="13"/>
      <c r="H112" s="13"/>
      <c r="I112" s="13"/>
      <c r="J112" s="13"/>
      <c r="K112" s="9">
        <f t="shared" si="6"/>
        <v>0</v>
      </c>
      <c r="L112" s="10">
        <f t="shared" si="7"/>
        <v>0</v>
      </c>
      <c r="M112" s="11">
        <f t="shared" si="8"/>
        <v>34</v>
      </c>
      <c r="N112" s="12">
        <f t="shared" si="9"/>
        <v>55571.98</v>
      </c>
    </row>
    <row r="113" spans="1:14" x14ac:dyDescent="0.25">
      <c r="A113" s="3">
        <v>1122100036</v>
      </c>
      <c r="B113" s="4" t="s">
        <v>133</v>
      </c>
      <c r="C113" s="5">
        <v>25</v>
      </c>
      <c r="D113" s="16" t="s">
        <v>16</v>
      </c>
      <c r="E113" s="6">
        <v>560</v>
      </c>
      <c r="F113" s="7">
        <f t="shared" si="5"/>
        <v>14000</v>
      </c>
      <c r="G113" s="13"/>
      <c r="H113" s="13"/>
      <c r="I113" s="13"/>
      <c r="J113" s="13"/>
      <c r="K113" s="9">
        <f t="shared" si="6"/>
        <v>0</v>
      </c>
      <c r="L113" s="10">
        <f t="shared" si="7"/>
        <v>0</v>
      </c>
      <c r="M113" s="11">
        <f t="shared" si="8"/>
        <v>25</v>
      </c>
      <c r="N113" s="12">
        <f t="shared" si="9"/>
        <v>14000</v>
      </c>
    </row>
    <row r="114" spans="1:14" x14ac:dyDescent="0.25">
      <c r="A114" s="3">
        <v>3421200034</v>
      </c>
      <c r="B114" s="4" t="s">
        <v>134</v>
      </c>
      <c r="C114" s="5">
        <v>10</v>
      </c>
      <c r="D114" s="16" t="s">
        <v>16</v>
      </c>
      <c r="E114" s="6">
        <v>300</v>
      </c>
      <c r="F114" s="7">
        <f t="shared" si="5"/>
        <v>3000</v>
      </c>
      <c r="G114" s="13"/>
      <c r="H114" s="13"/>
      <c r="I114" s="13"/>
      <c r="J114" s="13">
        <v>6</v>
      </c>
      <c r="K114" s="9">
        <f t="shared" si="6"/>
        <v>6</v>
      </c>
      <c r="L114" s="10">
        <f t="shared" si="7"/>
        <v>1800</v>
      </c>
      <c r="M114" s="11">
        <f t="shared" si="8"/>
        <v>4</v>
      </c>
      <c r="N114" s="12">
        <f t="shared" si="9"/>
        <v>1200</v>
      </c>
    </row>
    <row r="115" spans="1:14" x14ac:dyDescent="0.25">
      <c r="A115" s="3">
        <v>2313330031</v>
      </c>
      <c r="B115" s="4" t="s">
        <v>135</v>
      </c>
      <c r="C115" s="5">
        <v>28.42</v>
      </c>
      <c r="D115" s="17" t="s">
        <v>16</v>
      </c>
      <c r="E115" s="6">
        <v>147.91999999999999</v>
      </c>
      <c r="F115" s="7">
        <f t="shared" si="5"/>
        <v>4203.8864000000003</v>
      </c>
      <c r="G115" s="13"/>
      <c r="H115" s="13"/>
      <c r="I115" s="13"/>
      <c r="J115" s="13"/>
      <c r="K115" s="9">
        <f t="shared" si="6"/>
        <v>0</v>
      </c>
      <c r="L115" s="10">
        <f t="shared" si="7"/>
        <v>0</v>
      </c>
      <c r="M115" s="11">
        <f t="shared" si="8"/>
        <v>28.42</v>
      </c>
      <c r="N115" s="12">
        <f t="shared" si="9"/>
        <v>4203.8864000000003</v>
      </c>
    </row>
    <row r="116" spans="1:14" x14ac:dyDescent="0.25">
      <c r="A116" s="3">
        <v>2385100257</v>
      </c>
      <c r="B116" s="4" t="s">
        <v>136</v>
      </c>
      <c r="C116" s="5">
        <v>35</v>
      </c>
      <c r="D116" s="17" t="s">
        <v>16</v>
      </c>
      <c r="E116" s="6">
        <v>153.88</v>
      </c>
      <c r="F116" s="7">
        <f t="shared" si="5"/>
        <v>5385.8</v>
      </c>
      <c r="G116" s="13"/>
      <c r="H116" s="13"/>
      <c r="I116" s="13"/>
      <c r="J116" s="13"/>
      <c r="K116" s="9">
        <f t="shared" si="6"/>
        <v>0</v>
      </c>
      <c r="L116" s="10">
        <f t="shared" si="7"/>
        <v>0</v>
      </c>
      <c r="M116" s="11">
        <f t="shared" si="8"/>
        <v>35</v>
      </c>
      <c r="N116" s="12">
        <f t="shared" si="9"/>
        <v>5385.8</v>
      </c>
    </row>
    <row r="117" spans="1:14" x14ac:dyDescent="0.25">
      <c r="A117" s="3">
        <v>5771140045</v>
      </c>
      <c r="B117" s="4" t="s">
        <v>137</v>
      </c>
      <c r="C117" s="5">
        <v>156.28</v>
      </c>
      <c r="D117" s="17" t="s">
        <v>42</v>
      </c>
      <c r="E117" s="6">
        <v>191.19</v>
      </c>
      <c r="F117" s="7">
        <f t="shared" si="5"/>
        <v>29879.173200000001</v>
      </c>
      <c r="G117" s="13"/>
      <c r="H117" s="13"/>
      <c r="I117" s="13"/>
      <c r="J117" s="13"/>
      <c r="K117" s="9">
        <f t="shared" si="6"/>
        <v>0</v>
      </c>
      <c r="L117" s="10">
        <f t="shared" si="7"/>
        <v>0</v>
      </c>
      <c r="M117" s="11">
        <f t="shared" si="8"/>
        <v>156.28</v>
      </c>
      <c r="N117" s="12">
        <f t="shared" si="9"/>
        <v>29879.173200000001</v>
      </c>
    </row>
    <row r="118" spans="1:14" x14ac:dyDescent="0.25">
      <c r="A118" s="3">
        <v>1122100028</v>
      </c>
      <c r="B118" s="4" t="s">
        <v>138</v>
      </c>
      <c r="C118" s="5">
        <v>1.55</v>
      </c>
      <c r="D118" s="17" t="s">
        <v>42</v>
      </c>
      <c r="E118" s="6">
        <v>275.82</v>
      </c>
      <c r="F118" s="7">
        <f t="shared" si="5"/>
        <v>427.52100000000002</v>
      </c>
      <c r="G118" s="13"/>
      <c r="H118" s="13"/>
      <c r="I118" s="13"/>
      <c r="J118" s="13"/>
      <c r="K118" s="9">
        <f t="shared" si="6"/>
        <v>0</v>
      </c>
      <c r="L118" s="10">
        <f t="shared" si="7"/>
        <v>0</v>
      </c>
      <c r="M118" s="11">
        <f t="shared" si="8"/>
        <v>1.55</v>
      </c>
      <c r="N118" s="12">
        <f t="shared" si="9"/>
        <v>427.52100000000002</v>
      </c>
    </row>
    <row r="119" spans="1:14" x14ac:dyDescent="0.25">
      <c r="A119" s="3">
        <v>5774160010</v>
      </c>
      <c r="B119" s="4" t="s">
        <v>139</v>
      </c>
      <c r="C119" s="5">
        <v>40.96</v>
      </c>
      <c r="D119" s="17" t="s">
        <v>42</v>
      </c>
      <c r="E119" s="6">
        <v>95.36</v>
      </c>
      <c r="F119" s="7">
        <f t="shared" si="5"/>
        <v>3905.9456</v>
      </c>
      <c r="G119" s="13"/>
      <c r="H119" s="13"/>
      <c r="I119" s="13"/>
      <c r="J119" s="13">
        <v>40.96</v>
      </c>
      <c r="K119" s="9">
        <f t="shared" si="6"/>
        <v>40.96</v>
      </c>
      <c r="L119" s="10">
        <f t="shared" si="7"/>
        <v>3905.9456</v>
      </c>
      <c r="M119" s="11">
        <f t="shared" si="8"/>
        <v>0</v>
      </c>
      <c r="N119" s="12">
        <f t="shared" si="9"/>
        <v>0</v>
      </c>
    </row>
    <row r="120" spans="1:14" x14ac:dyDescent="0.25">
      <c r="A120" s="3">
        <v>5462220050</v>
      </c>
      <c r="B120" s="4" t="s">
        <v>140</v>
      </c>
      <c r="C120" s="5">
        <v>13.2</v>
      </c>
      <c r="D120" s="17" t="s">
        <v>16</v>
      </c>
      <c r="E120" s="6">
        <v>1169.48</v>
      </c>
      <c r="F120" s="7">
        <f t="shared" si="5"/>
        <v>15437.135999999999</v>
      </c>
      <c r="G120" s="13"/>
      <c r="H120" s="13"/>
      <c r="I120" s="13"/>
      <c r="J120" s="13"/>
      <c r="K120" s="9">
        <f t="shared" si="6"/>
        <v>0</v>
      </c>
      <c r="L120" s="10">
        <f t="shared" si="7"/>
        <v>0</v>
      </c>
      <c r="M120" s="11">
        <f t="shared" si="8"/>
        <v>13.2</v>
      </c>
      <c r="N120" s="12">
        <f t="shared" si="9"/>
        <v>15437.135999999999</v>
      </c>
    </row>
    <row r="121" spans="1:14" x14ac:dyDescent="0.25">
      <c r="A121" s="3">
        <v>5767730010</v>
      </c>
      <c r="B121" s="4" t="s">
        <v>141</v>
      </c>
      <c r="C121" s="5">
        <v>518</v>
      </c>
      <c r="D121" s="17" t="s">
        <v>16</v>
      </c>
      <c r="E121" s="6">
        <v>1.95</v>
      </c>
      <c r="F121" s="7">
        <f t="shared" si="5"/>
        <v>1010.1</v>
      </c>
      <c r="G121" s="13">
        <v>518</v>
      </c>
      <c r="H121" s="13"/>
      <c r="I121" s="13"/>
      <c r="J121" s="13"/>
      <c r="K121" s="9">
        <f t="shared" si="6"/>
        <v>518</v>
      </c>
      <c r="L121" s="10">
        <f t="shared" si="7"/>
        <v>1010.1</v>
      </c>
      <c r="M121" s="11">
        <f t="shared" si="8"/>
        <v>0</v>
      </c>
      <c r="N121" s="12">
        <f t="shared" si="9"/>
        <v>0</v>
      </c>
    </row>
    <row r="122" spans="1:14" x14ac:dyDescent="0.25">
      <c r="A122" s="3">
        <v>5731120011</v>
      </c>
      <c r="B122" s="4" t="s">
        <v>142</v>
      </c>
      <c r="C122" s="5">
        <v>11.23</v>
      </c>
      <c r="D122" s="17" t="s">
        <v>16</v>
      </c>
      <c r="E122" s="6">
        <v>224.58</v>
      </c>
      <c r="F122" s="7">
        <f t="shared" si="5"/>
        <v>2522.0334000000003</v>
      </c>
      <c r="G122" s="13"/>
      <c r="H122" s="13">
        <v>1.43</v>
      </c>
      <c r="I122" s="13">
        <v>0.47</v>
      </c>
      <c r="J122" s="13">
        <v>1.44</v>
      </c>
      <c r="K122" s="9">
        <f t="shared" si="6"/>
        <v>3.34</v>
      </c>
      <c r="L122" s="10">
        <f t="shared" si="7"/>
        <v>750.09720000000004</v>
      </c>
      <c r="M122" s="11">
        <f t="shared" si="8"/>
        <v>7.8900000000000006</v>
      </c>
      <c r="N122" s="12">
        <f t="shared" si="9"/>
        <v>1771.9362000000001</v>
      </c>
    </row>
    <row r="123" spans="1:14" x14ac:dyDescent="0.25">
      <c r="A123" s="3">
        <v>1120000008</v>
      </c>
      <c r="B123" s="4" t="s">
        <v>143</v>
      </c>
      <c r="C123" s="5">
        <v>256</v>
      </c>
      <c r="D123" s="17" t="s">
        <v>16</v>
      </c>
      <c r="E123" s="6">
        <v>57.08</v>
      </c>
      <c r="F123" s="7">
        <f t="shared" si="5"/>
        <v>14612.48</v>
      </c>
      <c r="G123" s="13">
        <v>256</v>
      </c>
      <c r="H123" s="13"/>
      <c r="I123" s="13"/>
      <c r="J123" s="13"/>
      <c r="K123" s="9">
        <f t="shared" si="6"/>
        <v>256</v>
      </c>
      <c r="L123" s="10">
        <f t="shared" si="7"/>
        <v>14612.48</v>
      </c>
      <c r="M123" s="11">
        <f t="shared" si="8"/>
        <v>0</v>
      </c>
      <c r="N123" s="12">
        <f t="shared" si="9"/>
        <v>0</v>
      </c>
    </row>
    <row r="124" spans="1:14" x14ac:dyDescent="0.25">
      <c r="A124" s="3">
        <v>2313340048</v>
      </c>
      <c r="B124" s="4" t="s">
        <v>144</v>
      </c>
      <c r="C124" s="5">
        <v>30</v>
      </c>
      <c r="D124" s="17" t="s">
        <v>16</v>
      </c>
      <c r="E124" s="6">
        <v>450.15</v>
      </c>
      <c r="F124" s="7">
        <f t="shared" si="5"/>
        <v>13504.5</v>
      </c>
      <c r="G124" s="13"/>
      <c r="H124" s="13"/>
      <c r="I124" s="13"/>
      <c r="J124" s="13"/>
      <c r="K124" s="9">
        <f t="shared" si="6"/>
        <v>0</v>
      </c>
      <c r="L124" s="10">
        <f t="shared" si="7"/>
        <v>0</v>
      </c>
      <c r="M124" s="11">
        <f t="shared" si="8"/>
        <v>30</v>
      </c>
      <c r="N124" s="12">
        <f t="shared" si="9"/>
        <v>13504.5</v>
      </c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8"/>
  <sheetViews>
    <sheetView tabSelected="1" topLeftCell="A4" workbookViewId="0">
      <selection activeCell="A132" sqref="A132"/>
    </sheetView>
  </sheetViews>
  <sheetFormatPr defaultRowHeight="15" x14ac:dyDescent="0.25"/>
  <cols>
    <col min="1" max="1" width="26.140625" customWidth="1"/>
    <col min="2" max="5" width="8.85546875" customWidth="1"/>
    <col min="257" max="257" width="26.140625" customWidth="1"/>
    <col min="258" max="261" width="8.85546875" customWidth="1"/>
    <col min="513" max="513" width="26.140625" customWidth="1"/>
    <col min="514" max="517" width="8.85546875" customWidth="1"/>
    <col min="769" max="769" width="26.140625" customWidth="1"/>
    <col min="770" max="773" width="8.85546875" customWidth="1"/>
    <col min="1025" max="1025" width="26.140625" customWidth="1"/>
    <col min="1026" max="1029" width="8.85546875" customWidth="1"/>
    <col min="1281" max="1281" width="26.140625" customWidth="1"/>
    <col min="1282" max="1285" width="8.85546875" customWidth="1"/>
    <col min="1537" max="1537" width="26.140625" customWidth="1"/>
    <col min="1538" max="1541" width="8.85546875" customWidth="1"/>
    <col min="1793" max="1793" width="26.140625" customWidth="1"/>
    <col min="1794" max="1797" width="8.85546875" customWidth="1"/>
    <col min="2049" max="2049" width="26.140625" customWidth="1"/>
    <col min="2050" max="2053" width="8.85546875" customWidth="1"/>
    <col min="2305" max="2305" width="26.140625" customWidth="1"/>
    <col min="2306" max="2309" width="8.85546875" customWidth="1"/>
    <col min="2561" max="2561" width="26.140625" customWidth="1"/>
    <col min="2562" max="2565" width="8.85546875" customWidth="1"/>
    <col min="2817" max="2817" width="26.140625" customWidth="1"/>
    <col min="2818" max="2821" width="8.85546875" customWidth="1"/>
    <col min="3073" max="3073" width="26.140625" customWidth="1"/>
    <col min="3074" max="3077" width="8.85546875" customWidth="1"/>
    <col min="3329" max="3329" width="26.140625" customWidth="1"/>
    <col min="3330" max="3333" width="8.85546875" customWidth="1"/>
    <col min="3585" max="3585" width="26.140625" customWidth="1"/>
    <col min="3586" max="3589" width="8.85546875" customWidth="1"/>
    <col min="3841" max="3841" width="26.140625" customWidth="1"/>
    <col min="3842" max="3845" width="8.85546875" customWidth="1"/>
    <col min="4097" max="4097" width="26.140625" customWidth="1"/>
    <col min="4098" max="4101" width="8.85546875" customWidth="1"/>
    <col min="4353" max="4353" width="26.140625" customWidth="1"/>
    <col min="4354" max="4357" width="8.85546875" customWidth="1"/>
    <col min="4609" max="4609" width="26.140625" customWidth="1"/>
    <col min="4610" max="4613" width="8.85546875" customWidth="1"/>
    <col min="4865" max="4865" width="26.140625" customWidth="1"/>
    <col min="4866" max="4869" width="8.85546875" customWidth="1"/>
    <col min="5121" max="5121" width="26.140625" customWidth="1"/>
    <col min="5122" max="5125" width="8.85546875" customWidth="1"/>
    <col min="5377" max="5377" width="26.140625" customWidth="1"/>
    <col min="5378" max="5381" width="8.85546875" customWidth="1"/>
    <col min="5633" max="5633" width="26.140625" customWidth="1"/>
    <col min="5634" max="5637" width="8.85546875" customWidth="1"/>
    <col min="5889" max="5889" width="26.140625" customWidth="1"/>
    <col min="5890" max="5893" width="8.85546875" customWidth="1"/>
    <col min="6145" max="6145" width="26.140625" customWidth="1"/>
    <col min="6146" max="6149" width="8.85546875" customWidth="1"/>
    <col min="6401" max="6401" width="26.140625" customWidth="1"/>
    <col min="6402" max="6405" width="8.85546875" customWidth="1"/>
    <col min="6657" max="6657" width="26.140625" customWidth="1"/>
    <col min="6658" max="6661" width="8.85546875" customWidth="1"/>
    <col min="6913" max="6913" width="26.140625" customWidth="1"/>
    <col min="6914" max="6917" width="8.85546875" customWidth="1"/>
    <col min="7169" max="7169" width="26.140625" customWidth="1"/>
    <col min="7170" max="7173" width="8.85546875" customWidth="1"/>
    <col min="7425" max="7425" width="26.140625" customWidth="1"/>
    <col min="7426" max="7429" width="8.85546875" customWidth="1"/>
    <col min="7681" max="7681" width="26.140625" customWidth="1"/>
    <col min="7682" max="7685" width="8.85546875" customWidth="1"/>
    <col min="7937" max="7937" width="26.140625" customWidth="1"/>
    <col min="7938" max="7941" width="8.85546875" customWidth="1"/>
    <col min="8193" max="8193" width="26.140625" customWidth="1"/>
    <col min="8194" max="8197" width="8.85546875" customWidth="1"/>
    <col min="8449" max="8449" width="26.140625" customWidth="1"/>
    <col min="8450" max="8453" width="8.85546875" customWidth="1"/>
    <col min="8705" max="8705" width="26.140625" customWidth="1"/>
    <col min="8706" max="8709" width="8.85546875" customWidth="1"/>
    <col min="8961" max="8961" width="26.140625" customWidth="1"/>
    <col min="8962" max="8965" width="8.85546875" customWidth="1"/>
    <col min="9217" max="9217" width="26.140625" customWidth="1"/>
    <col min="9218" max="9221" width="8.85546875" customWidth="1"/>
    <col min="9473" max="9473" width="26.140625" customWidth="1"/>
    <col min="9474" max="9477" width="8.85546875" customWidth="1"/>
    <col min="9729" max="9729" width="26.140625" customWidth="1"/>
    <col min="9730" max="9733" width="8.85546875" customWidth="1"/>
    <col min="9985" max="9985" width="26.140625" customWidth="1"/>
    <col min="9986" max="9989" width="8.85546875" customWidth="1"/>
    <col min="10241" max="10241" width="26.140625" customWidth="1"/>
    <col min="10242" max="10245" width="8.85546875" customWidth="1"/>
    <col min="10497" max="10497" width="26.140625" customWidth="1"/>
    <col min="10498" max="10501" width="8.85546875" customWidth="1"/>
    <col min="10753" max="10753" width="26.140625" customWidth="1"/>
    <col min="10754" max="10757" width="8.85546875" customWidth="1"/>
    <col min="11009" max="11009" width="26.140625" customWidth="1"/>
    <col min="11010" max="11013" width="8.85546875" customWidth="1"/>
    <col min="11265" max="11265" width="26.140625" customWidth="1"/>
    <col min="11266" max="11269" width="8.85546875" customWidth="1"/>
    <col min="11521" max="11521" width="26.140625" customWidth="1"/>
    <col min="11522" max="11525" width="8.85546875" customWidth="1"/>
    <col min="11777" max="11777" width="26.140625" customWidth="1"/>
    <col min="11778" max="11781" width="8.85546875" customWidth="1"/>
    <col min="12033" max="12033" width="26.140625" customWidth="1"/>
    <col min="12034" max="12037" width="8.85546875" customWidth="1"/>
    <col min="12289" max="12289" width="26.140625" customWidth="1"/>
    <col min="12290" max="12293" width="8.85546875" customWidth="1"/>
    <col min="12545" max="12545" width="26.140625" customWidth="1"/>
    <col min="12546" max="12549" width="8.85546875" customWidth="1"/>
    <col min="12801" max="12801" width="26.140625" customWidth="1"/>
    <col min="12802" max="12805" width="8.85546875" customWidth="1"/>
    <col min="13057" max="13057" width="26.140625" customWidth="1"/>
    <col min="13058" max="13061" width="8.85546875" customWidth="1"/>
    <col min="13313" max="13313" width="26.140625" customWidth="1"/>
    <col min="13314" max="13317" width="8.85546875" customWidth="1"/>
    <col min="13569" max="13569" width="26.140625" customWidth="1"/>
    <col min="13570" max="13573" width="8.85546875" customWidth="1"/>
    <col min="13825" max="13825" width="26.140625" customWidth="1"/>
    <col min="13826" max="13829" width="8.85546875" customWidth="1"/>
    <col min="14081" max="14081" width="26.140625" customWidth="1"/>
    <col min="14082" max="14085" width="8.85546875" customWidth="1"/>
    <col min="14337" max="14337" width="26.140625" customWidth="1"/>
    <col min="14338" max="14341" width="8.85546875" customWidth="1"/>
    <col min="14593" max="14593" width="26.140625" customWidth="1"/>
    <col min="14594" max="14597" width="8.85546875" customWidth="1"/>
    <col min="14849" max="14849" width="26.140625" customWidth="1"/>
    <col min="14850" max="14853" width="8.85546875" customWidth="1"/>
    <col min="15105" max="15105" width="26.140625" customWidth="1"/>
    <col min="15106" max="15109" width="8.85546875" customWidth="1"/>
    <col min="15361" max="15361" width="26.140625" customWidth="1"/>
    <col min="15362" max="15365" width="8.85546875" customWidth="1"/>
    <col min="15617" max="15617" width="26.140625" customWidth="1"/>
    <col min="15618" max="15621" width="8.85546875" customWidth="1"/>
    <col min="15873" max="15873" width="26.140625" customWidth="1"/>
    <col min="15874" max="15877" width="8.85546875" customWidth="1"/>
    <col min="16129" max="16129" width="26.140625" customWidth="1"/>
    <col min="16130" max="16133" width="8.85546875" customWidth="1"/>
  </cols>
  <sheetData>
    <row r="3" spans="1:11" x14ac:dyDescent="0.25">
      <c r="A3" s="18"/>
      <c r="B3" s="37" t="s">
        <v>145</v>
      </c>
      <c r="C3" s="19"/>
      <c r="D3" s="19"/>
      <c r="E3" s="19"/>
      <c r="F3" s="19"/>
      <c r="G3" s="19"/>
      <c r="H3" s="19"/>
      <c r="I3" s="19"/>
      <c r="J3" s="19"/>
      <c r="K3" s="20"/>
    </row>
    <row r="4" spans="1:11" s="24" customFormat="1" ht="90" x14ac:dyDescent="0.25">
      <c r="A4" s="36" t="s">
        <v>0</v>
      </c>
      <c r="B4" s="21" t="s">
        <v>146</v>
      </c>
      <c r="C4" s="22" t="s">
        <v>147</v>
      </c>
      <c r="D4" s="22" t="s">
        <v>148</v>
      </c>
      <c r="E4" s="22" t="s">
        <v>149</v>
      </c>
      <c r="F4" s="22" t="s">
        <v>150</v>
      </c>
      <c r="G4" s="22" t="s">
        <v>151</v>
      </c>
      <c r="H4" s="22" t="s">
        <v>152</v>
      </c>
      <c r="I4" s="22" t="s">
        <v>153</v>
      </c>
      <c r="J4" s="22" t="s">
        <v>154</v>
      </c>
      <c r="K4" s="23" t="s">
        <v>155</v>
      </c>
    </row>
    <row r="5" spans="1:11" x14ac:dyDescent="0.25">
      <c r="A5" s="18">
        <v>1120000008</v>
      </c>
      <c r="B5" s="25">
        <v>256</v>
      </c>
      <c r="C5" s="26">
        <v>57.08</v>
      </c>
      <c r="D5" s="26">
        <v>256</v>
      </c>
      <c r="E5" s="26"/>
      <c r="F5" s="26"/>
      <c r="G5" s="26"/>
      <c r="H5" s="26">
        <v>256</v>
      </c>
      <c r="I5" s="26">
        <v>14612.48</v>
      </c>
      <c r="J5" s="26">
        <v>0</v>
      </c>
      <c r="K5" s="27">
        <v>0</v>
      </c>
    </row>
    <row r="6" spans="1:11" x14ac:dyDescent="0.25">
      <c r="A6" s="28">
        <v>1122100028</v>
      </c>
      <c r="B6" s="29">
        <v>1.55</v>
      </c>
      <c r="C6" s="30">
        <v>275.82</v>
      </c>
      <c r="D6" s="30"/>
      <c r="E6" s="30"/>
      <c r="F6" s="30"/>
      <c r="G6" s="30"/>
      <c r="H6" s="30">
        <v>0</v>
      </c>
      <c r="I6" s="30">
        <v>0</v>
      </c>
      <c r="J6" s="30">
        <v>1.55</v>
      </c>
      <c r="K6" s="31">
        <v>427.52100000000002</v>
      </c>
    </row>
    <row r="7" spans="1:11" x14ac:dyDescent="0.25">
      <c r="A7" s="28">
        <v>1122100036</v>
      </c>
      <c r="B7" s="29">
        <v>25</v>
      </c>
      <c r="C7" s="30">
        <v>560</v>
      </c>
      <c r="D7" s="30"/>
      <c r="E7" s="30"/>
      <c r="F7" s="30"/>
      <c r="G7" s="30"/>
      <c r="H7" s="30">
        <v>0</v>
      </c>
      <c r="I7" s="30">
        <v>0</v>
      </c>
      <c r="J7" s="30">
        <v>25</v>
      </c>
      <c r="K7" s="31">
        <v>14000</v>
      </c>
    </row>
    <row r="8" spans="1:11" x14ac:dyDescent="0.25">
      <c r="A8" s="28">
        <v>2313330031</v>
      </c>
      <c r="B8" s="29">
        <v>28.42</v>
      </c>
      <c r="C8" s="30">
        <v>147.91999999999999</v>
      </c>
      <c r="D8" s="30"/>
      <c r="E8" s="30"/>
      <c r="F8" s="30"/>
      <c r="G8" s="30"/>
      <c r="H8" s="30">
        <v>0</v>
      </c>
      <c r="I8" s="30">
        <v>0</v>
      </c>
      <c r="J8" s="30">
        <v>28.42</v>
      </c>
      <c r="K8" s="31">
        <v>4203.8864000000003</v>
      </c>
    </row>
    <row r="9" spans="1:11" x14ac:dyDescent="0.25">
      <c r="A9" s="28">
        <v>2313340048</v>
      </c>
      <c r="B9" s="29">
        <v>30</v>
      </c>
      <c r="C9" s="30">
        <v>450.15</v>
      </c>
      <c r="D9" s="30"/>
      <c r="E9" s="30"/>
      <c r="F9" s="30"/>
      <c r="G9" s="30"/>
      <c r="H9" s="30">
        <v>0</v>
      </c>
      <c r="I9" s="30">
        <v>0</v>
      </c>
      <c r="J9" s="30">
        <v>30</v>
      </c>
      <c r="K9" s="31">
        <v>13504.5</v>
      </c>
    </row>
    <row r="10" spans="1:11" x14ac:dyDescent="0.25">
      <c r="A10" s="28">
        <v>5462220050</v>
      </c>
      <c r="B10" s="29">
        <v>13.2</v>
      </c>
      <c r="C10" s="30">
        <v>1169.48</v>
      </c>
      <c r="D10" s="30"/>
      <c r="E10" s="30"/>
      <c r="F10" s="30"/>
      <c r="G10" s="30"/>
      <c r="H10" s="30">
        <v>0</v>
      </c>
      <c r="I10" s="30">
        <v>0</v>
      </c>
      <c r="J10" s="30">
        <v>13.2</v>
      </c>
      <c r="K10" s="31">
        <v>15437.135999999999</v>
      </c>
    </row>
    <row r="11" spans="1:11" x14ac:dyDescent="0.25">
      <c r="A11" s="28">
        <v>5731120011</v>
      </c>
      <c r="B11" s="29">
        <v>11.23</v>
      </c>
      <c r="C11" s="30">
        <v>224.58</v>
      </c>
      <c r="D11" s="30"/>
      <c r="E11" s="30">
        <v>1.43</v>
      </c>
      <c r="F11" s="30">
        <v>0.47</v>
      </c>
      <c r="G11" s="30">
        <v>1.44</v>
      </c>
      <c r="H11" s="30">
        <v>3.34</v>
      </c>
      <c r="I11" s="30">
        <v>750.09720000000004</v>
      </c>
      <c r="J11" s="30">
        <v>7.8900000000000006</v>
      </c>
      <c r="K11" s="31">
        <v>1771.9362000000001</v>
      </c>
    </row>
    <row r="12" spans="1:11" x14ac:dyDescent="0.25">
      <c r="A12" s="28">
        <v>5767730010</v>
      </c>
      <c r="B12" s="29">
        <v>518</v>
      </c>
      <c r="C12" s="30">
        <v>1.95</v>
      </c>
      <c r="D12" s="30">
        <v>518</v>
      </c>
      <c r="E12" s="30"/>
      <c r="F12" s="30"/>
      <c r="G12" s="30"/>
      <c r="H12" s="30">
        <v>518</v>
      </c>
      <c r="I12" s="30">
        <v>1010.1</v>
      </c>
      <c r="J12" s="30">
        <v>0</v>
      </c>
      <c r="K12" s="31">
        <v>0</v>
      </c>
    </row>
    <row r="13" spans="1:11" x14ac:dyDescent="0.25">
      <c r="A13" s="28">
        <v>5771140045</v>
      </c>
      <c r="B13" s="29">
        <v>156.28</v>
      </c>
      <c r="C13" s="30">
        <v>191.19</v>
      </c>
      <c r="D13" s="30"/>
      <c r="E13" s="30"/>
      <c r="F13" s="30"/>
      <c r="G13" s="30"/>
      <c r="H13" s="30">
        <v>0</v>
      </c>
      <c r="I13" s="30">
        <v>0</v>
      </c>
      <c r="J13" s="30">
        <v>156.28</v>
      </c>
      <c r="K13" s="31">
        <v>29879.173200000001</v>
      </c>
    </row>
    <row r="14" spans="1:11" x14ac:dyDescent="0.25">
      <c r="A14" s="28">
        <v>5774160010</v>
      </c>
      <c r="B14" s="29">
        <v>40.96</v>
      </c>
      <c r="C14" s="30">
        <v>95.36</v>
      </c>
      <c r="D14" s="30"/>
      <c r="E14" s="30"/>
      <c r="F14" s="30"/>
      <c r="G14" s="30">
        <v>40.96</v>
      </c>
      <c r="H14" s="30">
        <v>40.96</v>
      </c>
      <c r="I14" s="30">
        <v>3905.9456</v>
      </c>
      <c r="J14" s="30">
        <v>0</v>
      </c>
      <c r="K14" s="31">
        <v>0</v>
      </c>
    </row>
    <row r="15" spans="1:11" x14ac:dyDescent="0.25">
      <c r="A15" s="28">
        <v>9693200193</v>
      </c>
      <c r="B15" s="29">
        <v>34</v>
      </c>
      <c r="C15" s="30">
        <v>1634.47</v>
      </c>
      <c r="D15" s="30"/>
      <c r="E15" s="30"/>
      <c r="F15" s="30"/>
      <c r="G15" s="30"/>
      <c r="H15" s="30">
        <v>0</v>
      </c>
      <c r="I15" s="30">
        <v>0</v>
      </c>
      <c r="J15" s="30">
        <v>34</v>
      </c>
      <c r="K15" s="31">
        <v>55571.98</v>
      </c>
    </row>
    <row r="16" spans="1:11" x14ac:dyDescent="0.25">
      <c r="A16" s="28" t="s">
        <v>156</v>
      </c>
      <c r="B16" s="29"/>
      <c r="C16" s="30"/>
      <c r="D16" s="30">
        <v>0</v>
      </c>
      <c r="E16" s="30">
        <v>0</v>
      </c>
      <c r="F16" s="30">
        <v>0</v>
      </c>
      <c r="G16" s="30">
        <v>0</v>
      </c>
      <c r="H16" s="30"/>
      <c r="I16" s="30"/>
      <c r="J16" s="30"/>
      <c r="K16" s="31"/>
    </row>
    <row r="17" spans="1:11" x14ac:dyDescent="0.25">
      <c r="A17" s="28">
        <v>3116140101</v>
      </c>
      <c r="B17" s="29">
        <v>1</v>
      </c>
      <c r="C17" s="30">
        <v>160</v>
      </c>
      <c r="D17" s="30"/>
      <c r="E17" s="30"/>
      <c r="F17" s="30"/>
      <c r="G17" s="30"/>
      <c r="H17" s="30">
        <v>0</v>
      </c>
      <c r="I17" s="30">
        <v>0</v>
      </c>
      <c r="J17" s="30">
        <v>1</v>
      </c>
      <c r="K17" s="31">
        <v>160</v>
      </c>
    </row>
    <row r="18" spans="1:11" x14ac:dyDescent="0.25">
      <c r="A18" s="28">
        <v>3464210129</v>
      </c>
      <c r="B18" s="29">
        <v>18</v>
      </c>
      <c r="C18" s="30">
        <v>26.07</v>
      </c>
      <c r="D18" s="30"/>
      <c r="E18" s="30"/>
      <c r="F18" s="30"/>
      <c r="G18" s="30"/>
      <c r="H18" s="30">
        <v>0</v>
      </c>
      <c r="I18" s="30">
        <v>0</v>
      </c>
      <c r="J18" s="30">
        <v>18</v>
      </c>
      <c r="K18" s="31">
        <v>469.26</v>
      </c>
    </row>
    <row r="19" spans="1:11" x14ac:dyDescent="0.25">
      <c r="A19" s="28">
        <v>5767730005</v>
      </c>
      <c r="B19" s="29">
        <v>2</v>
      </c>
      <c r="C19" s="30">
        <v>270</v>
      </c>
      <c r="D19" s="30"/>
      <c r="E19" s="30"/>
      <c r="F19" s="30"/>
      <c r="G19" s="30"/>
      <c r="H19" s="30">
        <v>0</v>
      </c>
      <c r="I19" s="30">
        <v>0</v>
      </c>
      <c r="J19" s="30">
        <v>2</v>
      </c>
      <c r="K19" s="31">
        <v>540</v>
      </c>
    </row>
    <row r="20" spans="1:11" x14ac:dyDescent="0.25">
      <c r="A20" s="28">
        <v>2316900126</v>
      </c>
      <c r="B20" s="29">
        <v>2</v>
      </c>
      <c r="C20" s="30">
        <v>980</v>
      </c>
      <c r="D20" s="30"/>
      <c r="E20" s="30">
        <v>0.85</v>
      </c>
      <c r="F20" s="30">
        <v>0.19</v>
      </c>
      <c r="G20" s="30">
        <v>3.73</v>
      </c>
      <c r="H20" s="30">
        <v>4.7699999999999996</v>
      </c>
      <c r="I20" s="30">
        <v>4674.5999999999995</v>
      </c>
      <c r="J20" s="30">
        <v>-2.7699999999999996</v>
      </c>
      <c r="K20" s="31">
        <v>-2714.5999999999995</v>
      </c>
    </row>
    <row r="21" spans="1:11" x14ac:dyDescent="0.25">
      <c r="A21" s="28">
        <v>2313920136</v>
      </c>
      <c r="B21" s="29">
        <v>1</v>
      </c>
      <c r="C21" s="30">
        <v>295</v>
      </c>
      <c r="D21" s="30"/>
      <c r="E21" s="30"/>
      <c r="F21" s="30"/>
      <c r="G21" s="30"/>
      <c r="H21" s="30">
        <v>0</v>
      </c>
      <c r="I21" s="30">
        <v>0</v>
      </c>
      <c r="J21" s="30">
        <v>1</v>
      </c>
      <c r="K21" s="31">
        <v>295</v>
      </c>
    </row>
    <row r="22" spans="1:11" x14ac:dyDescent="0.25">
      <c r="A22" s="28">
        <v>2313920103</v>
      </c>
      <c r="B22" s="29">
        <v>1</v>
      </c>
      <c r="C22" s="30">
        <v>280</v>
      </c>
      <c r="D22" s="30"/>
      <c r="E22" s="30"/>
      <c r="F22" s="30"/>
      <c r="G22" s="30"/>
      <c r="H22" s="30">
        <v>0</v>
      </c>
      <c r="I22" s="30">
        <v>0</v>
      </c>
      <c r="J22" s="30">
        <v>1</v>
      </c>
      <c r="K22" s="31">
        <v>280</v>
      </c>
    </row>
    <row r="23" spans="1:11" x14ac:dyDescent="0.25">
      <c r="A23" s="28">
        <v>1271100119</v>
      </c>
      <c r="B23" s="29">
        <v>823</v>
      </c>
      <c r="C23" s="30">
        <v>0.84</v>
      </c>
      <c r="D23" s="30">
        <v>674</v>
      </c>
      <c r="E23" s="30">
        <v>118</v>
      </c>
      <c r="F23" s="30">
        <v>31</v>
      </c>
      <c r="G23" s="30"/>
      <c r="H23" s="30">
        <v>823</v>
      </c>
      <c r="I23" s="30">
        <v>691.31999999999994</v>
      </c>
      <c r="J23" s="30">
        <v>0</v>
      </c>
      <c r="K23" s="31">
        <v>0</v>
      </c>
    </row>
    <row r="24" spans="1:11" x14ac:dyDescent="0.25">
      <c r="A24" s="28">
        <v>1468505004</v>
      </c>
      <c r="B24" s="29">
        <v>1</v>
      </c>
      <c r="C24" s="30">
        <v>18</v>
      </c>
      <c r="D24" s="30"/>
      <c r="E24" s="30"/>
      <c r="F24" s="30"/>
      <c r="G24" s="30"/>
      <c r="H24" s="30">
        <v>0</v>
      </c>
      <c r="I24" s="30">
        <v>0</v>
      </c>
      <c r="J24" s="30">
        <v>1</v>
      </c>
      <c r="K24" s="31">
        <v>18</v>
      </c>
    </row>
    <row r="25" spans="1:11" x14ac:dyDescent="0.25">
      <c r="A25" s="28">
        <v>4981810001</v>
      </c>
      <c r="B25" s="29">
        <v>3</v>
      </c>
      <c r="C25" s="30">
        <v>100</v>
      </c>
      <c r="D25" s="30"/>
      <c r="E25" s="30"/>
      <c r="F25" s="30"/>
      <c r="G25" s="30"/>
      <c r="H25" s="30">
        <v>0</v>
      </c>
      <c r="I25" s="30">
        <v>0</v>
      </c>
      <c r="J25" s="30">
        <v>3</v>
      </c>
      <c r="K25" s="31">
        <v>300</v>
      </c>
    </row>
    <row r="26" spans="1:11" x14ac:dyDescent="0.25">
      <c r="A26" s="28">
        <v>4981300003</v>
      </c>
      <c r="B26" s="29">
        <v>4</v>
      </c>
      <c r="C26" s="30">
        <v>180</v>
      </c>
      <c r="D26" s="30"/>
      <c r="E26" s="30"/>
      <c r="F26" s="30"/>
      <c r="G26" s="30"/>
      <c r="H26" s="30">
        <v>0</v>
      </c>
      <c r="I26" s="30">
        <v>0</v>
      </c>
      <c r="J26" s="30">
        <v>4</v>
      </c>
      <c r="K26" s="31">
        <v>720</v>
      </c>
    </row>
    <row r="27" spans="1:11" x14ac:dyDescent="0.25">
      <c r="A27" s="28">
        <v>3187895231</v>
      </c>
      <c r="B27" s="29">
        <v>1</v>
      </c>
      <c r="C27" s="30">
        <v>95</v>
      </c>
      <c r="D27" s="30"/>
      <c r="E27" s="30"/>
      <c r="F27" s="30"/>
      <c r="G27" s="30"/>
      <c r="H27" s="30">
        <v>0</v>
      </c>
      <c r="I27" s="30">
        <v>0</v>
      </c>
      <c r="J27" s="30">
        <v>1</v>
      </c>
      <c r="K27" s="31">
        <v>95</v>
      </c>
    </row>
    <row r="28" spans="1:11" x14ac:dyDescent="0.25">
      <c r="A28" s="28">
        <v>4981110087</v>
      </c>
      <c r="B28" s="29">
        <v>1</v>
      </c>
      <c r="C28" s="30">
        <v>575</v>
      </c>
      <c r="D28" s="30"/>
      <c r="E28" s="30"/>
      <c r="F28" s="30"/>
      <c r="G28" s="30"/>
      <c r="H28" s="30">
        <v>0</v>
      </c>
      <c r="I28" s="30">
        <v>0</v>
      </c>
      <c r="J28" s="30">
        <v>1</v>
      </c>
      <c r="K28" s="31">
        <v>575</v>
      </c>
    </row>
    <row r="29" spans="1:11" x14ac:dyDescent="0.25">
      <c r="A29" s="28">
        <v>4981110002</v>
      </c>
      <c r="B29" s="29">
        <v>1</v>
      </c>
      <c r="C29" s="30">
        <v>555</v>
      </c>
      <c r="D29" s="30"/>
      <c r="E29" s="30"/>
      <c r="F29" s="30"/>
      <c r="G29" s="30">
        <v>1</v>
      </c>
      <c r="H29" s="30">
        <v>1</v>
      </c>
      <c r="I29" s="30">
        <v>555</v>
      </c>
      <c r="J29" s="30">
        <v>0</v>
      </c>
      <c r="K29" s="31">
        <v>0</v>
      </c>
    </row>
    <row r="30" spans="1:11" x14ac:dyDescent="0.25">
      <c r="A30" s="28">
        <v>4981210007</v>
      </c>
      <c r="B30" s="29">
        <v>1</v>
      </c>
      <c r="C30" s="30">
        <v>770</v>
      </c>
      <c r="D30" s="30"/>
      <c r="E30" s="30"/>
      <c r="F30" s="30"/>
      <c r="G30" s="30"/>
      <c r="H30" s="30">
        <v>0</v>
      </c>
      <c r="I30" s="30">
        <v>0</v>
      </c>
      <c r="J30" s="30">
        <v>1</v>
      </c>
      <c r="K30" s="31">
        <v>770</v>
      </c>
    </row>
    <row r="31" spans="1:11" x14ac:dyDescent="0.25">
      <c r="A31" s="28">
        <v>4981100102</v>
      </c>
      <c r="B31" s="29">
        <v>1</v>
      </c>
      <c r="C31" s="30">
        <v>600</v>
      </c>
      <c r="D31" s="30"/>
      <c r="E31" s="30"/>
      <c r="F31" s="30"/>
      <c r="G31" s="30"/>
      <c r="H31" s="30">
        <v>0</v>
      </c>
      <c r="I31" s="30">
        <v>0</v>
      </c>
      <c r="J31" s="30">
        <v>1</v>
      </c>
      <c r="K31" s="31">
        <v>600</v>
      </c>
    </row>
    <row r="32" spans="1:11" x14ac:dyDescent="0.25">
      <c r="A32" s="28">
        <v>3521000031</v>
      </c>
      <c r="B32" s="29">
        <v>331</v>
      </c>
      <c r="C32" s="30">
        <v>42.46</v>
      </c>
      <c r="D32" s="30"/>
      <c r="E32" s="30"/>
      <c r="F32" s="30"/>
      <c r="G32" s="30">
        <v>183.6</v>
      </c>
      <c r="H32" s="30">
        <v>183.6</v>
      </c>
      <c r="I32" s="30">
        <v>7795.6559999999999</v>
      </c>
      <c r="J32" s="30">
        <v>147.4</v>
      </c>
      <c r="K32" s="31">
        <v>6258.6040000000003</v>
      </c>
    </row>
    <row r="33" spans="1:11" x14ac:dyDescent="0.25">
      <c r="A33" s="28">
        <v>3533000114</v>
      </c>
      <c r="B33" s="29">
        <v>400</v>
      </c>
      <c r="C33" s="30">
        <v>37.86</v>
      </c>
      <c r="D33" s="30"/>
      <c r="E33" s="30"/>
      <c r="F33" s="30"/>
      <c r="G33" s="30"/>
      <c r="H33" s="30">
        <v>0</v>
      </c>
      <c r="I33" s="30">
        <v>0</v>
      </c>
      <c r="J33" s="30">
        <v>400</v>
      </c>
      <c r="K33" s="31">
        <v>15144</v>
      </c>
    </row>
    <row r="34" spans="1:11" x14ac:dyDescent="0.25">
      <c r="A34" s="28">
        <v>3521003018</v>
      </c>
      <c r="B34" s="29">
        <v>168</v>
      </c>
      <c r="C34" s="30">
        <v>24.27</v>
      </c>
      <c r="D34" s="30"/>
      <c r="E34" s="30"/>
      <c r="F34" s="30"/>
      <c r="G34" s="30"/>
      <c r="H34" s="30">
        <v>0</v>
      </c>
      <c r="I34" s="30">
        <v>0</v>
      </c>
      <c r="J34" s="30">
        <v>168</v>
      </c>
      <c r="K34" s="31">
        <v>4077.36</v>
      </c>
    </row>
    <row r="35" spans="1:11" x14ac:dyDescent="0.25">
      <c r="A35" s="28">
        <v>5741210002</v>
      </c>
      <c r="B35" s="29">
        <v>422</v>
      </c>
      <c r="C35" s="30">
        <v>8.2799999999999994</v>
      </c>
      <c r="D35" s="30"/>
      <c r="E35" s="30"/>
      <c r="F35" s="30"/>
      <c r="G35" s="30"/>
      <c r="H35" s="30">
        <v>0</v>
      </c>
      <c r="I35" s="30">
        <v>0</v>
      </c>
      <c r="J35" s="30">
        <v>422</v>
      </c>
      <c r="K35" s="31">
        <v>3494.16</v>
      </c>
    </row>
    <row r="36" spans="1:11" x14ac:dyDescent="0.25">
      <c r="A36" s="28">
        <v>2385100212</v>
      </c>
      <c r="B36" s="29">
        <v>16.22</v>
      </c>
      <c r="C36" s="30">
        <v>160.63</v>
      </c>
      <c r="D36" s="30"/>
      <c r="E36" s="30"/>
      <c r="F36" s="30"/>
      <c r="G36" s="30"/>
      <c r="H36" s="30">
        <v>0</v>
      </c>
      <c r="I36" s="30">
        <v>0</v>
      </c>
      <c r="J36" s="30">
        <v>16.22</v>
      </c>
      <c r="K36" s="31">
        <v>2605.4186</v>
      </c>
    </row>
    <row r="37" spans="1:11" x14ac:dyDescent="0.25">
      <c r="A37" s="28">
        <v>3763170059</v>
      </c>
      <c r="B37" s="29">
        <v>5</v>
      </c>
      <c r="C37" s="30">
        <v>100</v>
      </c>
      <c r="D37" s="30"/>
      <c r="E37" s="30"/>
      <c r="F37" s="30"/>
      <c r="G37" s="30"/>
      <c r="H37" s="30">
        <v>0</v>
      </c>
      <c r="I37" s="30">
        <v>0</v>
      </c>
      <c r="J37" s="30">
        <v>5</v>
      </c>
      <c r="K37" s="31">
        <v>500</v>
      </c>
    </row>
    <row r="38" spans="1:11" x14ac:dyDescent="0.25">
      <c r="A38" s="28">
        <v>2388400041</v>
      </c>
      <c r="B38" s="29">
        <v>8</v>
      </c>
      <c r="C38" s="30">
        <v>960.76</v>
      </c>
      <c r="D38" s="30"/>
      <c r="E38" s="30"/>
      <c r="F38" s="30"/>
      <c r="G38" s="30"/>
      <c r="H38" s="30">
        <v>0</v>
      </c>
      <c r="I38" s="30">
        <v>0</v>
      </c>
      <c r="J38" s="30">
        <v>8</v>
      </c>
      <c r="K38" s="31">
        <v>7686.08</v>
      </c>
    </row>
    <row r="39" spans="1:11" x14ac:dyDescent="0.25">
      <c r="A39" s="28">
        <v>2316110011</v>
      </c>
      <c r="B39" s="29">
        <v>81.650000000000006</v>
      </c>
      <c r="C39" s="30">
        <v>27.92</v>
      </c>
      <c r="D39" s="30"/>
      <c r="E39" s="30">
        <v>39.36</v>
      </c>
      <c r="F39" s="30"/>
      <c r="G39" s="30">
        <v>42.29</v>
      </c>
      <c r="H39" s="30">
        <v>81.650000000000006</v>
      </c>
      <c r="I39" s="30">
        <v>2279.6680000000001</v>
      </c>
      <c r="J39" s="30">
        <v>0</v>
      </c>
      <c r="K39" s="31">
        <v>0</v>
      </c>
    </row>
    <row r="40" spans="1:11" x14ac:dyDescent="0.25">
      <c r="A40" s="28">
        <v>5361820041</v>
      </c>
      <c r="B40" s="29">
        <v>151.262</v>
      </c>
      <c r="C40" s="30">
        <v>304.45</v>
      </c>
      <c r="D40" s="30"/>
      <c r="E40" s="30"/>
      <c r="F40" s="30"/>
      <c r="G40" s="30"/>
      <c r="H40" s="30">
        <v>0</v>
      </c>
      <c r="I40" s="30">
        <v>0</v>
      </c>
      <c r="J40" s="30">
        <v>151.262</v>
      </c>
      <c r="K40" s="31">
        <v>46051.715899999996</v>
      </c>
    </row>
    <row r="41" spans="1:11" x14ac:dyDescent="0.25">
      <c r="A41" s="28">
        <v>2245290166</v>
      </c>
      <c r="B41" s="29">
        <v>9</v>
      </c>
      <c r="C41" s="30">
        <v>85</v>
      </c>
      <c r="D41" s="30"/>
      <c r="E41" s="30"/>
      <c r="F41" s="30"/>
      <c r="G41" s="30">
        <v>2</v>
      </c>
      <c r="H41" s="30">
        <v>2</v>
      </c>
      <c r="I41" s="30">
        <v>170</v>
      </c>
      <c r="J41" s="30">
        <v>7</v>
      </c>
      <c r="K41" s="31">
        <v>595</v>
      </c>
    </row>
    <row r="42" spans="1:11" x14ac:dyDescent="0.25">
      <c r="A42" s="28">
        <v>5771140026</v>
      </c>
      <c r="B42" s="29">
        <v>20.73</v>
      </c>
      <c r="C42" s="30">
        <v>218.5</v>
      </c>
      <c r="D42" s="30"/>
      <c r="E42" s="30"/>
      <c r="F42" s="30"/>
      <c r="G42" s="30"/>
      <c r="H42" s="30">
        <v>0</v>
      </c>
      <c r="I42" s="30">
        <v>0</v>
      </c>
      <c r="J42" s="30">
        <v>20.73</v>
      </c>
      <c r="K42" s="31">
        <v>4529.5050000000001</v>
      </c>
    </row>
    <row r="43" spans="1:11" x14ac:dyDescent="0.25">
      <c r="A43" s="28">
        <v>5742100001</v>
      </c>
      <c r="B43" s="29">
        <v>62.2</v>
      </c>
      <c r="C43" s="30">
        <v>221.12</v>
      </c>
      <c r="D43" s="30"/>
      <c r="E43" s="30"/>
      <c r="F43" s="30"/>
      <c r="G43" s="30"/>
      <c r="H43" s="30">
        <v>0</v>
      </c>
      <c r="I43" s="30">
        <v>0</v>
      </c>
      <c r="J43" s="30">
        <v>62.2</v>
      </c>
      <c r="K43" s="31">
        <v>13753.664000000001</v>
      </c>
    </row>
    <row r="44" spans="1:11" x14ac:dyDescent="0.25">
      <c r="A44" s="28">
        <v>2248120131</v>
      </c>
      <c r="B44" s="29">
        <v>1</v>
      </c>
      <c r="C44" s="30">
        <v>40</v>
      </c>
      <c r="D44" s="30"/>
      <c r="E44" s="30"/>
      <c r="F44" s="30"/>
      <c r="G44" s="30"/>
      <c r="H44" s="30">
        <v>0</v>
      </c>
      <c r="I44" s="30">
        <v>0</v>
      </c>
      <c r="J44" s="30">
        <v>1</v>
      </c>
      <c r="K44" s="31">
        <v>40</v>
      </c>
    </row>
    <row r="45" spans="1:11" x14ac:dyDescent="0.25">
      <c r="A45" s="28">
        <v>4989110125</v>
      </c>
      <c r="B45" s="29">
        <v>1</v>
      </c>
      <c r="C45" s="30">
        <v>430</v>
      </c>
      <c r="D45" s="30"/>
      <c r="E45" s="30"/>
      <c r="F45" s="30"/>
      <c r="G45" s="30"/>
      <c r="H45" s="30">
        <v>0</v>
      </c>
      <c r="I45" s="30">
        <v>0</v>
      </c>
      <c r="J45" s="30">
        <v>1</v>
      </c>
      <c r="K45" s="31">
        <v>430</v>
      </c>
    </row>
    <row r="46" spans="1:11" x14ac:dyDescent="0.25">
      <c r="A46" s="28">
        <v>4989110027</v>
      </c>
      <c r="B46" s="29">
        <v>1</v>
      </c>
      <c r="C46" s="30">
        <v>550</v>
      </c>
      <c r="D46" s="30"/>
      <c r="E46" s="30"/>
      <c r="F46" s="30"/>
      <c r="G46" s="30"/>
      <c r="H46" s="30">
        <v>0</v>
      </c>
      <c r="I46" s="30">
        <v>0</v>
      </c>
      <c r="J46" s="30">
        <v>1</v>
      </c>
      <c r="K46" s="31">
        <v>550</v>
      </c>
    </row>
    <row r="47" spans="1:11" x14ac:dyDescent="0.25">
      <c r="A47" s="28">
        <v>2248120285</v>
      </c>
      <c r="B47" s="29">
        <v>5</v>
      </c>
      <c r="C47" s="30">
        <v>50</v>
      </c>
      <c r="D47" s="30"/>
      <c r="E47" s="30"/>
      <c r="F47" s="30"/>
      <c r="G47" s="30"/>
      <c r="H47" s="30">
        <v>0</v>
      </c>
      <c r="I47" s="30">
        <v>0</v>
      </c>
      <c r="J47" s="30">
        <v>5</v>
      </c>
      <c r="K47" s="31">
        <v>250</v>
      </c>
    </row>
    <row r="48" spans="1:11" x14ac:dyDescent="0.25">
      <c r="A48" s="28">
        <v>5285360007</v>
      </c>
      <c r="B48" s="29">
        <v>35</v>
      </c>
      <c r="C48" s="30">
        <v>15.68</v>
      </c>
      <c r="D48" s="30"/>
      <c r="E48" s="30"/>
      <c r="F48" s="30"/>
      <c r="G48" s="30"/>
      <c r="H48" s="30">
        <v>0</v>
      </c>
      <c r="I48" s="30">
        <v>0</v>
      </c>
      <c r="J48" s="30">
        <v>35</v>
      </c>
      <c r="K48" s="31">
        <v>548.79999999999995</v>
      </c>
    </row>
    <row r="49" spans="1:11" x14ac:dyDescent="0.25">
      <c r="A49" s="28">
        <v>5285360008</v>
      </c>
      <c r="B49" s="29">
        <v>112</v>
      </c>
      <c r="C49" s="30">
        <v>47.93</v>
      </c>
      <c r="D49" s="30"/>
      <c r="E49" s="30"/>
      <c r="F49" s="30"/>
      <c r="G49" s="30"/>
      <c r="H49" s="30">
        <v>0</v>
      </c>
      <c r="I49" s="30">
        <v>0</v>
      </c>
      <c r="J49" s="30">
        <v>112</v>
      </c>
      <c r="K49" s="31">
        <v>5368.16</v>
      </c>
    </row>
    <row r="50" spans="1:11" x14ac:dyDescent="0.25">
      <c r="A50" s="28">
        <v>5285360006</v>
      </c>
      <c r="B50" s="29">
        <v>298</v>
      </c>
      <c r="C50" s="30">
        <v>8.68</v>
      </c>
      <c r="D50" s="30"/>
      <c r="E50" s="30"/>
      <c r="F50" s="30"/>
      <c r="G50" s="30"/>
      <c r="H50" s="30">
        <v>0</v>
      </c>
      <c r="I50" s="30">
        <v>0</v>
      </c>
      <c r="J50" s="30">
        <v>298</v>
      </c>
      <c r="K50" s="31">
        <v>2586.64</v>
      </c>
    </row>
    <row r="51" spans="1:11" x14ac:dyDescent="0.25">
      <c r="A51" s="28">
        <v>2248120443</v>
      </c>
      <c r="B51" s="29">
        <v>1</v>
      </c>
      <c r="C51" s="30">
        <v>40</v>
      </c>
      <c r="D51" s="30"/>
      <c r="E51" s="30"/>
      <c r="F51" s="30"/>
      <c r="G51" s="30"/>
      <c r="H51" s="30">
        <v>0</v>
      </c>
      <c r="I51" s="30">
        <v>0</v>
      </c>
      <c r="J51" s="30">
        <v>1</v>
      </c>
      <c r="K51" s="31">
        <v>40</v>
      </c>
    </row>
    <row r="52" spans="1:11" x14ac:dyDescent="0.25">
      <c r="A52" s="28">
        <v>4923220008</v>
      </c>
      <c r="B52" s="29">
        <v>11</v>
      </c>
      <c r="C52" s="30">
        <v>76</v>
      </c>
      <c r="D52" s="30"/>
      <c r="E52" s="30"/>
      <c r="F52" s="30"/>
      <c r="G52" s="30"/>
      <c r="H52" s="30">
        <v>0</v>
      </c>
      <c r="I52" s="30">
        <v>0</v>
      </c>
      <c r="J52" s="30">
        <v>11</v>
      </c>
      <c r="K52" s="31">
        <v>836</v>
      </c>
    </row>
    <row r="53" spans="1:11" x14ac:dyDescent="0.25">
      <c r="A53" s="28">
        <v>2248200108</v>
      </c>
      <c r="B53" s="29">
        <v>1</v>
      </c>
      <c r="C53" s="30">
        <v>50</v>
      </c>
      <c r="D53" s="30"/>
      <c r="E53" s="30"/>
      <c r="F53" s="30"/>
      <c r="G53" s="30"/>
      <c r="H53" s="30">
        <v>0</v>
      </c>
      <c r="I53" s="30">
        <v>0</v>
      </c>
      <c r="J53" s="30">
        <v>1</v>
      </c>
      <c r="K53" s="31">
        <v>50</v>
      </c>
    </row>
    <row r="54" spans="1:11" x14ac:dyDescent="0.25">
      <c r="A54" s="28">
        <v>2332190091</v>
      </c>
      <c r="B54" s="29">
        <v>1</v>
      </c>
      <c r="C54" s="30">
        <v>45</v>
      </c>
      <c r="D54" s="30"/>
      <c r="E54" s="30"/>
      <c r="F54" s="30"/>
      <c r="G54" s="30"/>
      <c r="H54" s="30">
        <v>0</v>
      </c>
      <c r="I54" s="30">
        <v>0</v>
      </c>
      <c r="J54" s="30">
        <v>1</v>
      </c>
      <c r="K54" s="31">
        <v>45</v>
      </c>
    </row>
    <row r="55" spans="1:11" x14ac:dyDescent="0.25">
      <c r="A55" s="28">
        <v>2248120138</v>
      </c>
      <c r="B55" s="29">
        <v>1</v>
      </c>
      <c r="C55" s="30">
        <v>50</v>
      </c>
      <c r="D55" s="30"/>
      <c r="E55" s="30"/>
      <c r="F55" s="30"/>
      <c r="G55" s="30"/>
      <c r="H55" s="30">
        <v>0</v>
      </c>
      <c r="I55" s="30">
        <v>0</v>
      </c>
      <c r="J55" s="30">
        <v>1</v>
      </c>
      <c r="K55" s="31">
        <v>50</v>
      </c>
    </row>
    <row r="56" spans="1:11" x14ac:dyDescent="0.25">
      <c r="A56" s="28">
        <v>5369990029</v>
      </c>
      <c r="B56" s="29">
        <v>16</v>
      </c>
      <c r="C56" s="30">
        <v>546.44000000000005</v>
      </c>
      <c r="D56" s="30"/>
      <c r="E56" s="30"/>
      <c r="F56" s="30"/>
      <c r="G56" s="30"/>
      <c r="H56" s="30">
        <v>0</v>
      </c>
      <c r="I56" s="30">
        <v>0</v>
      </c>
      <c r="J56" s="30">
        <v>16</v>
      </c>
      <c r="K56" s="31">
        <v>8743.0400000000009</v>
      </c>
    </row>
    <row r="57" spans="1:11" x14ac:dyDescent="0.25">
      <c r="A57" s="28">
        <v>5262120017</v>
      </c>
      <c r="B57" s="29">
        <v>19</v>
      </c>
      <c r="C57" s="30">
        <v>30</v>
      </c>
      <c r="D57" s="30"/>
      <c r="E57" s="30"/>
      <c r="F57" s="30"/>
      <c r="G57" s="30"/>
      <c r="H57" s="30">
        <v>0</v>
      </c>
      <c r="I57" s="30">
        <v>0</v>
      </c>
      <c r="J57" s="30">
        <v>19</v>
      </c>
      <c r="K57" s="31">
        <v>570</v>
      </c>
    </row>
    <row r="58" spans="1:11" x14ac:dyDescent="0.25">
      <c r="A58" s="28">
        <v>2247990006</v>
      </c>
      <c r="B58" s="29">
        <v>4</v>
      </c>
      <c r="C58" s="30">
        <v>25</v>
      </c>
      <c r="D58" s="30"/>
      <c r="E58" s="30"/>
      <c r="F58" s="30"/>
      <c r="G58" s="30"/>
      <c r="H58" s="30">
        <v>0</v>
      </c>
      <c r="I58" s="30">
        <v>0</v>
      </c>
      <c r="J58" s="30">
        <v>4</v>
      </c>
      <c r="K58" s="31">
        <v>100</v>
      </c>
    </row>
    <row r="59" spans="1:11" x14ac:dyDescent="0.25">
      <c r="A59" s="28">
        <v>5752190048</v>
      </c>
      <c r="B59" s="29">
        <v>30</v>
      </c>
      <c r="C59" s="30">
        <v>124.89</v>
      </c>
      <c r="D59" s="30"/>
      <c r="E59" s="30"/>
      <c r="F59" s="30"/>
      <c r="G59" s="30">
        <v>30</v>
      </c>
      <c r="H59" s="30">
        <v>30</v>
      </c>
      <c r="I59" s="30">
        <v>3746.7</v>
      </c>
      <c r="J59" s="30">
        <v>0</v>
      </c>
      <c r="K59" s="31">
        <v>0</v>
      </c>
    </row>
    <row r="60" spans="1:11" x14ac:dyDescent="0.25">
      <c r="A60" s="28">
        <v>5361820042</v>
      </c>
      <c r="B60" s="29">
        <v>40.58</v>
      </c>
      <c r="C60" s="30">
        <v>12.79</v>
      </c>
      <c r="D60" s="30"/>
      <c r="E60" s="30"/>
      <c r="F60" s="30"/>
      <c r="G60" s="30"/>
      <c r="H60" s="30">
        <v>0</v>
      </c>
      <c r="I60" s="30">
        <v>0</v>
      </c>
      <c r="J60" s="30">
        <v>40.58</v>
      </c>
      <c r="K60" s="31">
        <v>519.01819999999998</v>
      </c>
    </row>
    <row r="61" spans="1:11" x14ac:dyDescent="0.25">
      <c r="A61" s="28">
        <v>2291390029</v>
      </c>
      <c r="B61" s="29">
        <v>2</v>
      </c>
      <c r="C61" s="30">
        <v>37</v>
      </c>
      <c r="D61" s="30"/>
      <c r="E61" s="30"/>
      <c r="F61" s="30"/>
      <c r="G61" s="30"/>
      <c r="H61" s="30">
        <v>0</v>
      </c>
      <c r="I61" s="30">
        <v>0</v>
      </c>
      <c r="J61" s="30">
        <v>2</v>
      </c>
      <c r="K61" s="31">
        <v>74</v>
      </c>
    </row>
    <row r="62" spans="1:11" x14ac:dyDescent="0.25">
      <c r="A62" s="28">
        <v>5262120112</v>
      </c>
      <c r="B62" s="29">
        <v>305.82</v>
      </c>
      <c r="C62" s="30">
        <v>61.02</v>
      </c>
      <c r="D62" s="30">
        <v>48</v>
      </c>
      <c r="E62" s="30"/>
      <c r="F62" s="30"/>
      <c r="G62" s="30"/>
      <c r="H62" s="30">
        <v>48</v>
      </c>
      <c r="I62" s="30">
        <v>2928.96</v>
      </c>
      <c r="J62" s="30">
        <v>257.82</v>
      </c>
      <c r="K62" s="31">
        <v>15732.1764</v>
      </c>
    </row>
    <row r="63" spans="1:11" x14ac:dyDescent="0.25">
      <c r="A63" s="28">
        <v>5275220201</v>
      </c>
      <c r="B63" s="29">
        <v>402.6</v>
      </c>
      <c r="C63" s="30">
        <v>78.75</v>
      </c>
      <c r="D63" s="30"/>
      <c r="E63" s="30"/>
      <c r="F63" s="30"/>
      <c r="G63" s="30"/>
      <c r="H63" s="30">
        <v>0</v>
      </c>
      <c r="I63" s="30">
        <v>0</v>
      </c>
      <c r="J63" s="30">
        <v>402.6</v>
      </c>
      <c r="K63" s="31">
        <v>31704.75</v>
      </c>
    </row>
    <row r="64" spans="1:11" x14ac:dyDescent="0.25">
      <c r="A64" s="28">
        <v>4962500002</v>
      </c>
      <c r="B64" s="29">
        <v>4</v>
      </c>
      <c r="C64" s="30">
        <v>1615.77</v>
      </c>
      <c r="D64" s="30"/>
      <c r="E64" s="30"/>
      <c r="F64" s="30"/>
      <c r="G64" s="30"/>
      <c r="H64" s="30">
        <v>0</v>
      </c>
      <c r="I64" s="30">
        <v>0</v>
      </c>
      <c r="J64" s="30">
        <v>4</v>
      </c>
      <c r="K64" s="31">
        <v>6463.08</v>
      </c>
    </row>
    <row r="65" spans="1:11" x14ac:dyDescent="0.25">
      <c r="A65" s="28">
        <v>3464320041</v>
      </c>
      <c r="B65" s="29">
        <v>12</v>
      </c>
      <c r="C65" s="30">
        <v>54.29</v>
      </c>
      <c r="D65" s="30"/>
      <c r="E65" s="30"/>
      <c r="F65" s="30"/>
      <c r="G65" s="30"/>
      <c r="H65" s="30">
        <v>0</v>
      </c>
      <c r="I65" s="30">
        <v>0</v>
      </c>
      <c r="J65" s="30">
        <v>12</v>
      </c>
      <c r="K65" s="31">
        <v>651.48</v>
      </c>
    </row>
    <row r="66" spans="1:11" x14ac:dyDescent="0.25">
      <c r="A66" s="28">
        <v>3464320116</v>
      </c>
      <c r="B66" s="29">
        <v>39</v>
      </c>
      <c r="C66" s="30">
        <v>55.47</v>
      </c>
      <c r="D66" s="30"/>
      <c r="E66" s="30"/>
      <c r="F66" s="30"/>
      <c r="G66" s="30"/>
      <c r="H66" s="30">
        <v>0</v>
      </c>
      <c r="I66" s="30">
        <v>0</v>
      </c>
      <c r="J66" s="30">
        <v>39</v>
      </c>
      <c r="K66" s="31">
        <v>2163.33</v>
      </c>
    </row>
    <row r="67" spans="1:11" x14ac:dyDescent="0.25">
      <c r="A67" s="28">
        <v>3464410074</v>
      </c>
      <c r="B67" s="29">
        <v>20</v>
      </c>
      <c r="C67" s="30">
        <v>46.37</v>
      </c>
      <c r="D67" s="30"/>
      <c r="E67" s="30"/>
      <c r="F67" s="30"/>
      <c r="G67" s="30"/>
      <c r="H67" s="30">
        <v>0</v>
      </c>
      <c r="I67" s="30">
        <v>0</v>
      </c>
      <c r="J67" s="30">
        <v>20</v>
      </c>
      <c r="K67" s="31">
        <v>927.4</v>
      </c>
    </row>
    <row r="68" spans="1:11" x14ac:dyDescent="0.25">
      <c r="A68" s="28">
        <v>5694100016</v>
      </c>
      <c r="B68" s="29">
        <v>2</v>
      </c>
      <c r="C68" s="30">
        <v>115.17</v>
      </c>
      <c r="D68" s="30"/>
      <c r="E68" s="30"/>
      <c r="F68" s="30"/>
      <c r="G68" s="30"/>
      <c r="H68" s="30">
        <v>0</v>
      </c>
      <c r="I68" s="30">
        <v>0</v>
      </c>
      <c r="J68" s="30">
        <v>2</v>
      </c>
      <c r="K68" s="31">
        <v>230.34</v>
      </c>
    </row>
    <row r="69" spans="1:11" x14ac:dyDescent="0.25">
      <c r="A69" s="28">
        <v>3461600006</v>
      </c>
      <c r="B69" s="29">
        <v>20</v>
      </c>
      <c r="C69" s="30">
        <v>647.63</v>
      </c>
      <c r="D69" s="30"/>
      <c r="E69" s="30"/>
      <c r="F69" s="30"/>
      <c r="G69" s="30"/>
      <c r="H69" s="30">
        <v>0</v>
      </c>
      <c r="I69" s="30">
        <v>0</v>
      </c>
      <c r="J69" s="30">
        <v>20</v>
      </c>
      <c r="K69" s="31">
        <v>12952.6</v>
      </c>
    </row>
    <row r="70" spans="1:11" x14ac:dyDescent="0.25">
      <c r="A70" s="28">
        <v>3461101672</v>
      </c>
      <c r="B70" s="29">
        <v>30</v>
      </c>
      <c r="C70" s="30">
        <v>663.73</v>
      </c>
      <c r="D70" s="30"/>
      <c r="E70" s="30"/>
      <c r="F70" s="30"/>
      <c r="G70" s="30"/>
      <c r="H70" s="30">
        <v>0</v>
      </c>
      <c r="I70" s="30">
        <v>0</v>
      </c>
      <c r="J70" s="30">
        <v>30</v>
      </c>
      <c r="K70" s="31">
        <v>19911.900000000001</v>
      </c>
    </row>
    <row r="71" spans="1:11" x14ac:dyDescent="0.25">
      <c r="A71" s="28">
        <v>2379480146</v>
      </c>
      <c r="B71" s="29">
        <v>2</v>
      </c>
      <c r="C71" s="30">
        <v>200</v>
      </c>
      <c r="D71" s="30"/>
      <c r="E71" s="30"/>
      <c r="F71" s="30"/>
      <c r="G71" s="30"/>
      <c r="H71" s="30">
        <v>0</v>
      </c>
      <c r="I71" s="30">
        <v>0</v>
      </c>
      <c r="J71" s="30">
        <v>2</v>
      </c>
      <c r="K71" s="31">
        <v>400</v>
      </c>
    </row>
    <row r="72" spans="1:11" x14ac:dyDescent="0.25">
      <c r="A72" s="28">
        <v>5772120026</v>
      </c>
      <c r="B72" s="29">
        <v>1</v>
      </c>
      <c r="C72" s="30">
        <v>295</v>
      </c>
      <c r="D72" s="30"/>
      <c r="E72" s="30"/>
      <c r="F72" s="30"/>
      <c r="G72" s="30"/>
      <c r="H72" s="30">
        <v>0</v>
      </c>
      <c r="I72" s="30">
        <v>0</v>
      </c>
      <c r="J72" s="30">
        <v>1</v>
      </c>
      <c r="K72" s="31">
        <v>295</v>
      </c>
    </row>
    <row r="73" spans="1:11" x14ac:dyDescent="0.25">
      <c r="A73" s="28">
        <v>4952420022</v>
      </c>
      <c r="B73" s="29">
        <v>1</v>
      </c>
      <c r="C73" s="30">
        <v>175</v>
      </c>
      <c r="D73" s="30"/>
      <c r="E73" s="30"/>
      <c r="F73" s="30"/>
      <c r="G73" s="30"/>
      <c r="H73" s="30">
        <v>0</v>
      </c>
      <c r="I73" s="30">
        <v>0</v>
      </c>
      <c r="J73" s="30">
        <v>1</v>
      </c>
      <c r="K73" s="31">
        <v>175</v>
      </c>
    </row>
    <row r="74" spans="1:11" x14ac:dyDescent="0.25">
      <c r="A74" s="28">
        <v>4992600004</v>
      </c>
      <c r="B74" s="29">
        <v>1</v>
      </c>
      <c r="C74" s="30">
        <v>160</v>
      </c>
      <c r="D74" s="30"/>
      <c r="E74" s="30"/>
      <c r="F74" s="30"/>
      <c r="G74" s="30"/>
      <c r="H74" s="30">
        <v>0</v>
      </c>
      <c r="I74" s="30">
        <v>0</v>
      </c>
      <c r="J74" s="30">
        <v>1</v>
      </c>
      <c r="K74" s="31">
        <v>160</v>
      </c>
    </row>
    <row r="75" spans="1:11" x14ac:dyDescent="0.25">
      <c r="A75" s="28">
        <v>2313340034</v>
      </c>
      <c r="B75" s="29">
        <v>466</v>
      </c>
      <c r="C75" s="30">
        <v>9.0500000000000007</v>
      </c>
      <c r="D75" s="30"/>
      <c r="E75" s="30"/>
      <c r="F75" s="30"/>
      <c r="G75" s="30"/>
      <c r="H75" s="30">
        <v>0</v>
      </c>
      <c r="I75" s="30">
        <v>0</v>
      </c>
      <c r="J75" s="30">
        <v>466</v>
      </c>
      <c r="K75" s="31">
        <v>4217.3</v>
      </c>
    </row>
    <row r="76" spans="1:11" x14ac:dyDescent="0.25">
      <c r="A76" s="28">
        <v>2248120087</v>
      </c>
      <c r="B76" s="29">
        <v>1</v>
      </c>
      <c r="C76" s="30">
        <v>60</v>
      </c>
      <c r="D76" s="30"/>
      <c r="E76" s="30"/>
      <c r="F76" s="30"/>
      <c r="G76" s="30"/>
      <c r="H76" s="30">
        <v>0</v>
      </c>
      <c r="I76" s="30">
        <v>0</v>
      </c>
      <c r="J76" s="30">
        <v>1</v>
      </c>
      <c r="K76" s="31">
        <v>60</v>
      </c>
    </row>
    <row r="77" spans="1:11" x14ac:dyDescent="0.25">
      <c r="A77" s="28">
        <v>2248130053</v>
      </c>
      <c r="B77" s="29">
        <v>2</v>
      </c>
      <c r="C77" s="30">
        <v>110</v>
      </c>
      <c r="D77" s="30"/>
      <c r="E77" s="30"/>
      <c r="F77" s="30"/>
      <c r="G77" s="30"/>
      <c r="H77" s="30">
        <v>0</v>
      </c>
      <c r="I77" s="30">
        <v>0</v>
      </c>
      <c r="J77" s="30">
        <v>2</v>
      </c>
      <c r="K77" s="31">
        <v>220</v>
      </c>
    </row>
    <row r="78" spans="1:11" x14ac:dyDescent="0.25">
      <c r="A78" s="28">
        <v>1373000091</v>
      </c>
      <c r="B78" s="29">
        <v>193.2</v>
      </c>
      <c r="C78" s="30">
        <v>48.41</v>
      </c>
      <c r="D78" s="30"/>
      <c r="E78" s="30"/>
      <c r="F78" s="30"/>
      <c r="G78" s="30"/>
      <c r="H78" s="30">
        <v>0</v>
      </c>
      <c r="I78" s="30">
        <v>0</v>
      </c>
      <c r="J78" s="30">
        <v>193.2</v>
      </c>
      <c r="K78" s="31">
        <v>9352.8119999999981</v>
      </c>
    </row>
    <row r="79" spans="1:11" x14ac:dyDescent="0.25">
      <c r="A79" s="28">
        <v>2248120331</v>
      </c>
      <c r="B79" s="29">
        <v>1</v>
      </c>
      <c r="C79" s="30">
        <v>80</v>
      </c>
      <c r="D79" s="30"/>
      <c r="E79" s="30"/>
      <c r="F79" s="30"/>
      <c r="G79" s="30"/>
      <c r="H79" s="30">
        <v>0</v>
      </c>
      <c r="I79" s="30">
        <v>0</v>
      </c>
      <c r="J79" s="30">
        <v>1</v>
      </c>
      <c r="K79" s="31">
        <v>80</v>
      </c>
    </row>
    <row r="80" spans="1:11" x14ac:dyDescent="0.25">
      <c r="A80" s="28">
        <v>2248110160</v>
      </c>
      <c r="B80" s="29">
        <v>2</v>
      </c>
      <c r="C80" s="30">
        <v>215</v>
      </c>
      <c r="D80" s="30"/>
      <c r="E80" s="30"/>
      <c r="F80" s="30"/>
      <c r="G80" s="30"/>
      <c r="H80" s="30">
        <v>0</v>
      </c>
      <c r="I80" s="30">
        <v>0</v>
      </c>
      <c r="J80" s="30">
        <v>2</v>
      </c>
      <c r="K80" s="31">
        <v>430</v>
      </c>
    </row>
    <row r="81" spans="1:11" x14ac:dyDescent="0.25">
      <c r="A81" s="28">
        <v>2248110205</v>
      </c>
      <c r="B81" s="29">
        <v>2</v>
      </c>
      <c r="C81" s="30">
        <v>95</v>
      </c>
      <c r="D81" s="30"/>
      <c r="E81" s="30"/>
      <c r="F81" s="30"/>
      <c r="G81" s="30"/>
      <c r="H81" s="30">
        <v>0</v>
      </c>
      <c r="I81" s="30">
        <v>0</v>
      </c>
      <c r="J81" s="30">
        <v>2</v>
      </c>
      <c r="K81" s="31">
        <v>190</v>
      </c>
    </row>
    <row r="82" spans="1:11" x14ac:dyDescent="0.25">
      <c r="A82" s="28">
        <v>2248200112</v>
      </c>
      <c r="B82" s="29">
        <v>1</v>
      </c>
      <c r="C82" s="30">
        <v>468</v>
      </c>
      <c r="D82" s="30"/>
      <c r="E82" s="30"/>
      <c r="F82" s="30"/>
      <c r="G82" s="30"/>
      <c r="H82" s="30">
        <v>0</v>
      </c>
      <c r="I82" s="30">
        <v>0</v>
      </c>
      <c r="J82" s="30">
        <v>1</v>
      </c>
      <c r="K82" s="31">
        <v>468</v>
      </c>
    </row>
    <row r="83" spans="1:11" x14ac:dyDescent="0.25">
      <c r="A83" s="28">
        <v>2248120070</v>
      </c>
      <c r="B83" s="29">
        <v>32.4</v>
      </c>
      <c r="C83" s="30">
        <v>30</v>
      </c>
      <c r="D83" s="30"/>
      <c r="E83" s="30"/>
      <c r="F83" s="30"/>
      <c r="G83" s="30"/>
      <c r="H83" s="30">
        <v>0</v>
      </c>
      <c r="I83" s="30">
        <v>0</v>
      </c>
      <c r="J83" s="30">
        <v>32.4</v>
      </c>
      <c r="K83" s="31">
        <v>972</v>
      </c>
    </row>
    <row r="84" spans="1:11" x14ac:dyDescent="0.25">
      <c r="A84" s="28">
        <v>5363420001</v>
      </c>
      <c r="B84" s="29">
        <v>2</v>
      </c>
      <c r="C84" s="30">
        <v>17875.29</v>
      </c>
      <c r="D84" s="30"/>
      <c r="E84" s="30"/>
      <c r="F84" s="30"/>
      <c r="G84" s="30"/>
      <c r="H84" s="30">
        <v>0</v>
      </c>
      <c r="I84" s="30">
        <v>0</v>
      </c>
      <c r="J84" s="30">
        <v>2</v>
      </c>
      <c r="K84" s="31">
        <v>35750.58</v>
      </c>
    </row>
    <row r="85" spans="1:11" x14ac:dyDescent="0.25">
      <c r="A85" s="28">
        <v>5285990016</v>
      </c>
      <c r="B85" s="29">
        <v>45</v>
      </c>
      <c r="C85" s="30">
        <v>95</v>
      </c>
      <c r="D85" s="30"/>
      <c r="E85" s="30"/>
      <c r="F85" s="30"/>
      <c r="G85" s="30"/>
      <c r="H85" s="30">
        <v>0</v>
      </c>
      <c r="I85" s="30">
        <v>0</v>
      </c>
      <c r="J85" s="30">
        <v>45</v>
      </c>
      <c r="K85" s="31">
        <v>4275</v>
      </c>
    </row>
    <row r="86" spans="1:11" x14ac:dyDescent="0.25">
      <c r="A86" s="28">
        <v>2247990017</v>
      </c>
      <c r="B86" s="29">
        <v>3</v>
      </c>
      <c r="C86" s="30">
        <v>25</v>
      </c>
      <c r="D86" s="30"/>
      <c r="E86" s="30"/>
      <c r="F86" s="30">
        <v>3</v>
      </c>
      <c r="G86" s="30"/>
      <c r="H86" s="30">
        <v>3</v>
      </c>
      <c r="I86" s="30">
        <v>75</v>
      </c>
      <c r="J86" s="30">
        <v>0</v>
      </c>
      <c r="K86" s="31">
        <v>0</v>
      </c>
    </row>
    <row r="87" spans="1:11" x14ac:dyDescent="0.25">
      <c r="A87" s="28">
        <v>5271610016</v>
      </c>
      <c r="B87" s="29">
        <v>51</v>
      </c>
      <c r="C87" s="30">
        <v>34.409999999999997</v>
      </c>
      <c r="D87" s="30"/>
      <c r="E87" s="30"/>
      <c r="F87" s="30"/>
      <c r="G87" s="30"/>
      <c r="H87" s="30">
        <v>0</v>
      </c>
      <c r="I87" s="30">
        <v>0</v>
      </c>
      <c r="J87" s="30">
        <v>51</v>
      </c>
      <c r="K87" s="31">
        <v>1754.9099999999999</v>
      </c>
    </row>
    <row r="88" spans="1:11" x14ac:dyDescent="0.25">
      <c r="A88" s="28">
        <v>2248120234</v>
      </c>
      <c r="B88" s="29">
        <v>6</v>
      </c>
      <c r="C88" s="30">
        <v>5.38</v>
      </c>
      <c r="D88" s="30"/>
      <c r="E88" s="30"/>
      <c r="F88" s="30"/>
      <c r="G88" s="30"/>
      <c r="H88" s="30">
        <v>0</v>
      </c>
      <c r="I88" s="30">
        <v>0</v>
      </c>
      <c r="J88" s="30">
        <v>6</v>
      </c>
      <c r="K88" s="31">
        <v>32.28</v>
      </c>
    </row>
    <row r="89" spans="1:11" x14ac:dyDescent="0.25">
      <c r="A89" s="28">
        <v>2248120230</v>
      </c>
      <c r="B89" s="29">
        <v>10</v>
      </c>
      <c r="C89" s="30">
        <v>14</v>
      </c>
      <c r="D89" s="30"/>
      <c r="E89" s="30"/>
      <c r="F89" s="30"/>
      <c r="G89" s="30"/>
      <c r="H89" s="30">
        <v>0</v>
      </c>
      <c r="I89" s="30">
        <v>0</v>
      </c>
      <c r="J89" s="30">
        <v>10</v>
      </c>
      <c r="K89" s="31">
        <v>140</v>
      </c>
    </row>
    <row r="90" spans="1:11" x14ac:dyDescent="0.25">
      <c r="A90" s="28">
        <v>3935600058</v>
      </c>
      <c r="B90" s="29">
        <v>1</v>
      </c>
      <c r="C90" s="30">
        <v>340</v>
      </c>
      <c r="D90" s="30"/>
      <c r="E90" s="30"/>
      <c r="F90" s="30"/>
      <c r="G90" s="30"/>
      <c r="H90" s="30">
        <v>0</v>
      </c>
      <c r="I90" s="30">
        <v>0</v>
      </c>
      <c r="J90" s="30">
        <v>1</v>
      </c>
      <c r="K90" s="31">
        <v>340</v>
      </c>
    </row>
    <row r="91" spans="1:11" x14ac:dyDescent="0.25">
      <c r="A91" s="28">
        <v>3935600057</v>
      </c>
      <c r="B91" s="29">
        <v>1</v>
      </c>
      <c r="C91" s="30">
        <v>180</v>
      </c>
      <c r="D91" s="30"/>
      <c r="E91" s="30"/>
      <c r="F91" s="30"/>
      <c r="G91" s="30"/>
      <c r="H91" s="30">
        <v>0</v>
      </c>
      <c r="I91" s="30">
        <v>0</v>
      </c>
      <c r="J91" s="30">
        <v>1</v>
      </c>
      <c r="K91" s="31">
        <v>180</v>
      </c>
    </row>
    <row r="92" spans="1:11" x14ac:dyDescent="0.25">
      <c r="A92" s="28">
        <v>4965130029</v>
      </c>
      <c r="B92" s="29">
        <v>1</v>
      </c>
      <c r="C92" s="30">
        <v>1812.87</v>
      </c>
      <c r="D92" s="30"/>
      <c r="E92" s="30"/>
      <c r="F92" s="30"/>
      <c r="G92" s="30"/>
      <c r="H92" s="30">
        <v>0</v>
      </c>
      <c r="I92" s="30">
        <v>0</v>
      </c>
      <c r="J92" s="30">
        <v>1</v>
      </c>
      <c r="K92" s="31">
        <v>1812.87</v>
      </c>
    </row>
    <row r="93" spans="1:11" x14ac:dyDescent="0.25">
      <c r="A93" s="28">
        <v>5512010068</v>
      </c>
      <c r="B93" s="29">
        <v>1.008</v>
      </c>
      <c r="C93" s="30">
        <v>21723.119999999999</v>
      </c>
      <c r="D93" s="30"/>
      <c r="E93" s="30"/>
      <c r="F93" s="30"/>
      <c r="G93" s="30"/>
      <c r="H93" s="30">
        <v>0</v>
      </c>
      <c r="I93" s="30">
        <v>0</v>
      </c>
      <c r="J93" s="30">
        <v>1.008</v>
      </c>
      <c r="K93" s="31">
        <v>21896.90496</v>
      </c>
    </row>
    <row r="94" spans="1:11" x14ac:dyDescent="0.25">
      <c r="A94" s="28">
        <v>5512010073</v>
      </c>
      <c r="B94" s="29">
        <v>0.40799999999999997</v>
      </c>
      <c r="C94" s="30">
        <v>21654.46</v>
      </c>
      <c r="D94" s="30"/>
      <c r="E94" s="30"/>
      <c r="F94" s="30"/>
      <c r="G94" s="30"/>
      <c r="H94" s="30">
        <v>0</v>
      </c>
      <c r="I94" s="30">
        <v>0</v>
      </c>
      <c r="J94" s="30">
        <v>0.40799999999999997</v>
      </c>
      <c r="K94" s="31">
        <v>8835.0196799999994</v>
      </c>
    </row>
    <row r="95" spans="1:11" x14ac:dyDescent="0.25">
      <c r="A95" s="28">
        <v>5745100087</v>
      </c>
      <c r="B95" s="29">
        <v>10</v>
      </c>
      <c r="C95" s="30">
        <v>195</v>
      </c>
      <c r="D95" s="30"/>
      <c r="E95" s="30">
        <v>10</v>
      </c>
      <c r="F95" s="30"/>
      <c r="G95" s="30"/>
      <c r="H95" s="30">
        <v>10</v>
      </c>
      <c r="I95" s="30">
        <v>1950</v>
      </c>
      <c r="J95" s="30">
        <v>0</v>
      </c>
      <c r="K95" s="31">
        <v>0</v>
      </c>
    </row>
    <row r="96" spans="1:11" x14ac:dyDescent="0.25">
      <c r="A96" s="28">
        <v>1272000141</v>
      </c>
      <c r="B96" s="29">
        <v>5.6</v>
      </c>
      <c r="C96" s="30">
        <v>203.03</v>
      </c>
      <c r="D96" s="30"/>
      <c r="E96" s="30"/>
      <c r="F96" s="30"/>
      <c r="G96" s="30">
        <v>0.309</v>
      </c>
      <c r="H96" s="30">
        <v>0.309</v>
      </c>
      <c r="I96" s="30">
        <v>62.736269999999998</v>
      </c>
      <c r="J96" s="30">
        <v>5.2909999999999995</v>
      </c>
      <c r="K96" s="31">
        <v>1074.2317299999997</v>
      </c>
    </row>
    <row r="97" spans="1:11" x14ac:dyDescent="0.25">
      <c r="A97" s="28">
        <v>1272000041</v>
      </c>
      <c r="B97" s="29">
        <v>3.6</v>
      </c>
      <c r="C97" s="30">
        <v>159.16999999999999</v>
      </c>
      <c r="D97" s="30"/>
      <c r="E97" s="30"/>
      <c r="F97" s="30"/>
      <c r="G97" s="30"/>
      <c r="H97" s="30">
        <v>0</v>
      </c>
      <c r="I97" s="30">
        <v>0</v>
      </c>
      <c r="J97" s="30">
        <v>3.6</v>
      </c>
      <c r="K97" s="31">
        <v>573.01199999999994</v>
      </c>
    </row>
    <row r="98" spans="1:11" x14ac:dyDescent="0.25">
      <c r="A98" s="28">
        <v>1272000297</v>
      </c>
      <c r="B98" s="29">
        <v>1E-3</v>
      </c>
      <c r="C98" s="30">
        <v>200</v>
      </c>
      <c r="D98" s="30"/>
      <c r="E98" s="30"/>
      <c r="F98" s="30"/>
      <c r="G98" s="30">
        <v>1E-3</v>
      </c>
      <c r="H98" s="30">
        <v>1E-3</v>
      </c>
      <c r="I98" s="30">
        <v>0.2</v>
      </c>
      <c r="J98" s="30">
        <v>0</v>
      </c>
      <c r="K98" s="31">
        <v>0</v>
      </c>
    </row>
    <row r="99" spans="1:11" x14ac:dyDescent="0.25">
      <c r="A99" s="28">
        <v>2312221282</v>
      </c>
      <c r="B99" s="29">
        <v>2</v>
      </c>
      <c r="C99" s="30">
        <v>150</v>
      </c>
      <c r="D99" s="30"/>
      <c r="E99" s="30"/>
      <c r="F99" s="30"/>
      <c r="G99" s="30"/>
      <c r="H99" s="30">
        <v>0</v>
      </c>
      <c r="I99" s="30">
        <v>0</v>
      </c>
      <c r="J99" s="30">
        <v>2</v>
      </c>
      <c r="K99" s="31">
        <v>300</v>
      </c>
    </row>
    <row r="100" spans="1:11" x14ac:dyDescent="0.25">
      <c r="A100" s="28">
        <v>2312229040</v>
      </c>
      <c r="B100" s="29">
        <v>120.85</v>
      </c>
      <c r="C100" s="30">
        <v>45.07</v>
      </c>
      <c r="D100" s="30"/>
      <c r="E100" s="30"/>
      <c r="F100" s="30"/>
      <c r="G100" s="30">
        <v>2</v>
      </c>
      <c r="H100" s="30">
        <v>2</v>
      </c>
      <c r="I100" s="30">
        <v>90.14</v>
      </c>
      <c r="J100" s="30">
        <v>118.85</v>
      </c>
      <c r="K100" s="31">
        <v>5356.5694999999996</v>
      </c>
    </row>
    <row r="101" spans="1:11" x14ac:dyDescent="0.25">
      <c r="A101" s="28">
        <v>2312229059</v>
      </c>
      <c r="B101" s="29">
        <v>141.49</v>
      </c>
      <c r="C101" s="30">
        <v>64.33</v>
      </c>
      <c r="D101" s="30"/>
      <c r="E101" s="30"/>
      <c r="F101" s="30"/>
      <c r="G101" s="30">
        <v>1.34</v>
      </c>
      <c r="H101" s="30">
        <v>1.34</v>
      </c>
      <c r="I101" s="30">
        <v>86.202200000000005</v>
      </c>
      <c r="J101" s="30">
        <v>140.15</v>
      </c>
      <c r="K101" s="31">
        <v>9015.8495000000003</v>
      </c>
    </row>
    <row r="102" spans="1:11" x14ac:dyDescent="0.25">
      <c r="A102" s="28">
        <v>2312229060</v>
      </c>
      <c r="B102" s="29">
        <v>100.26</v>
      </c>
      <c r="C102" s="30">
        <v>76.650000000000006</v>
      </c>
      <c r="D102" s="30"/>
      <c r="E102" s="30"/>
      <c r="F102" s="30"/>
      <c r="G102" s="30">
        <v>2.21</v>
      </c>
      <c r="H102" s="30">
        <v>2.21</v>
      </c>
      <c r="I102" s="30">
        <v>169.3965</v>
      </c>
      <c r="J102" s="30">
        <v>98.050000000000011</v>
      </c>
      <c r="K102" s="31">
        <v>7515.5325000000012</v>
      </c>
    </row>
    <row r="103" spans="1:11" x14ac:dyDescent="0.25">
      <c r="A103" s="28">
        <v>2312221045</v>
      </c>
      <c r="B103" s="29">
        <v>223.583</v>
      </c>
      <c r="C103" s="30">
        <v>48.29</v>
      </c>
      <c r="D103" s="30"/>
      <c r="E103" s="30"/>
      <c r="F103" s="30"/>
      <c r="G103" s="30"/>
      <c r="H103" s="30">
        <v>0</v>
      </c>
      <c r="I103" s="30">
        <v>0</v>
      </c>
      <c r="J103" s="30">
        <v>223.583</v>
      </c>
      <c r="K103" s="31">
        <v>10796.82307</v>
      </c>
    </row>
    <row r="104" spans="1:11" x14ac:dyDescent="0.25">
      <c r="A104" s="28">
        <v>2312222075</v>
      </c>
      <c r="B104" s="29">
        <v>43.332000000000001</v>
      </c>
      <c r="C104" s="30">
        <v>50.01</v>
      </c>
      <c r="D104" s="30"/>
      <c r="E104" s="30"/>
      <c r="F104" s="30"/>
      <c r="G104" s="30"/>
      <c r="H104" s="30">
        <v>0</v>
      </c>
      <c r="I104" s="30">
        <v>0</v>
      </c>
      <c r="J104" s="30">
        <v>43.332000000000001</v>
      </c>
      <c r="K104" s="31">
        <v>2167.03332</v>
      </c>
    </row>
    <row r="105" spans="1:11" x14ac:dyDescent="0.25">
      <c r="A105" s="28">
        <v>2312120034</v>
      </c>
      <c r="B105" s="29">
        <v>57.18</v>
      </c>
      <c r="C105" s="30">
        <v>79.430000000000007</v>
      </c>
      <c r="D105" s="30"/>
      <c r="E105" s="30"/>
      <c r="F105" s="30"/>
      <c r="G105" s="30"/>
      <c r="H105" s="30">
        <v>0</v>
      </c>
      <c r="I105" s="30">
        <v>0</v>
      </c>
      <c r="J105" s="30">
        <v>57.18</v>
      </c>
      <c r="K105" s="31">
        <v>4541.8074000000006</v>
      </c>
    </row>
    <row r="106" spans="1:11" x14ac:dyDescent="0.25">
      <c r="A106" s="28">
        <v>2312220683</v>
      </c>
      <c r="B106" s="29">
        <v>55</v>
      </c>
      <c r="C106" s="30">
        <v>88.5</v>
      </c>
      <c r="D106" s="30"/>
      <c r="E106" s="30"/>
      <c r="F106" s="30"/>
      <c r="G106" s="30">
        <v>2.08</v>
      </c>
      <c r="H106" s="30">
        <v>2.08</v>
      </c>
      <c r="I106" s="30">
        <v>184.08</v>
      </c>
      <c r="J106" s="30">
        <v>52.92</v>
      </c>
      <c r="K106" s="31">
        <v>4683.42</v>
      </c>
    </row>
    <row r="107" spans="1:11" x14ac:dyDescent="0.25">
      <c r="A107" s="28">
        <v>3763272501</v>
      </c>
      <c r="B107" s="29">
        <v>30</v>
      </c>
      <c r="C107" s="30">
        <v>295.52</v>
      </c>
      <c r="D107" s="30"/>
      <c r="E107" s="30"/>
      <c r="F107" s="30"/>
      <c r="G107" s="30"/>
      <c r="H107" s="30">
        <v>0</v>
      </c>
      <c r="I107" s="30">
        <v>0</v>
      </c>
      <c r="J107" s="30">
        <v>30</v>
      </c>
      <c r="K107" s="31">
        <v>8865.5999999999985</v>
      </c>
    </row>
    <row r="108" spans="1:11" x14ac:dyDescent="0.25">
      <c r="A108" s="28">
        <v>3763475001</v>
      </c>
      <c r="B108" s="29">
        <v>10</v>
      </c>
      <c r="C108" s="30">
        <v>1042.3699999999999</v>
      </c>
      <c r="D108" s="30"/>
      <c r="E108" s="30"/>
      <c r="F108" s="30"/>
      <c r="G108" s="30"/>
      <c r="H108" s="30">
        <v>0</v>
      </c>
      <c r="I108" s="30">
        <v>0</v>
      </c>
      <c r="J108" s="30">
        <v>10</v>
      </c>
      <c r="K108" s="31">
        <v>10423.699999999999</v>
      </c>
    </row>
    <row r="109" spans="1:11" x14ac:dyDescent="0.25">
      <c r="A109" s="28">
        <v>5762200014</v>
      </c>
      <c r="B109" s="29">
        <v>288</v>
      </c>
      <c r="C109" s="30">
        <v>65.41</v>
      </c>
      <c r="D109" s="30"/>
      <c r="E109" s="30"/>
      <c r="F109" s="30"/>
      <c r="G109" s="30"/>
      <c r="H109" s="30">
        <v>0</v>
      </c>
      <c r="I109" s="30">
        <v>0</v>
      </c>
      <c r="J109" s="30">
        <v>288</v>
      </c>
      <c r="K109" s="31">
        <v>18838.079999999998</v>
      </c>
    </row>
    <row r="110" spans="1:11" x14ac:dyDescent="0.25">
      <c r="A110" s="28">
        <v>2316900173</v>
      </c>
      <c r="B110" s="29">
        <v>270</v>
      </c>
      <c r="C110" s="30">
        <v>61.06</v>
      </c>
      <c r="D110" s="30"/>
      <c r="E110" s="30"/>
      <c r="F110" s="30"/>
      <c r="G110" s="30">
        <v>55.09</v>
      </c>
      <c r="H110" s="30">
        <v>55.09</v>
      </c>
      <c r="I110" s="30">
        <v>3363.7954000000004</v>
      </c>
      <c r="J110" s="30">
        <v>214.91</v>
      </c>
      <c r="K110" s="31">
        <v>13122.4046</v>
      </c>
    </row>
    <row r="111" spans="1:11" x14ac:dyDescent="0.25">
      <c r="A111" s="28">
        <v>2248120186</v>
      </c>
      <c r="B111" s="29">
        <v>30</v>
      </c>
      <c r="C111" s="30">
        <v>814.54</v>
      </c>
      <c r="D111" s="30"/>
      <c r="E111" s="30"/>
      <c r="F111" s="30"/>
      <c r="G111" s="30"/>
      <c r="H111" s="30">
        <v>0</v>
      </c>
      <c r="I111" s="30">
        <v>0</v>
      </c>
      <c r="J111" s="30">
        <v>30</v>
      </c>
      <c r="K111" s="31">
        <v>24436.199999999997</v>
      </c>
    </row>
    <row r="112" spans="1:11" x14ac:dyDescent="0.25">
      <c r="A112" s="28">
        <v>2248120065</v>
      </c>
      <c r="B112" s="29">
        <v>15</v>
      </c>
      <c r="C112" s="30">
        <v>59.51</v>
      </c>
      <c r="D112" s="30"/>
      <c r="E112" s="30"/>
      <c r="F112" s="30"/>
      <c r="G112" s="30"/>
      <c r="H112" s="30">
        <v>0</v>
      </c>
      <c r="I112" s="30">
        <v>0</v>
      </c>
      <c r="J112" s="30">
        <v>15</v>
      </c>
      <c r="K112" s="31">
        <v>892.65</v>
      </c>
    </row>
    <row r="113" spans="1:11" x14ac:dyDescent="0.25">
      <c r="A113" s="28">
        <v>2513390016</v>
      </c>
      <c r="B113" s="29">
        <v>16</v>
      </c>
      <c r="C113" s="30">
        <v>304.64999999999998</v>
      </c>
      <c r="D113" s="30"/>
      <c r="E113" s="30">
        <v>16</v>
      </c>
      <c r="F113" s="30"/>
      <c r="G113" s="30"/>
      <c r="H113" s="30">
        <v>16</v>
      </c>
      <c r="I113" s="30">
        <v>4874.3999999999996</v>
      </c>
      <c r="J113" s="30">
        <v>0</v>
      </c>
      <c r="K113" s="31">
        <v>0</v>
      </c>
    </row>
    <row r="114" spans="1:11" x14ac:dyDescent="0.25">
      <c r="A114" s="28">
        <v>2291390158</v>
      </c>
      <c r="B114" s="29">
        <v>6</v>
      </c>
      <c r="C114" s="30">
        <v>7386.44</v>
      </c>
      <c r="D114" s="30"/>
      <c r="E114" s="30">
        <v>6</v>
      </c>
      <c r="F114" s="30"/>
      <c r="G114" s="30"/>
      <c r="H114" s="30">
        <v>6</v>
      </c>
      <c r="I114" s="30">
        <v>44318.64</v>
      </c>
      <c r="J114" s="30">
        <v>0</v>
      </c>
      <c r="K114" s="31">
        <v>0</v>
      </c>
    </row>
    <row r="115" spans="1:11" x14ac:dyDescent="0.25">
      <c r="A115" s="28">
        <v>2291390280</v>
      </c>
      <c r="B115" s="29">
        <v>10</v>
      </c>
      <c r="C115" s="30">
        <v>10490.48</v>
      </c>
      <c r="D115" s="30"/>
      <c r="E115" s="30">
        <v>6</v>
      </c>
      <c r="F115" s="30">
        <v>4</v>
      </c>
      <c r="G115" s="30"/>
      <c r="H115" s="30">
        <v>10</v>
      </c>
      <c r="I115" s="30">
        <v>104904.79999999999</v>
      </c>
      <c r="J115" s="30">
        <v>0</v>
      </c>
      <c r="K115" s="31">
        <v>0</v>
      </c>
    </row>
    <row r="116" spans="1:11" x14ac:dyDescent="0.25">
      <c r="A116" s="28">
        <v>9695740003</v>
      </c>
      <c r="B116" s="29">
        <v>3</v>
      </c>
      <c r="C116" s="30">
        <v>648.45000000000005</v>
      </c>
      <c r="D116" s="30"/>
      <c r="E116" s="30"/>
      <c r="F116" s="30"/>
      <c r="G116" s="30"/>
      <c r="H116" s="30">
        <v>0</v>
      </c>
      <c r="I116" s="30">
        <v>0</v>
      </c>
      <c r="J116" s="30">
        <v>3</v>
      </c>
      <c r="K116" s="31">
        <v>1945.3500000000001</v>
      </c>
    </row>
    <row r="117" spans="1:11" x14ac:dyDescent="0.25">
      <c r="A117" s="28">
        <v>3712140005</v>
      </c>
      <c r="B117" s="29">
        <v>6</v>
      </c>
      <c r="C117" s="30">
        <v>998.72</v>
      </c>
      <c r="D117" s="30"/>
      <c r="E117" s="30"/>
      <c r="F117" s="30"/>
      <c r="G117" s="30"/>
      <c r="H117" s="30">
        <v>0</v>
      </c>
      <c r="I117" s="30">
        <v>0</v>
      </c>
      <c r="J117" s="30">
        <v>6</v>
      </c>
      <c r="K117" s="31">
        <v>5992.32</v>
      </c>
    </row>
    <row r="118" spans="1:11" x14ac:dyDescent="0.25">
      <c r="A118" s="28">
        <v>3763170036</v>
      </c>
      <c r="B118" s="29">
        <v>13</v>
      </c>
      <c r="C118" s="30">
        <v>121.7</v>
      </c>
      <c r="D118" s="30"/>
      <c r="E118" s="30"/>
      <c r="F118" s="30"/>
      <c r="G118" s="30"/>
      <c r="H118" s="30">
        <v>0</v>
      </c>
      <c r="I118" s="30">
        <v>0</v>
      </c>
      <c r="J118" s="30">
        <v>13</v>
      </c>
      <c r="K118" s="31">
        <v>1582.1000000000001</v>
      </c>
    </row>
    <row r="119" spans="1:11" x14ac:dyDescent="0.25">
      <c r="A119" s="28">
        <v>3763270009</v>
      </c>
      <c r="B119" s="29">
        <v>3</v>
      </c>
      <c r="C119" s="30">
        <v>224.17</v>
      </c>
      <c r="D119" s="30"/>
      <c r="E119" s="30"/>
      <c r="F119" s="30"/>
      <c r="G119" s="30"/>
      <c r="H119" s="30">
        <v>0</v>
      </c>
      <c r="I119" s="30">
        <v>0</v>
      </c>
      <c r="J119" s="30">
        <v>3</v>
      </c>
      <c r="K119" s="31">
        <v>672.51</v>
      </c>
    </row>
    <row r="120" spans="1:11" x14ac:dyDescent="0.25">
      <c r="A120" s="28">
        <v>2312220908</v>
      </c>
      <c r="B120" s="29">
        <v>40</v>
      </c>
      <c r="C120" s="30">
        <v>94.16</v>
      </c>
      <c r="D120" s="30"/>
      <c r="E120" s="30"/>
      <c r="F120" s="30"/>
      <c r="G120" s="30">
        <v>0.09</v>
      </c>
      <c r="H120" s="30">
        <v>0.09</v>
      </c>
      <c r="I120" s="30">
        <v>8.4743999999999993</v>
      </c>
      <c r="J120" s="30">
        <v>39.909999999999997</v>
      </c>
      <c r="K120" s="31">
        <v>3757.9255999999996</v>
      </c>
    </row>
    <row r="121" spans="1:11" x14ac:dyDescent="0.25">
      <c r="A121" s="28">
        <v>2248120323</v>
      </c>
      <c r="B121" s="29">
        <v>60</v>
      </c>
      <c r="C121" s="30">
        <v>51.6</v>
      </c>
      <c r="D121" s="30"/>
      <c r="E121" s="30"/>
      <c r="F121" s="30"/>
      <c r="G121" s="30"/>
      <c r="H121" s="30">
        <v>0</v>
      </c>
      <c r="I121" s="30">
        <v>0</v>
      </c>
      <c r="J121" s="30">
        <v>60</v>
      </c>
      <c r="K121" s="31">
        <v>3096</v>
      </c>
    </row>
    <row r="122" spans="1:11" x14ac:dyDescent="0.25">
      <c r="A122" s="28">
        <v>2248120306</v>
      </c>
      <c r="B122" s="29">
        <v>10</v>
      </c>
      <c r="C122" s="30">
        <v>5.93</v>
      </c>
      <c r="D122" s="30"/>
      <c r="E122" s="30"/>
      <c r="F122" s="30"/>
      <c r="G122" s="30"/>
      <c r="H122" s="30">
        <v>0</v>
      </c>
      <c r="I122" s="30">
        <v>0</v>
      </c>
      <c r="J122" s="30">
        <v>10</v>
      </c>
      <c r="K122" s="31">
        <v>59.3</v>
      </c>
    </row>
    <row r="123" spans="1:11" x14ac:dyDescent="0.25">
      <c r="A123" s="28">
        <v>5772460130</v>
      </c>
      <c r="B123" s="29">
        <v>5</v>
      </c>
      <c r="C123" s="30">
        <v>270.88</v>
      </c>
      <c r="D123" s="30"/>
      <c r="E123" s="30"/>
      <c r="F123" s="30">
        <v>5</v>
      </c>
      <c r="G123" s="30"/>
      <c r="H123" s="30">
        <v>5</v>
      </c>
      <c r="I123" s="30">
        <v>1354.4</v>
      </c>
      <c r="J123" s="30">
        <v>0</v>
      </c>
      <c r="K123" s="31">
        <v>0</v>
      </c>
    </row>
    <row r="124" spans="1:11" x14ac:dyDescent="0.25">
      <c r="A124" s="28">
        <v>2385100213</v>
      </c>
      <c r="B124" s="29">
        <v>5</v>
      </c>
      <c r="C124" s="30">
        <v>63.1</v>
      </c>
      <c r="D124" s="30"/>
      <c r="E124" s="30"/>
      <c r="F124" s="30"/>
      <c r="G124" s="30"/>
      <c r="H124" s="30">
        <v>0</v>
      </c>
      <c r="I124" s="30">
        <v>0</v>
      </c>
      <c r="J124" s="30">
        <v>5</v>
      </c>
      <c r="K124" s="31">
        <v>315.5</v>
      </c>
    </row>
    <row r="125" spans="1:11" x14ac:dyDescent="0.25">
      <c r="A125" s="28">
        <v>3461101477</v>
      </c>
      <c r="B125" s="29">
        <v>2</v>
      </c>
      <c r="C125" s="30">
        <v>1047.0899999999999</v>
      </c>
      <c r="D125" s="30"/>
      <c r="E125" s="30"/>
      <c r="F125" s="30"/>
      <c r="G125" s="30">
        <v>2</v>
      </c>
      <c r="H125" s="30">
        <v>2</v>
      </c>
      <c r="I125" s="30">
        <v>2094.1799999999998</v>
      </c>
      <c r="J125" s="30">
        <v>0</v>
      </c>
      <c r="K125" s="31">
        <v>0</v>
      </c>
    </row>
    <row r="126" spans="1:11" x14ac:dyDescent="0.25">
      <c r="A126" s="28">
        <v>3421200034</v>
      </c>
      <c r="B126" s="29">
        <v>10</v>
      </c>
      <c r="C126" s="30">
        <v>300</v>
      </c>
      <c r="D126" s="30"/>
      <c r="E126" s="30"/>
      <c r="F126" s="30"/>
      <c r="G126" s="30">
        <v>6</v>
      </c>
      <c r="H126" s="30">
        <v>6</v>
      </c>
      <c r="I126" s="30">
        <v>1800</v>
      </c>
      <c r="J126" s="30">
        <v>4</v>
      </c>
      <c r="K126" s="31">
        <v>1200</v>
      </c>
    </row>
    <row r="127" spans="1:11" x14ac:dyDescent="0.25">
      <c r="A127" s="28">
        <v>2385100257</v>
      </c>
      <c r="B127" s="29">
        <v>35</v>
      </c>
      <c r="C127" s="30">
        <v>153.88</v>
      </c>
      <c r="D127" s="30"/>
      <c r="E127" s="30"/>
      <c r="F127" s="30"/>
      <c r="G127" s="30"/>
      <c r="H127" s="30">
        <v>0</v>
      </c>
      <c r="I127" s="30">
        <v>0</v>
      </c>
      <c r="J127" s="30">
        <v>35</v>
      </c>
      <c r="K127" s="31">
        <v>5385.8</v>
      </c>
    </row>
    <row r="128" spans="1:11" x14ac:dyDescent="0.25">
      <c r="A128" s="32" t="s">
        <v>157</v>
      </c>
      <c r="B128" s="33">
        <v>7522.6140000000014</v>
      </c>
      <c r="C128" s="34">
        <v>893.32704918032766</v>
      </c>
      <c r="D128" s="34">
        <v>1496</v>
      </c>
      <c r="E128" s="34">
        <v>197.64</v>
      </c>
      <c r="F128" s="34">
        <v>43.66</v>
      </c>
      <c r="G128" s="34">
        <v>376.13999999999993</v>
      </c>
      <c r="H128" s="34">
        <v>2113.44</v>
      </c>
      <c r="I128" s="34">
        <v>208456.97156999997</v>
      </c>
      <c r="J128" s="34">
        <v>5409.174</v>
      </c>
      <c r="K128" s="35">
        <v>591784.41075999988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workbookViewId="0">
      <selection activeCell="M3" sqref="M3"/>
    </sheetView>
  </sheetViews>
  <sheetFormatPr defaultRowHeight="15" x14ac:dyDescent="0.25"/>
  <cols>
    <col min="1" max="1" width="13.7109375" bestFit="1" customWidth="1"/>
    <col min="2" max="2" width="39.85546875" customWidth="1"/>
    <col min="3" max="3" width="9.140625" style="30"/>
    <col min="257" max="257" width="13.7109375" bestFit="1" customWidth="1"/>
    <col min="258" max="258" width="39.85546875" customWidth="1"/>
    <col min="513" max="513" width="13.7109375" bestFit="1" customWidth="1"/>
    <col min="514" max="514" width="39.85546875" customWidth="1"/>
    <col min="769" max="769" width="13.7109375" bestFit="1" customWidth="1"/>
    <col min="770" max="770" width="39.85546875" customWidth="1"/>
    <col min="1025" max="1025" width="13.7109375" bestFit="1" customWidth="1"/>
    <col min="1026" max="1026" width="39.85546875" customWidth="1"/>
    <col min="1281" max="1281" width="13.7109375" bestFit="1" customWidth="1"/>
    <col min="1282" max="1282" width="39.85546875" customWidth="1"/>
    <col min="1537" max="1537" width="13.7109375" bestFit="1" customWidth="1"/>
    <col min="1538" max="1538" width="39.85546875" customWidth="1"/>
    <col min="1793" max="1793" width="13.7109375" bestFit="1" customWidth="1"/>
    <col min="1794" max="1794" width="39.85546875" customWidth="1"/>
    <col min="2049" max="2049" width="13.7109375" bestFit="1" customWidth="1"/>
    <col min="2050" max="2050" width="39.85546875" customWidth="1"/>
    <col min="2305" max="2305" width="13.7109375" bestFit="1" customWidth="1"/>
    <col min="2306" max="2306" width="39.85546875" customWidth="1"/>
    <col min="2561" max="2561" width="13.7109375" bestFit="1" customWidth="1"/>
    <col min="2562" max="2562" width="39.85546875" customWidth="1"/>
    <col min="2817" max="2817" width="13.7109375" bestFit="1" customWidth="1"/>
    <col min="2818" max="2818" width="39.85546875" customWidth="1"/>
    <col min="3073" max="3073" width="13.7109375" bestFit="1" customWidth="1"/>
    <col min="3074" max="3074" width="39.85546875" customWidth="1"/>
    <col min="3329" max="3329" width="13.7109375" bestFit="1" customWidth="1"/>
    <col min="3330" max="3330" width="39.85546875" customWidth="1"/>
    <col min="3585" max="3585" width="13.7109375" bestFit="1" customWidth="1"/>
    <col min="3586" max="3586" width="39.85546875" customWidth="1"/>
    <col min="3841" max="3841" width="13.7109375" bestFit="1" customWidth="1"/>
    <col min="3842" max="3842" width="39.85546875" customWidth="1"/>
    <col min="4097" max="4097" width="13.7109375" bestFit="1" customWidth="1"/>
    <col min="4098" max="4098" width="39.85546875" customWidth="1"/>
    <col min="4353" max="4353" width="13.7109375" bestFit="1" customWidth="1"/>
    <col min="4354" max="4354" width="39.85546875" customWidth="1"/>
    <col min="4609" max="4609" width="13.7109375" bestFit="1" customWidth="1"/>
    <col min="4610" max="4610" width="39.85546875" customWidth="1"/>
    <col min="4865" max="4865" width="13.7109375" bestFit="1" customWidth="1"/>
    <col min="4866" max="4866" width="39.85546875" customWidth="1"/>
    <col min="5121" max="5121" width="13.7109375" bestFit="1" customWidth="1"/>
    <col min="5122" max="5122" width="39.85546875" customWidth="1"/>
    <col min="5377" max="5377" width="13.7109375" bestFit="1" customWidth="1"/>
    <col min="5378" max="5378" width="39.85546875" customWidth="1"/>
    <col min="5633" max="5633" width="13.7109375" bestFit="1" customWidth="1"/>
    <col min="5634" max="5634" width="39.85546875" customWidth="1"/>
    <col min="5889" max="5889" width="13.7109375" bestFit="1" customWidth="1"/>
    <col min="5890" max="5890" width="39.85546875" customWidth="1"/>
    <col min="6145" max="6145" width="13.7109375" bestFit="1" customWidth="1"/>
    <col min="6146" max="6146" width="39.85546875" customWidth="1"/>
    <col min="6401" max="6401" width="13.7109375" bestFit="1" customWidth="1"/>
    <col min="6402" max="6402" width="39.85546875" customWidth="1"/>
    <col min="6657" max="6657" width="13.7109375" bestFit="1" customWidth="1"/>
    <col min="6658" max="6658" width="39.85546875" customWidth="1"/>
    <col min="6913" max="6913" width="13.7109375" bestFit="1" customWidth="1"/>
    <col min="6914" max="6914" width="39.85546875" customWidth="1"/>
    <col min="7169" max="7169" width="13.7109375" bestFit="1" customWidth="1"/>
    <col min="7170" max="7170" width="39.85546875" customWidth="1"/>
    <col min="7425" max="7425" width="13.7109375" bestFit="1" customWidth="1"/>
    <col min="7426" max="7426" width="39.85546875" customWidth="1"/>
    <col min="7681" max="7681" width="13.7109375" bestFit="1" customWidth="1"/>
    <col min="7682" max="7682" width="39.85546875" customWidth="1"/>
    <col min="7937" max="7937" width="13.7109375" bestFit="1" customWidth="1"/>
    <col min="7938" max="7938" width="39.85546875" customWidth="1"/>
    <col min="8193" max="8193" width="13.7109375" bestFit="1" customWidth="1"/>
    <col min="8194" max="8194" width="39.85546875" customWidth="1"/>
    <col min="8449" max="8449" width="13.7109375" bestFit="1" customWidth="1"/>
    <col min="8450" max="8450" width="39.85546875" customWidth="1"/>
    <col min="8705" max="8705" width="13.7109375" bestFit="1" customWidth="1"/>
    <col min="8706" max="8706" width="39.85546875" customWidth="1"/>
    <col min="8961" max="8961" width="13.7109375" bestFit="1" customWidth="1"/>
    <col min="8962" max="8962" width="39.85546875" customWidth="1"/>
    <col min="9217" max="9217" width="13.7109375" bestFit="1" customWidth="1"/>
    <col min="9218" max="9218" width="39.85546875" customWidth="1"/>
    <col min="9473" max="9473" width="13.7109375" bestFit="1" customWidth="1"/>
    <col min="9474" max="9474" width="39.85546875" customWidth="1"/>
    <col min="9729" max="9729" width="13.7109375" bestFit="1" customWidth="1"/>
    <col min="9730" max="9730" width="39.85546875" customWidth="1"/>
    <col min="9985" max="9985" width="13.7109375" bestFit="1" customWidth="1"/>
    <col min="9986" max="9986" width="39.85546875" customWidth="1"/>
    <col min="10241" max="10241" width="13.7109375" bestFit="1" customWidth="1"/>
    <col min="10242" max="10242" width="39.85546875" customWidth="1"/>
    <col min="10497" max="10497" width="13.7109375" bestFit="1" customWidth="1"/>
    <col min="10498" max="10498" width="39.85546875" customWidth="1"/>
    <col min="10753" max="10753" width="13.7109375" bestFit="1" customWidth="1"/>
    <col min="10754" max="10754" width="39.85546875" customWidth="1"/>
    <col min="11009" max="11009" width="13.7109375" bestFit="1" customWidth="1"/>
    <col min="11010" max="11010" width="39.85546875" customWidth="1"/>
    <col min="11265" max="11265" width="13.7109375" bestFit="1" customWidth="1"/>
    <col min="11266" max="11266" width="39.85546875" customWidth="1"/>
    <col min="11521" max="11521" width="13.7109375" bestFit="1" customWidth="1"/>
    <col min="11522" max="11522" width="39.85546875" customWidth="1"/>
    <col min="11777" max="11777" width="13.7109375" bestFit="1" customWidth="1"/>
    <col min="11778" max="11778" width="39.85546875" customWidth="1"/>
    <col min="12033" max="12033" width="13.7109375" bestFit="1" customWidth="1"/>
    <col min="12034" max="12034" width="39.85546875" customWidth="1"/>
    <col min="12289" max="12289" width="13.7109375" bestFit="1" customWidth="1"/>
    <col min="12290" max="12290" width="39.85546875" customWidth="1"/>
    <col min="12545" max="12545" width="13.7109375" bestFit="1" customWidth="1"/>
    <col min="12546" max="12546" width="39.85546875" customWidth="1"/>
    <col min="12801" max="12801" width="13.7109375" bestFit="1" customWidth="1"/>
    <col min="12802" max="12802" width="39.85546875" customWidth="1"/>
    <col min="13057" max="13057" width="13.7109375" bestFit="1" customWidth="1"/>
    <col min="13058" max="13058" width="39.85546875" customWidth="1"/>
    <col min="13313" max="13313" width="13.7109375" bestFit="1" customWidth="1"/>
    <col min="13314" max="13314" width="39.85546875" customWidth="1"/>
    <col min="13569" max="13569" width="13.7109375" bestFit="1" customWidth="1"/>
    <col min="13570" max="13570" width="39.85546875" customWidth="1"/>
    <col min="13825" max="13825" width="13.7109375" bestFit="1" customWidth="1"/>
    <col min="13826" max="13826" width="39.85546875" customWidth="1"/>
    <col min="14081" max="14081" width="13.7109375" bestFit="1" customWidth="1"/>
    <col min="14082" max="14082" width="39.85546875" customWidth="1"/>
    <col min="14337" max="14337" width="13.7109375" bestFit="1" customWidth="1"/>
    <col min="14338" max="14338" width="39.85546875" customWidth="1"/>
    <col min="14593" max="14593" width="13.7109375" bestFit="1" customWidth="1"/>
    <col min="14594" max="14594" width="39.85546875" customWidth="1"/>
    <col min="14849" max="14849" width="13.7109375" bestFit="1" customWidth="1"/>
    <col min="14850" max="14850" width="39.85546875" customWidth="1"/>
    <col min="15105" max="15105" width="13.7109375" bestFit="1" customWidth="1"/>
    <col min="15106" max="15106" width="39.85546875" customWidth="1"/>
    <col min="15361" max="15361" width="13.7109375" bestFit="1" customWidth="1"/>
    <col min="15362" max="15362" width="39.85546875" customWidth="1"/>
    <col min="15617" max="15617" width="13.7109375" bestFit="1" customWidth="1"/>
    <col min="15618" max="15618" width="39.85546875" customWidth="1"/>
    <col min="15873" max="15873" width="13.7109375" bestFit="1" customWidth="1"/>
    <col min="15874" max="15874" width="39.85546875" customWidth="1"/>
    <col min="16129" max="16129" width="13.7109375" bestFit="1" customWidth="1"/>
    <col min="16130" max="16130" width="39.85546875" customWidth="1"/>
  </cols>
  <sheetData>
    <row r="1" spans="1:14" ht="38.25" x14ac:dyDescent="0.25">
      <c r="A1" s="42" t="s">
        <v>0</v>
      </c>
      <c r="B1" s="44" t="s">
        <v>1</v>
      </c>
      <c r="C1" s="48" t="s">
        <v>2</v>
      </c>
      <c r="D1" s="44" t="s">
        <v>3</v>
      </c>
      <c r="E1" s="46" t="s">
        <v>4</v>
      </c>
      <c r="F1" s="4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0" t="s">
        <v>10</v>
      </c>
      <c r="L1" s="40" t="s">
        <v>11</v>
      </c>
      <c r="M1" s="41" t="s">
        <v>12</v>
      </c>
      <c r="N1" s="41" t="s">
        <v>13</v>
      </c>
    </row>
    <row r="2" spans="1:14" x14ac:dyDescent="0.25">
      <c r="A2" s="43"/>
      <c r="B2" s="45"/>
      <c r="C2" s="49"/>
      <c r="D2" s="45"/>
      <c r="E2" s="47"/>
      <c r="F2" s="43"/>
      <c r="G2" s="2" t="s">
        <v>14</v>
      </c>
      <c r="H2" s="2" t="s">
        <v>14</v>
      </c>
      <c r="I2" s="2" t="s">
        <v>14</v>
      </c>
      <c r="J2" s="2" t="s">
        <v>14</v>
      </c>
      <c r="K2" s="40"/>
      <c r="L2" s="40"/>
      <c r="M2" s="41"/>
      <c r="N2" s="41"/>
    </row>
    <row r="3" spans="1:14" x14ac:dyDescent="0.25">
      <c r="A3" s="38">
        <f>IFERROR(1/(1/Лист3!A5),"")</f>
        <v>1120000008</v>
      </c>
      <c r="B3" t="str">
        <f>IFERROR(VLOOKUP(A3,Лист1!A$3:B$9999,2,),"")</f>
        <v>ПРОФИЛЬ ПП 60Х27Х0,5Х3000 1120</v>
      </c>
      <c r="C3" s="30">
        <f>IF($A3="","",Лист3!B5)</f>
        <v>256</v>
      </c>
      <c r="D3" s="30" t="str">
        <f>IFERROR(VLOOKUP(A3,Лист1!A$3:D$9999,4,),"")</f>
        <v>ШТ</v>
      </c>
      <c r="E3" s="39">
        <f>IF($A3="","",Лист3!C5)</f>
        <v>57.08</v>
      </c>
      <c r="F3" s="30">
        <f>C3*E3</f>
        <v>14612.48</v>
      </c>
      <c r="G3" s="30">
        <f>IF($A3="","",Лист3!D5)</f>
        <v>256</v>
      </c>
      <c r="H3" s="30">
        <f>IF($A3="","",Лист3!E5)</f>
        <v>0</v>
      </c>
      <c r="I3" s="30">
        <f>IF($A3="","",Лист3!F5)</f>
        <v>0</v>
      </c>
      <c r="J3" s="30">
        <f>IF($A3="","",Лист3!G5)</f>
        <v>0</v>
      </c>
      <c r="K3" s="30">
        <f>IF($A3="","",Лист3!H5)</f>
        <v>256</v>
      </c>
      <c r="L3" s="30">
        <f>IF($A3="","",Лист3!I5)</f>
        <v>14612.48</v>
      </c>
      <c r="M3" s="30">
        <f>IF($A3="","",Лист3!J5)</f>
        <v>0</v>
      </c>
      <c r="N3" s="30">
        <f>IF($A3="","",Лист3!K5)</f>
        <v>0</v>
      </c>
    </row>
    <row r="4" spans="1:14" x14ac:dyDescent="0.25">
      <c r="A4" s="38">
        <f>IFERROR(1/(1/Лист3!A6),"")</f>
        <v>1122100028</v>
      </c>
      <c r="B4" t="str">
        <f>IFERROR(VLOOKUP(A4,Лист1!A$3:B$9999,2,),"")</f>
        <v>ЛИСТ С21-1000-0,5 1000Х6000Х0</v>
      </c>
      <c r="C4" s="30">
        <f>IF($A4="","",Лист3!B6)</f>
        <v>1.55</v>
      </c>
      <c r="D4" s="30" t="str">
        <f>IFERROR(VLOOKUP(A4,Лист1!A$3:D$9999,4,),"")</f>
        <v>М2</v>
      </c>
      <c r="E4" s="39">
        <f>IF($A4="","",Лист3!C6)</f>
        <v>275.82</v>
      </c>
      <c r="F4" s="30">
        <f t="shared" ref="F4:F67" si="0">C4*E4</f>
        <v>427.52100000000002</v>
      </c>
      <c r="G4" s="30">
        <f>IF($A4="","",Лист3!D6)</f>
        <v>0</v>
      </c>
      <c r="H4" s="30">
        <f>IF($A4="","",Лист3!E6)</f>
        <v>0</v>
      </c>
      <c r="I4" s="30">
        <f>IF($A4="","",Лист3!F6)</f>
        <v>0</v>
      </c>
      <c r="J4" s="30">
        <f>IF($A4="","",Лист3!G6)</f>
        <v>0</v>
      </c>
      <c r="K4" s="30">
        <f>IF($A4="","",Лист3!H6)</f>
        <v>0</v>
      </c>
      <c r="L4" s="30">
        <f>IF($A4="","",Лист3!I6)</f>
        <v>0</v>
      </c>
      <c r="M4" s="30">
        <f>IF($A4="","",Лист3!J6)</f>
        <v>1.55</v>
      </c>
      <c r="N4" s="30">
        <f>IF($A4="","",Лист3!K6)</f>
        <v>427.52100000000002</v>
      </c>
    </row>
    <row r="5" spans="1:14" x14ac:dyDescent="0.25">
      <c r="A5" s="38">
        <f>IFERROR(1/(1/Лист3!A7),"")</f>
        <v>1122100036</v>
      </c>
      <c r="B5" t="str">
        <f>IFERROR(VLOOKUP(A5,Лист1!A$3:B$9999,2,),"")</f>
        <v>Профлист 3 м</v>
      </c>
      <c r="C5" s="30">
        <f>IF($A5="","",Лист3!B7)</f>
        <v>25</v>
      </c>
      <c r="D5" s="30" t="str">
        <f>IFERROR(VLOOKUP(A5,Лист1!A$3:D$9999,4,),"")</f>
        <v>ШТ</v>
      </c>
      <c r="E5" s="39">
        <f>IF($A5="","",Лист3!C7)</f>
        <v>560</v>
      </c>
      <c r="F5" s="30">
        <f t="shared" si="0"/>
        <v>14000</v>
      </c>
      <c r="G5" s="30">
        <f>IF($A5="","",Лист3!D7)</f>
        <v>0</v>
      </c>
      <c r="H5" s="30">
        <f>IF($A5="","",Лист3!E7)</f>
        <v>0</v>
      </c>
      <c r="I5" s="30">
        <f>IF($A5="","",Лист3!F7)</f>
        <v>0</v>
      </c>
      <c r="J5" s="30">
        <f>IF($A5="","",Лист3!G7)</f>
        <v>0</v>
      </c>
      <c r="K5" s="30">
        <f>IF($A5="","",Лист3!H7)</f>
        <v>0</v>
      </c>
      <c r="L5" s="30">
        <f>IF($A5="","",Лист3!I7)</f>
        <v>0</v>
      </c>
      <c r="M5" s="30">
        <f>IF($A5="","",Лист3!J7)</f>
        <v>25</v>
      </c>
      <c r="N5" s="30">
        <f>IF($A5="","",Лист3!K7)</f>
        <v>14000</v>
      </c>
    </row>
    <row r="6" spans="1:14" x14ac:dyDescent="0.25">
      <c r="A6" s="38">
        <f>IFERROR(1/(1/Лист3!A8),"")</f>
        <v>2313330031</v>
      </c>
      <c r="B6" t="str">
        <f>IFERROR(VLOOKUP(A6,Лист1!A$3:B$9999,2,),"")</f>
        <v>ГРУНТОВКА POLASTRA 10КГ АКРИЛО</v>
      </c>
      <c r="C6" s="30">
        <f>IF($A6="","",Лист3!B8)</f>
        <v>28.42</v>
      </c>
      <c r="D6" s="30" t="str">
        <f>IFERROR(VLOOKUP(A6,Лист1!A$3:D$9999,4,),"")</f>
        <v>ШТ</v>
      </c>
      <c r="E6" s="39">
        <f>IF($A6="","",Лист3!C8)</f>
        <v>147.91999999999999</v>
      </c>
      <c r="F6" s="30">
        <f t="shared" si="0"/>
        <v>4203.8864000000003</v>
      </c>
      <c r="G6" s="30">
        <f>IF($A6="","",Лист3!D8)</f>
        <v>0</v>
      </c>
      <c r="H6" s="30">
        <f>IF($A6="","",Лист3!E8)</f>
        <v>0</v>
      </c>
      <c r="I6" s="30">
        <f>IF($A6="","",Лист3!F8)</f>
        <v>0</v>
      </c>
      <c r="J6" s="30">
        <f>IF($A6="","",Лист3!G8)</f>
        <v>0</v>
      </c>
      <c r="K6" s="30">
        <f>IF($A6="","",Лист3!H8)</f>
        <v>0</v>
      </c>
      <c r="L6" s="30">
        <f>IF($A6="","",Лист3!I8)</f>
        <v>0</v>
      </c>
      <c r="M6" s="30">
        <f>IF($A6="","",Лист3!J8)</f>
        <v>28.42</v>
      </c>
      <c r="N6" s="30">
        <f>IF($A6="","",Лист3!K8)</f>
        <v>4203.8864000000003</v>
      </c>
    </row>
    <row r="7" spans="1:14" x14ac:dyDescent="0.25">
      <c r="A7" s="38">
        <f>IFERROR(1/(1/Лист3!A9),"")</f>
        <v>2313340048</v>
      </c>
      <c r="B7" t="str">
        <f>IFERROR(VLOOKUP(A7,Лист1!A$3:B$9999,2,),"")</f>
        <v>СМЕСЬ KNAUF DIAMANT КОРОЕД 2,5</v>
      </c>
      <c r="C7" s="30">
        <f>IF($A7="","",Лист3!B9)</f>
        <v>30</v>
      </c>
      <c r="D7" s="30" t="str">
        <f>IFERROR(VLOOKUP(A7,Лист1!A$3:D$9999,4,),"")</f>
        <v>ШТ</v>
      </c>
      <c r="E7" s="39">
        <f>IF($A7="","",Лист3!C9)</f>
        <v>450.15</v>
      </c>
      <c r="F7" s="30">
        <f t="shared" si="0"/>
        <v>13504.5</v>
      </c>
      <c r="G7" s="30">
        <f>IF($A7="","",Лист3!D9)</f>
        <v>0</v>
      </c>
      <c r="H7" s="30">
        <f>IF($A7="","",Лист3!E9)</f>
        <v>0</v>
      </c>
      <c r="I7" s="30">
        <f>IF($A7="","",Лист3!F9)</f>
        <v>0</v>
      </c>
      <c r="J7" s="30">
        <f>IF($A7="","",Лист3!G9)</f>
        <v>0</v>
      </c>
      <c r="K7" s="30">
        <f>IF($A7="","",Лист3!H9)</f>
        <v>0</v>
      </c>
      <c r="L7" s="30">
        <f>IF($A7="","",Лист3!I9)</f>
        <v>0</v>
      </c>
      <c r="M7" s="30">
        <f>IF($A7="","",Лист3!J9)</f>
        <v>30</v>
      </c>
      <c r="N7" s="30">
        <f>IF($A7="","",Лист3!K9)</f>
        <v>13504.5</v>
      </c>
    </row>
    <row r="8" spans="1:14" x14ac:dyDescent="0.25">
      <c r="A8" s="38">
        <f>IFERROR(1/(1/Лист3!A10),"")</f>
        <v>5462220050</v>
      </c>
      <c r="B8" t="str">
        <f>IFERROR(VLOOKUP(A8,Лист1!A$3:B$9999,2,),"")</f>
        <v>ОБОИ ELYSIUM Е54211 1,06Х25 М</v>
      </c>
      <c r="C8" s="30">
        <f>IF($A8="","",Лист3!B10)</f>
        <v>13.2</v>
      </c>
      <c r="D8" s="30" t="str">
        <f>IFERROR(VLOOKUP(A8,Лист1!A$3:D$9999,4,),"")</f>
        <v>ШТ</v>
      </c>
      <c r="E8" s="39">
        <f>IF($A8="","",Лист3!C10)</f>
        <v>1169.48</v>
      </c>
      <c r="F8" s="30">
        <f t="shared" si="0"/>
        <v>15437.135999999999</v>
      </c>
      <c r="G8" s="30">
        <f>IF($A8="","",Лист3!D10)</f>
        <v>0</v>
      </c>
      <c r="H8" s="30">
        <f>IF($A8="","",Лист3!E10)</f>
        <v>0</v>
      </c>
      <c r="I8" s="30">
        <f>IF($A8="","",Лист3!F10)</f>
        <v>0</v>
      </c>
      <c r="J8" s="30">
        <f>IF($A8="","",Лист3!G10)</f>
        <v>0</v>
      </c>
      <c r="K8" s="30">
        <f>IF($A8="","",Лист3!H10)</f>
        <v>0</v>
      </c>
      <c r="L8" s="30">
        <f>IF($A8="","",Лист3!I10)</f>
        <v>0</v>
      </c>
      <c r="M8" s="30">
        <f>IF($A8="","",Лист3!J10)</f>
        <v>13.2</v>
      </c>
      <c r="N8" s="30">
        <f>IF($A8="","",Лист3!K10)</f>
        <v>15437.135999999999</v>
      </c>
    </row>
    <row r="9" spans="1:14" x14ac:dyDescent="0.25">
      <c r="A9" s="38">
        <f>IFERROR(1/(1/Лист3!A11),"")</f>
        <v>5731120011</v>
      </c>
      <c r="B9" t="str">
        <f>IFERROR(VLOOKUP(A9,Лист1!A$3:B$9999,2,),"")</f>
        <v>ПОРТЛАНДЦЕМЕНТ ЦЕМ I 42,5Н 50</v>
      </c>
      <c r="C9" s="30">
        <f>IF($A9="","",Лист3!B11)</f>
        <v>11.23</v>
      </c>
      <c r="D9" s="30" t="str">
        <f>IFERROR(VLOOKUP(A9,Лист1!A$3:D$9999,4,),"")</f>
        <v>ШТ</v>
      </c>
      <c r="E9" s="39">
        <f>IF($A9="","",Лист3!C11)</f>
        <v>224.58</v>
      </c>
      <c r="F9" s="30">
        <f t="shared" si="0"/>
        <v>2522.0334000000003</v>
      </c>
      <c r="G9" s="30">
        <f>IF($A9="","",Лист3!D11)</f>
        <v>0</v>
      </c>
      <c r="H9" s="30">
        <f>IF($A9="","",Лист3!E11)</f>
        <v>1.43</v>
      </c>
      <c r="I9" s="30">
        <f>IF($A9="","",Лист3!F11)</f>
        <v>0.47</v>
      </c>
      <c r="J9" s="30">
        <f>IF($A9="","",Лист3!G11)</f>
        <v>1.44</v>
      </c>
      <c r="K9" s="30">
        <f>IF($A9="","",Лист3!H11)</f>
        <v>3.34</v>
      </c>
      <c r="L9" s="30">
        <f>IF($A9="","",Лист3!I11)</f>
        <v>750.09720000000004</v>
      </c>
      <c r="M9" s="30">
        <f>IF($A9="","",Лист3!J11)</f>
        <v>7.8900000000000006</v>
      </c>
      <c r="N9" s="30">
        <f>IF($A9="","",Лист3!K11)</f>
        <v>1771.9362000000001</v>
      </c>
    </row>
    <row r="10" spans="1:14" x14ac:dyDescent="0.25">
      <c r="A10" s="38">
        <f>IFERROR(1/(1/Лист3!A12),"")</f>
        <v>5767730010</v>
      </c>
      <c r="B10" t="str">
        <f>IFERROR(VLOOKUP(A10,Лист1!A$3:B$9999,2,),"")</f>
        <v>ПОДВЕС ПРЯМОЙ ДЛЯ КРЕПЛЕНИЯ ГИ</v>
      </c>
      <c r="C10" s="30">
        <f>IF($A10="","",Лист3!B12)</f>
        <v>518</v>
      </c>
      <c r="D10" s="30" t="str">
        <f>IFERROR(VLOOKUP(A10,Лист1!A$3:D$9999,4,),"")</f>
        <v>ШТ</v>
      </c>
      <c r="E10" s="39">
        <f>IF($A10="","",Лист3!C12)</f>
        <v>1.95</v>
      </c>
      <c r="F10" s="30">
        <f t="shared" si="0"/>
        <v>1010.1</v>
      </c>
      <c r="G10" s="30">
        <f>IF($A10="","",Лист3!D12)</f>
        <v>518</v>
      </c>
      <c r="H10" s="30">
        <f>IF($A10="","",Лист3!E12)</f>
        <v>0</v>
      </c>
      <c r="I10" s="30">
        <f>IF($A10="","",Лист3!F12)</f>
        <v>0</v>
      </c>
      <c r="J10" s="30">
        <f>IF($A10="","",Лист3!G12)</f>
        <v>0</v>
      </c>
      <c r="K10" s="30">
        <f>IF($A10="","",Лист3!H12)</f>
        <v>518</v>
      </c>
      <c r="L10" s="30">
        <f>IF($A10="","",Лист3!I12)</f>
        <v>1010.1</v>
      </c>
      <c r="M10" s="30">
        <f>IF($A10="","",Лист3!J12)</f>
        <v>0</v>
      </c>
      <c r="N10" s="30">
        <f>IF($A10="","",Лист3!K12)</f>
        <v>0</v>
      </c>
    </row>
    <row r="11" spans="1:14" x14ac:dyDescent="0.25">
      <c r="A11" s="38">
        <f>IFERROR(1/(1/Лист3!A13),"")</f>
        <v>5771140045</v>
      </c>
      <c r="B11" t="str">
        <f>IFERROR(VLOOKUP(A11,Лист1!A$3:B$9999,2,),"")</f>
        <v>ЛИНОЛЕУМ JUTEKS TREND VEGAS 63</v>
      </c>
      <c r="C11" s="30">
        <f>IF($A11="","",Лист3!B13)</f>
        <v>156.28</v>
      </c>
      <c r="D11" s="30" t="str">
        <f>IFERROR(VLOOKUP(A11,Лист1!A$3:D$9999,4,),"")</f>
        <v>М2</v>
      </c>
      <c r="E11" s="39">
        <f>IF($A11="","",Лист3!C13)</f>
        <v>191.19</v>
      </c>
      <c r="F11" s="30">
        <f t="shared" si="0"/>
        <v>29879.173200000001</v>
      </c>
      <c r="G11" s="30">
        <f>IF($A11="","",Лист3!D13)</f>
        <v>0</v>
      </c>
      <c r="H11" s="30">
        <f>IF($A11="","",Лист3!E13)</f>
        <v>0</v>
      </c>
      <c r="I11" s="30">
        <f>IF($A11="","",Лист3!F13)</f>
        <v>0</v>
      </c>
      <c r="J11" s="30">
        <f>IF($A11="","",Лист3!G13)</f>
        <v>0</v>
      </c>
      <c r="K11" s="30">
        <f>IF($A11="","",Лист3!H13)</f>
        <v>0</v>
      </c>
      <c r="L11" s="30">
        <f>IF($A11="","",Лист3!I13)</f>
        <v>0</v>
      </c>
      <c r="M11" s="30">
        <f>IF($A11="","",Лист3!J13)</f>
        <v>156.28</v>
      </c>
      <c r="N11" s="30">
        <f>IF($A11="","",Лист3!K13)</f>
        <v>29879.173200000001</v>
      </c>
    </row>
    <row r="12" spans="1:14" x14ac:dyDescent="0.25">
      <c r="A12" s="38">
        <f>IFERROR(1/(1/Лист3!A14),"")</f>
        <v>5774160010</v>
      </c>
      <c r="B12" t="str">
        <f>IFERROR(VLOOKUP(A12,Лист1!A$3:B$9999,2,),"")</f>
        <v>МАТЕРИАЛ БИКРОСТ ХКП +ХПП ХПП</v>
      </c>
      <c r="C12" s="30">
        <f>IF($A12="","",Лист3!B14)</f>
        <v>40.96</v>
      </c>
      <c r="D12" s="30" t="str">
        <f>IFERROR(VLOOKUP(A12,Лист1!A$3:D$9999,4,),"")</f>
        <v>М2</v>
      </c>
      <c r="E12" s="39">
        <f>IF($A12="","",Лист3!C14)</f>
        <v>95.36</v>
      </c>
      <c r="F12" s="30">
        <f t="shared" si="0"/>
        <v>3905.9456</v>
      </c>
      <c r="G12" s="30">
        <f>IF($A12="","",Лист3!D14)</f>
        <v>0</v>
      </c>
      <c r="H12" s="30">
        <f>IF($A12="","",Лист3!E14)</f>
        <v>0</v>
      </c>
      <c r="I12" s="30">
        <f>IF($A12="","",Лист3!F14)</f>
        <v>0</v>
      </c>
      <c r="J12" s="30">
        <f>IF($A12="","",Лист3!G14)</f>
        <v>40.96</v>
      </c>
      <c r="K12" s="30">
        <f>IF($A12="","",Лист3!H14)</f>
        <v>40.96</v>
      </c>
      <c r="L12" s="30">
        <f>IF($A12="","",Лист3!I14)</f>
        <v>3905.9456</v>
      </c>
      <c r="M12" s="30">
        <f>IF($A12="","",Лист3!J14)</f>
        <v>0</v>
      </c>
      <c r="N12" s="30">
        <f>IF($A12="","",Лист3!K14)</f>
        <v>0</v>
      </c>
    </row>
    <row r="13" spans="1:14" x14ac:dyDescent="0.25">
      <c r="A13" s="38">
        <f>IFERROR(1/(1/Лист3!A15),"")</f>
        <v>9693200193</v>
      </c>
      <c r="B13" t="str">
        <f>IFERROR(VLOOKUP(A13,Лист1!A$3:B$9999,2,),"")</f>
        <v>Ограждение металлическое</v>
      </c>
      <c r="C13" s="30">
        <f>IF($A13="","",Лист3!B15)</f>
        <v>34</v>
      </c>
      <c r="D13" s="30" t="str">
        <f>IFERROR(VLOOKUP(A13,Лист1!A$3:D$9999,4,),"")</f>
        <v>шт</v>
      </c>
      <c r="E13" s="39">
        <f>IF($A13="","",Лист3!C15)</f>
        <v>1634.47</v>
      </c>
      <c r="F13" s="30">
        <f t="shared" si="0"/>
        <v>55571.98</v>
      </c>
      <c r="G13" s="30">
        <f>IF($A13="","",Лист3!D15)</f>
        <v>0</v>
      </c>
      <c r="H13" s="30">
        <f>IF($A13="","",Лист3!E15)</f>
        <v>0</v>
      </c>
      <c r="I13" s="30">
        <f>IF($A13="","",Лист3!F15)</f>
        <v>0</v>
      </c>
      <c r="J13" s="30">
        <f>IF($A13="","",Лист3!G15)</f>
        <v>0</v>
      </c>
      <c r="K13" s="30">
        <f>IF($A13="","",Лист3!H15)</f>
        <v>0</v>
      </c>
      <c r="L13" s="30">
        <f>IF($A13="","",Лист3!I15)</f>
        <v>0</v>
      </c>
      <c r="M13" s="30">
        <f>IF($A13="","",Лист3!J15)</f>
        <v>34</v>
      </c>
      <c r="N13" s="30">
        <f>IF($A13="","",Лист3!K15)</f>
        <v>55571.98</v>
      </c>
    </row>
    <row r="14" spans="1:14" x14ac:dyDescent="0.25">
      <c r="A14" s="38" t="str">
        <f>IFERROR(1/(1/Лист3!A16),"")</f>
        <v/>
      </c>
      <c r="B14" t="str">
        <f>IFERROR(VLOOKUP(A14,Лист1!A$3:B$9999,2,),"")</f>
        <v/>
      </c>
      <c r="C14" s="30" t="str">
        <f>IF($A14="","",Лист3!B16)</f>
        <v/>
      </c>
      <c r="D14" s="30" t="str">
        <f>IFERROR(VLOOKUP(A14,Лист1!A$3:D$9999,4,),"")</f>
        <v/>
      </c>
      <c r="E14" s="39" t="str">
        <f>IF($A14="","",Лист3!C16)</f>
        <v/>
      </c>
      <c r="F14" s="30" t="e">
        <f t="shared" si="0"/>
        <v>#VALUE!</v>
      </c>
      <c r="G14" s="30" t="str">
        <f>IF($A14="","",Лист3!D16)</f>
        <v/>
      </c>
      <c r="H14" s="30" t="str">
        <f>IF($A14="","",Лист3!E16)</f>
        <v/>
      </c>
      <c r="I14" s="30" t="str">
        <f>IF($A14="","",Лист3!F16)</f>
        <v/>
      </c>
      <c r="J14" s="30" t="str">
        <f>IF($A14="","",Лист3!G16)</f>
        <v/>
      </c>
      <c r="K14" s="30" t="str">
        <f>IF($A14="","",Лист3!H16)</f>
        <v/>
      </c>
      <c r="L14" s="30" t="str">
        <f>IF($A14="","",Лист3!I16)</f>
        <v/>
      </c>
      <c r="M14" s="30" t="str">
        <f>IF($A14="","",Лист3!J16)</f>
        <v/>
      </c>
      <c r="N14" s="30" t="str">
        <f>IF($A14="","",Лист3!K16)</f>
        <v/>
      </c>
    </row>
    <row r="15" spans="1:14" x14ac:dyDescent="0.25">
      <c r="A15" s="38">
        <f>IFERROR(1/(1/Лист3!A17),"")</f>
        <v>3116140101</v>
      </c>
      <c r="B15" t="str">
        <f>IFERROR(VLOOKUP(A15,Лист1!A$3:B$9999,2,),"")</f>
        <v>АЭРАТОР УОС</v>
      </c>
      <c r="C15" s="30">
        <f>IF($A15="","",Лист3!B17)</f>
        <v>1</v>
      </c>
      <c r="D15" s="30" t="str">
        <f>IFERROR(VLOOKUP(A15,Лист1!A$3:D$9999,4,),"")</f>
        <v>ШТ</v>
      </c>
      <c r="E15" s="39">
        <f>IF($A15="","",Лист3!C17)</f>
        <v>160</v>
      </c>
      <c r="F15" s="30">
        <f t="shared" si="0"/>
        <v>160</v>
      </c>
      <c r="G15" s="30">
        <f>IF($A15="","",Лист3!D17)</f>
        <v>0</v>
      </c>
      <c r="H15" s="30">
        <f>IF($A15="","",Лист3!E17)</f>
        <v>0</v>
      </c>
      <c r="I15" s="30">
        <f>IF($A15="","",Лист3!F17)</f>
        <v>0</v>
      </c>
      <c r="J15" s="30">
        <f>IF($A15="","",Лист3!G17)</f>
        <v>0</v>
      </c>
      <c r="K15" s="30">
        <f>IF($A15="","",Лист3!H17)</f>
        <v>0</v>
      </c>
      <c r="L15" s="30">
        <f>IF($A15="","",Лист3!I17)</f>
        <v>0</v>
      </c>
      <c r="M15" s="30">
        <f>IF($A15="","",Лист3!J17)</f>
        <v>1</v>
      </c>
      <c r="N15" s="30">
        <f>IF($A15="","",Лист3!K17)</f>
        <v>160</v>
      </c>
    </row>
    <row r="16" spans="1:14" x14ac:dyDescent="0.25">
      <c r="A16" s="38">
        <f>IFERROR(1/(1/Лист3!A18),"")</f>
        <v>3464210129</v>
      </c>
      <c r="B16" t="str">
        <f>IFERROR(VLOOKUP(A16,Лист1!A$3:B$9999,2,),"")</f>
        <v>ВЫКЛЮЧАТЕЛЬ ОТКРЫТОЙ УСТ.ОДНОК</v>
      </c>
      <c r="C16" s="30">
        <f>IF($A16="","",Лист3!B18)</f>
        <v>18</v>
      </c>
      <c r="D16" s="30" t="str">
        <f>IFERROR(VLOOKUP(A16,Лист1!A$3:D$9999,4,),"")</f>
        <v>ШТ</v>
      </c>
      <c r="E16" s="39">
        <f>IF($A16="","",Лист3!C18)</f>
        <v>26.07</v>
      </c>
      <c r="F16" s="30">
        <f t="shared" si="0"/>
        <v>469.26</v>
      </c>
      <c r="G16" s="30">
        <f>IF($A16="","",Лист3!D18)</f>
        <v>0</v>
      </c>
      <c r="H16" s="30">
        <f>IF($A16="","",Лист3!E18)</f>
        <v>0</v>
      </c>
      <c r="I16" s="30">
        <f>IF($A16="","",Лист3!F18)</f>
        <v>0</v>
      </c>
      <c r="J16" s="30">
        <f>IF($A16="","",Лист3!G18)</f>
        <v>0</v>
      </c>
      <c r="K16" s="30">
        <f>IF($A16="","",Лист3!H18)</f>
        <v>0</v>
      </c>
      <c r="L16" s="30">
        <f>IF($A16="","",Лист3!I18)</f>
        <v>0</v>
      </c>
      <c r="M16" s="30">
        <f>IF($A16="","",Лист3!J18)</f>
        <v>18</v>
      </c>
      <c r="N16" s="30">
        <f>IF($A16="","",Лист3!K18)</f>
        <v>469.26</v>
      </c>
    </row>
    <row r="17" spans="1:14" x14ac:dyDescent="0.25">
      <c r="A17" s="38">
        <f>IFERROR(1/(1/Лист3!A19),"")</f>
        <v>5767730005</v>
      </c>
      <c r="B17" t="str">
        <f>IFERROR(VLOOKUP(A17,Лист1!A$3:B$9999,2,),"")</f>
        <v>ГИПСОКАРТОН ТИГИ-КНАУФ 2500Х12</v>
      </c>
      <c r="C17" s="30">
        <f>IF($A17="","",Лист3!B19)</f>
        <v>2</v>
      </c>
      <c r="D17" s="30" t="str">
        <f>IFERROR(VLOOKUP(A17,Лист1!A$3:D$9999,4,),"")</f>
        <v>ШТ</v>
      </c>
      <c r="E17" s="39">
        <f>IF($A17="","",Лист3!C19)</f>
        <v>270</v>
      </c>
      <c r="F17" s="30">
        <f t="shared" si="0"/>
        <v>540</v>
      </c>
      <c r="G17" s="30">
        <f>IF($A17="","",Лист3!D19)</f>
        <v>0</v>
      </c>
      <c r="H17" s="30">
        <f>IF($A17="","",Лист3!E19)</f>
        <v>0</v>
      </c>
      <c r="I17" s="30">
        <f>IF($A17="","",Лист3!F19)</f>
        <v>0</v>
      </c>
      <c r="J17" s="30">
        <f>IF($A17="","",Лист3!G19)</f>
        <v>0</v>
      </c>
      <c r="K17" s="30">
        <f>IF($A17="","",Лист3!H19)</f>
        <v>0</v>
      </c>
      <c r="L17" s="30">
        <f>IF($A17="","",Лист3!I19)</f>
        <v>0</v>
      </c>
      <c r="M17" s="30">
        <f>IF($A17="","",Лист3!J19)</f>
        <v>2</v>
      </c>
      <c r="N17" s="30">
        <f>IF($A17="","",Лист3!K19)</f>
        <v>540</v>
      </c>
    </row>
    <row r="18" spans="1:14" x14ac:dyDescent="0.25">
      <c r="A18" s="38">
        <f>IFERROR(1/(1/Лист3!A20),"")</f>
        <v>2316900126</v>
      </c>
      <c r="B18" t="str">
        <f>IFERROR(VLOOKUP(A18,Лист1!A$3:B$9999,2,),"")</f>
        <v>ГРУНТОВКА BROZEX БЕТОН-КОНТАКТ</v>
      </c>
      <c r="C18" s="30">
        <f>IF($A18="","",Лист3!B20)</f>
        <v>2</v>
      </c>
      <c r="D18" s="30" t="str">
        <f>IFERROR(VLOOKUP(A18,Лист1!A$3:D$9999,4,),"")</f>
        <v>ШТ</v>
      </c>
      <c r="E18" s="39">
        <f>IF($A18="","",Лист3!C20)</f>
        <v>980</v>
      </c>
      <c r="F18" s="30">
        <f t="shared" si="0"/>
        <v>1960</v>
      </c>
      <c r="G18" s="30">
        <f>IF($A18="","",Лист3!D20)</f>
        <v>0</v>
      </c>
      <c r="H18" s="30">
        <f>IF($A18="","",Лист3!E20)</f>
        <v>0.85</v>
      </c>
      <c r="I18" s="30">
        <f>IF($A18="","",Лист3!F20)</f>
        <v>0.19</v>
      </c>
      <c r="J18" s="30">
        <f>IF($A18="","",Лист3!G20)</f>
        <v>3.73</v>
      </c>
      <c r="K18" s="30">
        <f>IF($A18="","",Лист3!H20)</f>
        <v>4.7699999999999996</v>
      </c>
      <c r="L18" s="30">
        <f>IF($A18="","",Лист3!I20)</f>
        <v>4674.5999999999995</v>
      </c>
      <c r="M18" s="30">
        <f>IF($A18="","",Лист3!J20)</f>
        <v>-2.7699999999999996</v>
      </c>
      <c r="N18" s="30">
        <f>IF($A18="","",Лист3!K20)</f>
        <v>-2714.5999999999995</v>
      </c>
    </row>
    <row r="19" spans="1:14" x14ac:dyDescent="0.25">
      <c r="A19" s="38">
        <f>IFERROR(1/(1/Лист3!A21),"")</f>
        <v>2313920136</v>
      </c>
      <c r="B19" t="str">
        <f>IFERROR(VLOOKUP(A19,Лист1!A$3:B$9999,2,),"")</f>
        <v>ГРУНТ-ЭМАЛЬ HAMMERITE 2,5Л СВЕ</v>
      </c>
      <c r="C19" s="30">
        <f>IF($A19="","",Лист3!B21)</f>
        <v>1</v>
      </c>
      <c r="D19" s="30" t="str">
        <f>IFERROR(VLOOKUP(A19,Лист1!A$3:D$9999,4,),"")</f>
        <v>ШТ</v>
      </c>
      <c r="E19" s="39">
        <f>IF($A19="","",Лист3!C21)</f>
        <v>295</v>
      </c>
      <c r="F19" s="30">
        <f t="shared" si="0"/>
        <v>295</v>
      </c>
      <c r="G19" s="30">
        <f>IF($A19="","",Лист3!D21)</f>
        <v>0</v>
      </c>
      <c r="H19" s="30">
        <f>IF($A19="","",Лист3!E21)</f>
        <v>0</v>
      </c>
      <c r="I19" s="30">
        <f>IF($A19="","",Лист3!F21)</f>
        <v>0</v>
      </c>
      <c r="J19" s="30">
        <f>IF($A19="","",Лист3!G21)</f>
        <v>0</v>
      </c>
      <c r="K19" s="30">
        <f>IF($A19="","",Лист3!H21)</f>
        <v>0</v>
      </c>
      <c r="L19" s="30">
        <f>IF($A19="","",Лист3!I21)</f>
        <v>0</v>
      </c>
      <c r="M19" s="30">
        <f>IF($A19="","",Лист3!J21)</f>
        <v>1</v>
      </c>
      <c r="N19" s="30">
        <f>IF($A19="","",Лист3!K21)</f>
        <v>295</v>
      </c>
    </row>
    <row r="20" spans="1:14" x14ac:dyDescent="0.25">
      <c r="A20" s="38">
        <f>IFERROR(1/(1/Лист3!A22),"")</f>
        <v>2313920103</v>
      </c>
      <c r="B20" t="str">
        <f>IFERROR(VLOOKUP(A20,Лист1!A$3:B$9999,2,),"")</f>
        <v>ГРУНТ-ЭМАЛЬ ПО РЖАВЧИНЕ</v>
      </c>
      <c r="C20" s="30">
        <f>IF($A20="","",Лист3!B22)</f>
        <v>1</v>
      </c>
      <c r="D20" s="30" t="str">
        <f>IFERROR(VLOOKUP(A20,Лист1!A$3:D$9999,4,),"")</f>
        <v>ШТ</v>
      </c>
      <c r="E20" s="39">
        <f>IF($A20="","",Лист3!C22)</f>
        <v>280</v>
      </c>
      <c r="F20" s="30">
        <f t="shared" si="0"/>
        <v>280</v>
      </c>
      <c r="G20" s="30">
        <f>IF($A20="","",Лист3!D22)</f>
        <v>0</v>
      </c>
      <c r="H20" s="30">
        <f>IF($A20="","",Лист3!E22)</f>
        <v>0</v>
      </c>
      <c r="I20" s="30">
        <f>IF($A20="","",Лист3!F22)</f>
        <v>0</v>
      </c>
      <c r="J20" s="30">
        <f>IF($A20="","",Лист3!G22)</f>
        <v>0</v>
      </c>
      <c r="K20" s="30">
        <f>IF($A20="","",Лист3!H22)</f>
        <v>0</v>
      </c>
      <c r="L20" s="30">
        <f>IF($A20="","",Лист3!I22)</f>
        <v>0</v>
      </c>
      <c r="M20" s="30">
        <f>IF($A20="","",Лист3!J22)</f>
        <v>1</v>
      </c>
      <c r="N20" s="30">
        <f>IF($A20="","",Лист3!K22)</f>
        <v>280</v>
      </c>
    </row>
    <row r="21" spans="1:14" x14ac:dyDescent="0.25">
      <c r="A21" s="38">
        <f>IFERROR(1/(1/Лист3!A23),"")</f>
        <v>1271100119</v>
      </c>
      <c r="B21" t="str">
        <f>IFERROR(VLOOKUP(A21,Лист1!A$3:B$9999,2,),"")</f>
        <v>ДЮБЕЛЬ-ГВОЗДЬ WKRET-MET SMK 6Х</v>
      </c>
      <c r="C21" s="30">
        <f>IF($A21="","",Лист3!B23)</f>
        <v>823</v>
      </c>
      <c r="D21" s="30" t="str">
        <f>IFERROR(VLOOKUP(A21,Лист1!A$3:D$9999,4,),"")</f>
        <v>ШТ</v>
      </c>
      <c r="E21" s="39">
        <f>IF($A21="","",Лист3!C23)</f>
        <v>0.84</v>
      </c>
      <c r="F21" s="30">
        <f t="shared" si="0"/>
        <v>691.31999999999994</v>
      </c>
      <c r="G21" s="30">
        <f>IF($A21="","",Лист3!D23)</f>
        <v>674</v>
      </c>
      <c r="H21" s="30">
        <f>IF($A21="","",Лист3!E23)</f>
        <v>118</v>
      </c>
      <c r="I21" s="30">
        <f>IF($A21="","",Лист3!F23)</f>
        <v>31</v>
      </c>
      <c r="J21" s="30">
        <f>IF($A21="","",Лист3!G23)</f>
        <v>0</v>
      </c>
      <c r="K21" s="30">
        <f>IF($A21="","",Лист3!H23)</f>
        <v>823</v>
      </c>
      <c r="L21" s="30">
        <f>IF($A21="","",Лист3!I23)</f>
        <v>691.31999999999994</v>
      </c>
      <c r="M21" s="30">
        <f>IF($A21="","",Лист3!J23)</f>
        <v>0</v>
      </c>
      <c r="N21" s="30">
        <f>IF($A21="","",Лист3!K23)</f>
        <v>0</v>
      </c>
    </row>
    <row r="22" spans="1:14" x14ac:dyDescent="0.25">
      <c r="A22" s="38">
        <f>IFERROR(1/(1/Лист3!A24),"")</f>
        <v>1468505004</v>
      </c>
      <c r="B22" t="str">
        <f>IFERROR(VLOOKUP(A22,Лист1!A$3:B$9999,2,),"")</f>
        <v>ЗАГЛУШКА 110 КАНАЛИЗАЦИОННАЯ</v>
      </c>
      <c r="C22" s="30">
        <f>IF($A22="","",Лист3!B24)</f>
        <v>1</v>
      </c>
      <c r="D22" s="30" t="str">
        <f>IFERROR(VLOOKUP(A22,Лист1!A$3:D$9999,4,),"")</f>
        <v>ШТ</v>
      </c>
      <c r="E22" s="39">
        <f>IF($A22="","",Лист3!C24)</f>
        <v>18</v>
      </c>
      <c r="F22" s="30">
        <f t="shared" si="0"/>
        <v>18</v>
      </c>
      <c r="G22" s="30">
        <f>IF($A22="","",Лист3!D24)</f>
        <v>0</v>
      </c>
      <c r="H22" s="30">
        <f>IF($A22="","",Лист3!E24)</f>
        <v>0</v>
      </c>
      <c r="I22" s="30">
        <f>IF($A22="","",Лист3!F24)</f>
        <v>0</v>
      </c>
      <c r="J22" s="30">
        <f>IF($A22="","",Лист3!G24)</f>
        <v>0</v>
      </c>
      <c r="K22" s="30">
        <f>IF($A22="","",Лист3!H24)</f>
        <v>0</v>
      </c>
      <c r="L22" s="30">
        <f>IF($A22="","",Лист3!I24)</f>
        <v>0</v>
      </c>
      <c r="M22" s="30">
        <f>IF($A22="","",Лист3!J24)</f>
        <v>1</v>
      </c>
      <c r="N22" s="30">
        <f>IF($A22="","",Лист3!K24)</f>
        <v>18</v>
      </c>
    </row>
    <row r="23" spans="1:14" x14ac:dyDescent="0.25">
      <c r="A23" s="38">
        <f>IFERROR(1/(1/Лист3!A25),"")</f>
        <v>4981810001</v>
      </c>
      <c r="B23" t="str">
        <f>IFERROR(VLOOKUP(A23,Лист1!A$3:B$9999,2,),"")</f>
        <v>ЗАДВИЖКА 498421 ДВЕРНАЯ</v>
      </c>
      <c r="C23" s="30">
        <f>IF($A23="","",Лист3!B25)</f>
        <v>3</v>
      </c>
      <c r="D23" s="30" t="str">
        <f>IFERROR(VLOOKUP(A23,Лист1!A$3:D$9999,4,),"")</f>
        <v>ШТ</v>
      </c>
      <c r="E23" s="39">
        <f>IF($A23="","",Лист3!C25)</f>
        <v>100</v>
      </c>
      <c r="F23" s="30">
        <f t="shared" si="0"/>
        <v>300</v>
      </c>
      <c r="G23" s="30">
        <f>IF($A23="","",Лист3!D25)</f>
        <v>0</v>
      </c>
      <c r="H23" s="30">
        <f>IF($A23="","",Лист3!E25)</f>
        <v>0</v>
      </c>
      <c r="I23" s="30">
        <f>IF($A23="","",Лист3!F25)</f>
        <v>0</v>
      </c>
      <c r="J23" s="30">
        <f>IF($A23="","",Лист3!G25)</f>
        <v>0</v>
      </c>
      <c r="K23" s="30">
        <f>IF($A23="","",Лист3!H25)</f>
        <v>0</v>
      </c>
      <c r="L23" s="30">
        <f>IF($A23="","",Лист3!I25)</f>
        <v>0</v>
      </c>
      <c r="M23" s="30">
        <f>IF($A23="","",Лист3!J25)</f>
        <v>3</v>
      </c>
      <c r="N23" s="30">
        <f>IF($A23="","",Лист3!K25)</f>
        <v>300</v>
      </c>
    </row>
    <row r="24" spans="1:14" x14ac:dyDescent="0.25">
      <c r="A24" s="38">
        <f>IFERROR(1/(1/Лист3!A26),"")</f>
        <v>4981300003</v>
      </c>
      <c r="B24" t="str">
        <f>IFERROR(VLOOKUP(A24,Лист1!A$3:B$9999,2,),"")</f>
        <v>ЗАМОК 3НЦ-0 ВИСЯЧИЙ</v>
      </c>
      <c r="C24" s="30">
        <f>IF($A24="","",Лист3!B26)</f>
        <v>4</v>
      </c>
      <c r="D24" s="30" t="str">
        <f>IFERROR(VLOOKUP(A24,Лист1!A$3:D$9999,4,),"")</f>
        <v>ШТ</v>
      </c>
      <c r="E24" s="39">
        <f>IF($A24="","",Лист3!C26)</f>
        <v>180</v>
      </c>
      <c r="F24" s="30">
        <f t="shared" si="0"/>
        <v>720</v>
      </c>
      <c r="G24" s="30">
        <f>IF($A24="","",Лист3!D26)</f>
        <v>0</v>
      </c>
      <c r="H24" s="30">
        <f>IF($A24="","",Лист3!E26)</f>
        <v>0</v>
      </c>
      <c r="I24" s="30">
        <f>IF($A24="","",Лист3!F26)</f>
        <v>0</v>
      </c>
      <c r="J24" s="30">
        <f>IF($A24="","",Лист3!G26)</f>
        <v>0</v>
      </c>
      <c r="K24" s="30">
        <f>IF($A24="","",Лист3!H26)</f>
        <v>0</v>
      </c>
      <c r="L24" s="30">
        <f>IF($A24="","",Лист3!I26)</f>
        <v>0</v>
      </c>
      <c r="M24" s="30">
        <f>IF($A24="","",Лист3!J26)</f>
        <v>4</v>
      </c>
      <c r="N24" s="30">
        <f>IF($A24="","",Лист3!K26)</f>
        <v>720</v>
      </c>
    </row>
    <row r="25" spans="1:14" x14ac:dyDescent="0.25">
      <c r="A25" s="38">
        <f>IFERROR(1/(1/Лист3!A27),"")</f>
        <v>3187895231</v>
      </c>
      <c r="B25" t="str">
        <f>IFERROR(VLOOKUP(A25,Лист1!A$3:B$9999,2,),"")</f>
        <v>ЗАМОК GEGE610/50 SPERRE1 ВИСЯЧ</v>
      </c>
      <c r="C25" s="30">
        <f>IF($A25="","",Лист3!B27)</f>
        <v>1</v>
      </c>
      <c r="D25" s="30" t="str">
        <f>IFERROR(VLOOKUP(A25,Лист1!A$3:D$9999,4,),"")</f>
        <v>ШТ</v>
      </c>
      <c r="E25" s="39">
        <f>IF($A25="","",Лист3!C27)</f>
        <v>95</v>
      </c>
      <c r="F25" s="30">
        <f t="shared" si="0"/>
        <v>95</v>
      </c>
      <c r="G25" s="30">
        <f>IF($A25="","",Лист3!D27)</f>
        <v>0</v>
      </c>
      <c r="H25" s="30">
        <f>IF($A25="","",Лист3!E27)</f>
        <v>0</v>
      </c>
      <c r="I25" s="30">
        <f>IF($A25="","",Лист3!F27)</f>
        <v>0</v>
      </c>
      <c r="J25" s="30">
        <f>IF($A25="","",Лист3!G27)</f>
        <v>0</v>
      </c>
      <c r="K25" s="30">
        <f>IF($A25="","",Лист3!H27)</f>
        <v>0</v>
      </c>
      <c r="L25" s="30">
        <f>IF($A25="","",Лист3!I27)</f>
        <v>0</v>
      </c>
      <c r="M25" s="30">
        <f>IF($A25="","",Лист3!J27)</f>
        <v>1</v>
      </c>
      <c r="N25" s="30">
        <f>IF($A25="","",Лист3!K27)</f>
        <v>95</v>
      </c>
    </row>
    <row r="26" spans="1:14" x14ac:dyDescent="0.25">
      <c r="A26" s="38">
        <f>IFERROR(1/(1/Лист3!A28),"")</f>
        <v>4981110087</v>
      </c>
      <c r="B26" t="str">
        <f>IFERROR(VLOOKUP(A26,Лист1!A$3:B$9999,2,),"")</f>
        <v>ЗАМОК KALE 157-D НАКЛАДНОЙ</v>
      </c>
      <c r="C26" s="30">
        <f>IF($A26="","",Лист3!B28)</f>
        <v>1</v>
      </c>
      <c r="D26" s="30" t="str">
        <f>IFERROR(VLOOKUP(A26,Лист1!A$3:D$9999,4,),"")</f>
        <v>ШТ</v>
      </c>
      <c r="E26" s="39">
        <f>IF($A26="","",Лист3!C28)</f>
        <v>575</v>
      </c>
      <c r="F26" s="30">
        <f t="shared" si="0"/>
        <v>575</v>
      </c>
      <c r="G26" s="30">
        <f>IF($A26="","",Лист3!D28)</f>
        <v>0</v>
      </c>
      <c r="H26" s="30">
        <f>IF($A26="","",Лист3!E28)</f>
        <v>0</v>
      </c>
      <c r="I26" s="30">
        <f>IF($A26="","",Лист3!F28)</f>
        <v>0</v>
      </c>
      <c r="J26" s="30">
        <f>IF($A26="","",Лист3!G28)</f>
        <v>0</v>
      </c>
      <c r="K26" s="30">
        <f>IF($A26="","",Лист3!H28)</f>
        <v>0</v>
      </c>
      <c r="L26" s="30">
        <f>IF($A26="","",Лист3!I28)</f>
        <v>0</v>
      </c>
      <c r="M26" s="30">
        <f>IF($A26="","",Лист3!J28)</f>
        <v>1</v>
      </c>
      <c r="N26" s="30">
        <f>IF($A26="","",Лист3!K28)</f>
        <v>575</v>
      </c>
    </row>
    <row r="27" spans="1:14" x14ac:dyDescent="0.25">
      <c r="A27" s="38">
        <f>IFERROR(1/(1/Лист3!A29),"")</f>
        <v>4981110002</v>
      </c>
      <c r="B27" t="str">
        <f>IFERROR(VLOOKUP(A27,Лист1!A$3:B$9999,2,),"")</f>
        <v>ЗАМОК ЗВ-1 ВРЕЗНОЙ</v>
      </c>
      <c r="C27" s="30">
        <f>IF($A27="","",Лист3!B29)</f>
        <v>1</v>
      </c>
      <c r="D27" s="30" t="str">
        <f>IFERROR(VLOOKUP(A27,Лист1!A$3:D$9999,4,),"")</f>
        <v>ШТ</v>
      </c>
      <c r="E27" s="39">
        <f>IF($A27="","",Лист3!C29)</f>
        <v>555</v>
      </c>
      <c r="F27" s="30">
        <f t="shared" si="0"/>
        <v>555</v>
      </c>
      <c r="G27" s="30">
        <f>IF($A27="","",Лист3!D29)</f>
        <v>0</v>
      </c>
      <c r="H27" s="30">
        <f>IF($A27="","",Лист3!E29)</f>
        <v>0</v>
      </c>
      <c r="I27" s="30">
        <f>IF($A27="","",Лист3!F29)</f>
        <v>0</v>
      </c>
      <c r="J27" s="30">
        <f>IF($A27="","",Лист3!G29)</f>
        <v>1</v>
      </c>
      <c r="K27" s="30">
        <f>IF($A27="","",Лист3!H29)</f>
        <v>1</v>
      </c>
      <c r="L27" s="30">
        <f>IF($A27="","",Лист3!I29)</f>
        <v>555</v>
      </c>
      <c r="M27" s="30">
        <f>IF($A27="","",Лист3!J29)</f>
        <v>0</v>
      </c>
      <c r="N27" s="30">
        <f>IF($A27="","",Лист3!K29)</f>
        <v>0</v>
      </c>
    </row>
    <row r="28" spans="1:14" x14ac:dyDescent="0.25">
      <c r="A28" s="38">
        <f>IFERROR(1/(1/Лист3!A30),"")</f>
        <v>4981210007</v>
      </c>
      <c r="B28" t="str">
        <f>IFERROR(VLOOKUP(A28,Лист1!A$3:B$9999,2,),"")</f>
        <v>ЗАМОК ЗЕНИТ ЗН1-3 100Х75Х24,5</v>
      </c>
      <c r="C28" s="30">
        <f>IF($A28="","",Лист3!B30)</f>
        <v>1</v>
      </c>
      <c r="D28" s="30" t="str">
        <f>IFERROR(VLOOKUP(A28,Лист1!A$3:D$9999,4,),"")</f>
        <v>ШТ</v>
      </c>
      <c r="E28" s="39">
        <f>IF($A28="","",Лист3!C30)</f>
        <v>770</v>
      </c>
      <c r="F28" s="30">
        <f t="shared" si="0"/>
        <v>770</v>
      </c>
      <c r="G28" s="30">
        <f>IF($A28="","",Лист3!D30)</f>
        <v>0</v>
      </c>
      <c r="H28" s="30">
        <f>IF($A28="","",Лист3!E30)</f>
        <v>0</v>
      </c>
      <c r="I28" s="30">
        <f>IF($A28="","",Лист3!F30)</f>
        <v>0</v>
      </c>
      <c r="J28" s="30">
        <f>IF($A28="","",Лист3!G30)</f>
        <v>0</v>
      </c>
      <c r="K28" s="30">
        <f>IF($A28="","",Лист3!H30)</f>
        <v>0</v>
      </c>
      <c r="L28" s="30">
        <f>IF($A28="","",Лист3!I30)</f>
        <v>0</v>
      </c>
      <c r="M28" s="30">
        <f>IF($A28="","",Лист3!J30)</f>
        <v>1</v>
      </c>
      <c r="N28" s="30">
        <f>IF($A28="","",Лист3!K30)</f>
        <v>770</v>
      </c>
    </row>
    <row r="29" spans="1:14" x14ac:dyDescent="0.25">
      <c r="A29" s="38">
        <f>IFERROR(1/(1/Лист3!A31),"")</f>
        <v>4981100102</v>
      </c>
      <c r="B29" t="str">
        <f>IFERROR(VLOOKUP(A29,Лист1!A$3:B$9999,2,),"")</f>
        <v>ЗАМОК КРЕПЫШ ВРЕЗНОЙ</v>
      </c>
      <c r="C29" s="30">
        <f>IF($A29="","",Лист3!B31)</f>
        <v>1</v>
      </c>
      <c r="D29" s="30" t="str">
        <f>IFERROR(VLOOKUP(A29,Лист1!A$3:D$9999,4,),"")</f>
        <v>ШТ</v>
      </c>
      <c r="E29" s="39">
        <f>IF($A29="","",Лист3!C31)</f>
        <v>600</v>
      </c>
      <c r="F29" s="30">
        <f t="shared" si="0"/>
        <v>600</v>
      </c>
      <c r="G29" s="30">
        <f>IF($A29="","",Лист3!D31)</f>
        <v>0</v>
      </c>
      <c r="H29" s="30">
        <f>IF($A29="","",Лист3!E31)</f>
        <v>0</v>
      </c>
      <c r="I29" s="30">
        <f>IF($A29="","",Лист3!F31)</f>
        <v>0</v>
      </c>
      <c r="J29" s="30">
        <f>IF($A29="","",Лист3!G31)</f>
        <v>0</v>
      </c>
      <c r="K29" s="30">
        <f>IF($A29="","",Лист3!H31)</f>
        <v>0</v>
      </c>
      <c r="L29" s="30">
        <f>IF($A29="","",Лист3!I31)</f>
        <v>0</v>
      </c>
      <c r="M29" s="30">
        <f>IF($A29="","",Лист3!J31)</f>
        <v>1</v>
      </c>
      <c r="N29" s="30">
        <f>IF($A29="","",Лист3!K31)</f>
        <v>600</v>
      </c>
    </row>
    <row r="30" spans="1:14" x14ac:dyDescent="0.25">
      <c r="A30" s="38">
        <f>IFERROR(1/(1/Лист3!A32),"")</f>
        <v>3521000031.0000005</v>
      </c>
      <c r="B30" t="str">
        <f>IFERROR(VLOOKUP(A30,Лист1!A$3:B$9999,2,),"")</f>
        <v/>
      </c>
      <c r="C30" s="30">
        <f>IF($A30="","",Лист3!B32)</f>
        <v>331</v>
      </c>
      <c r="D30" s="30" t="str">
        <f>IFERROR(VLOOKUP(A30,Лист1!A$3:D$9999,4,),"")</f>
        <v/>
      </c>
      <c r="E30" s="39">
        <f>IF($A30="","",Лист3!C32)</f>
        <v>42.46</v>
      </c>
      <c r="F30" s="30">
        <f t="shared" si="0"/>
        <v>14054.26</v>
      </c>
      <c r="G30" s="30">
        <f>IF($A30="","",Лист3!D32)</f>
        <v>0</v>
      </c>
      <c r="H30" s="30">
        <f>IF($A30="","",Лист3!E32)</f>
        <v>0</v>
      </c>
      <c r="I30" s="30">
        <f>IF($A30="","",Лист3!F32)</f>
        <v>0</v>
      </c>
      <c r="J30" s="30">
        <f>IF($A30="","",Лист3!G32)</f>
        <v>183.6</v>
      </c>
      <c r="K30" s="30">
        <f>IF($A30="","",Лист3!H32)</f>
        <v>183.6</v>
      </c>
      <c r="L30" s="30">
        <f>IF($A30="","",Лист3!I32)</f>
        <v>7795.6559999999999</v>
      </c>
      <c r="M30" s="30">
        <f>IF($A30="","",Лист3!J32)</f>
        <v>147.4</v>
      </c>
      <c r="N30" s="30">
        <f>IF($A30="","",Лист3!K32)</f>
        <v>6258.6040000000003</v>
      </c>
    </row>
    <row r="31" spans="1:14" x14ac:dyDescent="0.25">
      <c r="A31" s="38">
        <f>IFERROR(1/(1/Лист3!A33),"")</f>
        <v>3533000113.9999995</v>
      </c>
      <c r="B31" t="str">
        <f>IFERROR(VLOOKUP(A31,Лист1!A$3:B$9999,2,),"")</f>
        <v/>
      </c>
      <c r="C31" s="30">
        <f>IF($A31="","",Лист3!B33)</f>
        <v>400</v>
      </c>
      <c r="D31" s="30" t="str">
        <f>IFERROR(VLOOKUP(A31,Лист1!A$3:D$9999,4,),"")</f>
        <v/>
      </c>
      <c r="E31" s="39">
        <f>IF($A31="","",Лист3!C33)</f>
        <v>37.86</v>
      </c>
      <c r="F31" s="30">
        <f t="shared" si="0"/>
        <v>15144</v>
      </c>
      <c r="G31" s="30">
        <f>IF($A31="","",Лист3!D33)</f>
        <v>0</v>
      </c>
      <c r="H31" s="30">
        <f>IF($A31="","",Лист3!E33)</f>
        <v>0</v>
      </c>
      <c r="I31" s="30">
        <f>IF($A31="","",Лист3!F33)</f>
        <v>0</v>
      </c>
      <c r="J31" s="30">
        <f>IF($A31="","",Лист3!G33)</f>
        <v>0</v>
      </c>
      <c r="K31" s="30">
        <f>IF($A31="","",Лист3!H33)</f>
        <v>0</v>
      </c>
      <c r="L31" s="30">
        <f>IF($A31="","",Лист3!I33)</f>
        <v>0</v>
      </c>
      <c r="M31" s="30">
        <f>IF($A31="","",Лист3!J33)</f>
        <v>400</v>
      </c>
      <c r="N31" s="30">
        <f>IF($A31="","",Лист3!K33)</f>
        <v>15144</v>
      </c>
    </row>
    <row r="32" spans="1:14" x14ac:dyDescent="0.25">
      <c r="A32" s="38">
        <f>IFERROR(1/(1/Лист3!A34),"")</f>
        <v>3521003018</v>
      </c>
      <c r="B32" t="str">
        <f>IFERROR(VLOOKUP(A32,Лист1!A$3:B$9999,2,),"")</f>
        <v>КАБЕЛЬ ВВГП 3Х1,5 ОЖ 0,66КВ СИ</v>
      </c>
      <c r="C32" s="30">
        <f>IF($A32="","",Лист3!B34)</f>
        <v>168</v>
      </c>
      <c r="D32" s="30" t="str">
        <f>IFERROR(VLOOKUP(A32,Лист1!A$3:D$9999,4,),"")</f>
        <v>М</v>
      </c>
      <c r="E32" s="39">
        <f>IF($A32="","",Лист3!C34)</f>
        <v>24.27</v>
      </c>
      <c r="F32" s="30">
        <f t="shared" si="0"/>
        <v>4077.36</v>
      </c>
      <c r="G32" s="30">
        <f>IF($A32="","",Лист3!D34)</f>
        <v>0</v>
      </c>
      <c r="H32" s="30">
        <f>IF($A32="","",Лист3!E34)</f>
        <v>0</v>
      </c>
      <c r="I32" s="30">
        <f>IF($A32="","",Лист3!F34)</f>
        <v>0</v>
      </c>
      <c r="J32" s="30">
        <f>IF($A32="","",Лист3!G34)</f>
        <v>0</v>
      </c>
      <c r="K32" s="30">
        <f>IF($A32="","",Лист3!H34)</f>
        <v>0</v>
      </c>
      <c r="L32" s="30">
        <f>IF($A32="","",Лист3!I34)</f>
        <v>0</v>
      </c>
      <c r="M32" s="30">
        <f>IF($A32="","",Лист3!J34)</f>
        <v>168</v>
      </c>
      <c r="N32" s="30">
        <f>IF($A32="","",Лист3!K34)</f>
        <v>4077.36</v>
      </c>
    </row>
    <row r="33" spans="1:14" x14ac:dyDescent="0.25">
      <c r="A33" s="38">
        <f>IFERROR(1/(1/Лист3!A35),"")</f>
        <v>5741210002</v>
      </c>
      <c r="B33" t="str">
        <f>IFERROR(VLOOKUP(A33,Лист1!A$3:B$9999,2,),"")</f>
        <v>КИРПИЧ КО-150/50 250Х120Х65 КЕ</v>
      </c>
      <c r="C33" s="30">
        <f>IF($A33="","",Лист3!B35)</f>
        <v>422</v>
      </c>
      <c r="D33" s="30" t="str">
        <f>IFERROR(VLOOKUP(A33,Лист1!A$3:D$9999,4,),"")</f>
        <v>ШТ</v>
      </c>
      <c r="E33" s="39">
        <f>IF($A33="","",Лист3!C35)</f>
        <v>8.2799999999999994</v>
      </c>
      <c r="F33" s="30">
        <f t="shared" si="0"/>
        <v>3494.16</v>
      </c>
      <c r="G33" s="30">
        <f>IF($A33="","",Лист3!D35)</f>
        <v>0</v>
      </c>
      <c r="H33" s="30">
        <f>IF($A33="","",Лист3!E35)</f>
        <v>0</v>
      </c>
      <c r="I33" s="30">
        <f>IF($A33="","",Лист3!F35)</f>
        <v>0</v>
      </c>
      <c r="J33" s="30">
        <f>IF($A33="","",Лист3!G35)</f>
        <v>0</v>
      </c>
      <c r="K33" s="30">
        <f>IF($A33="","",Лист3!H35)</f>
        <v>0</v>
      </c>
      <c r="L33" s="30">
        <f>IF($A33="","",Лист3!I35)</f>
        <v>0</v>
      </c>
      <c r="M33" s="30">
        <f>IF($A33="","",Лист3!J35)</f>
        <v>422</v>
      </c>
      <c r="N33" s="30">
        <f>IF($A33="","",Лист3!K35)</f>
        <v>3494.16</v>
      </c>
    </row>
    <row r="34" spans="1:14" x14ac:dyDescent="0.25">
      <c r="A34" s="38">
        <f>IFERROR(1/(1/Лист3!A36),"")</f>
        <v>2385100212</v>
      </c>
      <c r="B34" t="str">
        <f>IFERROR(VLOOKUP(A34,Лист1!A$3:B$9999,2,),"")</f>
        <v>КЛЕЙ BROZEX КС-11 25КГ ДЛЯ ПЛИ</v>
      </c>
      <c r="C34" s="30">
        <f>IF($A34="","",Лист3!B36)</f>
        <v>16.22</v>
      </c>
      <c r="D34" s="30" t="str">
        <f>IFERROR(VLOOKUP(A34,Лист1!A$3:D$9999,4,),"")</f>
        <v>ШТ</v>
      </c>
      <c r="E34" s="39">
        <f>IF($A34="","",Лист3!C36)</f>
        <v>160.63</v>
      </c>
      <c r="F34" s="30">
        <f t="shared" si="0"/>
        <v>2605.4186</v>
      </c>
      <c r="G34" s="30">
        <f>IF($A34="","",Лист3!D36)</f>
        <v>0</v>
      </c>
      <c r="H34" s="30">
        <f>IF($A34="","",Лист3!E36)</f>
        <v>0</v>
      </c>
      <c r="I34" s="30">
        <f>IF($A34="","",Лист3!F36)</f>
        <v>0</v>
      </c>
      <c r="J34" s="30">
        <f>IF($A34="","",Лист3!G36)</f>
        <v>0</v>
      </c>
      <c r="K34" s="30">
        <f>IF($A34="","",Лист3!H36)</f>
        <v>0</v>
      </c>
      <c r="L34" s="30">
        <f>IF($A34="","",Лист3!I36)</f>
        <v>0</v>
      </c>
      <c r="M34" s="30">
        <f>IF($A34="","",Лист3!J36)</f>
        <v>16.22</v>
      </c>
      <c r="N34" s="30">
        <f>IF($A34="","",Лист3!K36)</f>
        <v>2605.4186</v>
      </c>
    </row>
    <row r="35" spans="1:14" x14ac:dyDescent="0.25">
      <c r="A35" s="38">
        <f>IFERROR(1/(1/Лист3!A37),"")</f>
        <v>3763170059.0000005</v>
      </c>
      <c r="B35" t="str">
        <f>IFERROR(VLOOKUP(A35,Лист1!A$3:B$9999,2,),"")</f>
        <v/>
      </c>
      <c r="C35" s="30">
        <f>IF($A35="","",Лист3!B37)</f>
        <v>5</v>
      </c>
      <c r="D35" s="30" t="str">
        <f>IFERROR(VLOOKUP(A35,Лист1!A$3:D$9999,4,),"")</f>
        <v/>
      </c>
      <c r="E35" s="39">
        <f>IF($A35="","",Лист3!C37)</f>
        <v>100</v>
      </c>
      <c r="F35" s="30">
        <f t="shared" si="0"/>
        <v>500</v>
      </c>
      <c r="G35" s="30">
        <f>IF($A35="","",Лист3!D37)</f>
        <v>0</v>
      </c>
      <c r="H35" s="30">
        <f>IF($A35="","",Лист3!E37)</f>
        <v>0</v>
      </c>
      <c r="I35" s="30">
        <f>IF($A35="","",Лист3!F37)</f>
        <v>0</v>
      </c>
      <c r="J35" s="30">
        <f>IF($A35="","",Лист3!G37)</f>
        <v>0</v>
      </c>
      <c r="K35" s="30">
        <f>IF($A35="","",Лист3!H37)</f>
        <v>0</v>
      </c>
      <c r="L35" s="30">
        <f>IF($A35="","",Лист3!I37)</f>
        <v>0</v>
      </c>
      <c r="M35" s="30">
        <f>IF($A35="","",Лист3!J37)</f>
        <v>5</v>
      </c>
      <c r="N35" s="30">
        <f>IF($A35="","",Лист3!K37)</f>
        <v>500</v>
      </c>
    </row>
    <row r="36" spans="1:14" x14ac:dyDescent="0.25">
      <c r="A36" s="38">
        <f>IFERROR(1/(1/Лист3!A38),"")</f>
        <v>2388400041</v>
      </c>
      <c r="B36" t="str">
        <f>IFERROR(VLOOKUP(A36,Лист1!A$3:B$9999,2,),"")</f>
        <v>КРАСКА АНСЕТ ВД-АК 1180 14КГ С</v>
      </c>
      <c r="C36" s="30">
        <f>IF($A36="","",Лист3!B38)</f>
        <v>8</v>
      </c>
      <c r="D36" s="30" t="str">
        <f>IFERROR(VLOOKUP(A36,Лист1!A$3:D$9999,4,),"")</f>
        <v>ШТ</v>
      </c>
      <c r="E36" s="39">
        <f>IF($A36="","",Лист3!C38)</f>
        <v>960.76</v>
      </c>
      <c r="F36" s="30">
        <f t="shared" si="0"/>
        <v>7686.08</v>
      </c>
      <c r="G36" s="30">
        <f>IF($A36="","",Лист3!D38)</f>
        <v>0</v>
      </c>
      <c r="H36" s="30">
        <f>IF($A36="","",Лист3!E38)</f>
        <v>0</v>
      </c>
      <c r="I36" s="30">
        <f>IF($A36="","",Лист3!F38)</f>
        <v>0</v>
      </c>
      <c r="J36" s="30">
        <f>IF($A36="","",Лист3!G38)</f>
        <v>0</v>
      </c>
      <c r="K36" s="30">
        <f>IF($A36="","",Лист3!H38)</f>
        <v>0</v>
      </c>
      <c r="L36" s="30">
        <f>IF($A36="","",Лист3!I38)</f>
        <v>0</v>
      </c>
      <c r="M36" s="30">
        <f>IF($A36="","",Лист3!J38)</f>
        <v>8</v>
      </c>
      <c r="N36" s="30">
        <f>IF($A36="","",Лист3!K38)</f>
        <v>7686.08</v>
      </c>
    </row>
    <row r="37" spans="1:14" x14ac:dyDescent="0.25">
      <c r="A37" s="38">
        <f>IFERROR(1/(1/Лист3!A39),"")</f>
        <v>2316110011</v>
      </c>
      <c r="B37" t="str">
        <f>IFERROR(VLOOKUP(A37,Лист1!A$3:B$9999,2,),"")</f>
        <v>КРАСКА ВДВА-231 БЕЛЫЙ ВОДОЭМУЛ</v>
      </c>
      <c r="C37" s="30">
        <f>IF($A37="","",Лист3!B39)</f>
        <v>81.650000000000006</v>
      </c>
      <c r="D37" s="30" t="str">
        <f>IFERROR(VLOOKUP(A37,Лист1!A$3:D$9999,4,),"")</f>
        <v>КГ</v>
      </c>
      <c r="E37" s="39">
        <f>IF($A37="","",Лист3!C39)</f>
        <v>27.92</v>
      </c>
      <c r="F37" s="30">
        <f t="shared" si="0"/>
        <v>2279.6680000000001</v>
      </c>
      <c r="G37" s="30">
        <f>IF($A37="","",Лист3!D39)</f>
        <v>0</v>
      </c>
      <c r="H37" s="30">
        <f>IF($A37="","",Лист3!E39)</f>
        <v>39.36</v>
      </c>
      <c r="I37" s="30">
        <f>IF($A37="","",Лист3!F39)</f>
        <v>0</v>
      </c>
      <c r="J37" s="30">
        <f>IF($A37="","",Лист3!G39)</f>
        <v>42.29</v>
      </c>
      <c r="K37" s="30">
        <f>IF($A37="","",Лист3!H39)</f>
        <v>81.650000000000006</v>
      </c>
      <c r="L37" s="30">
        <f>IF($A37="","",Лист3!I39)</f>
        <v>2279.6680000000001</v>
      </c>
      <c r="M37" s="30">
        <f>IF($A37="","",Лист3!J39)</f>
        <v>0</v>
      </c>
      <c r="N37" s="30">
        <f>IF($A37="","",Лист3!K39)</f>
        <v>0</v>
      </c>
    </row>
    <row r="38" spans="1:14" x14ac:dyDescent="0.25">
      <c r="A38" s="38">
        <f>IFERROR(1/(1/Лист3!A40),"")</f>
        <v>5361820041</v>
      </c>
      <c r="B38" t="str">
        <f>IFERROR(VLOOKUP(A38,Лист1!A$3:B$9999,2,),"")</f>
        <v>ЛАМИНАТ КРОНОСТАР ДУБ ДЛЯ ПОЛА</v>
      </c>
      <c r="C38" s="30">
        <f>IF($A38="","",Лист3!B40)</f>
        <v>151.262</v>
      </c>
      <c r="D38" s="30" t="str">
        <f>IFERROR(VLOOKUP(A38,Лист1!A$3:D$9999,4,),"")</f>
        <v>М2</v>
      </c>
      <c r="E38" s="39">
        <f>IF($A38="","",Лист3!C40)</f>
        <v>304.45</v>
      </c>
      <c r="F38" s="30">
        <f t="shared" si="0"/>
        <v>46051.715899999996</v>
      </c>
      <c r="G38" s="30">
        <f>IF($A38="","",Лист3!D40)</f>
        <v>0</v>
      </c>
      <c r="H38" s="30">
        <f>IF($A38="","",Лист3!E40)</f>
        <v>0</v>
      </c>
      <c r="I38" s="30">
        <f>IF($A38="","",Лист3!F40)</f>
        <v>0</v>
      </c>
      <c r="J38" s="30">
        <f>IF($A38="","",Лист3!G40)</f>
        <v>0</v>
      </c>
      <c r="K38" s="30">
        <f>IF($A38="","",Лист3!H40)</f>
        <v>0</v>
      </c>
      <c r="L38" s="30">
        <f>IF($A38="","",Лист3!I40)</f>
        <v>0</v>
      </c>
      <c r="M38" s="30">
        <f>IF($A38="","",Лист3!J40)</f>
        <v>151.262</v>
      </c>
      <c r="N38" s="30">
        <f>IF($A38="","",Лист3!K40)</f>
        <v>46051.715899999996</v>
      </c>
    </row>
    <row r="39" spans="1:14" x14ac:dyDescent="0.25">
      <c r="A39" s="38">
        <f>IFERROR(1/(1/Лист3!A41),"")</f>
        <v>2245290166</v>
      </c>
      <c r="B39" t="str">
        <f>IFERROR(VLOOKUP(A39,Лист1!A$3:B$9999,2,),"")</f>
        <v>ЛЕНТА UNIBOB 13681378 48ММХ40М</v>
      </c>
      <c r="C39" s="30">
        <f>IF($A39="","",Лист3!B41)</f>
        <v>9</v>
      </c>
      <c r="D39" s="30" t="str">
        <f>IFERROR(VLOOKUP(A39,Лист1!A$3:D$9999,4,),"")</f>
        <v>ШТ</v>
      </c>
      <c r="E39" s="39">
        <f>IF($A39="","",Лист3!C41)</f>
        <v>85</v>
      </c>
      <c r="F39" s="30">
        <f t="shared" si="0"/>
        <v>765</v>
      </c>
      <c r="G39" s="30">
        <f>IF($A39="","",Лист3!D41)</f>
        <v>0</v>
      </c>
      <c r="H39" s="30">
        <f>IF($A39="","",Лист3!E41)</f>
        <v>0</v>
      </c>
      <c r="I39" s="30">
        <f>IF($A39="","",Лист3!F41)</f>
        <v>0</v>
      </c>
      <c r="J39" s="30">
        <f>IF($A39="","",Лист3!G41)</f>
        <v>2</v>
      </c>
      <c r="K39" s="30">
        <f>IF($A39="","",Лист3!H41)</f>
        <v>2</v>
      </c>
      <c r="L39" s="30">
        <f>IF($A39="","",Лист3!I41)</f>
        <v>170</v>
      </c>
      <c r="M39" s="30">
        <f>IF($A39="","",Лист3!J41)</f>
        <v>7</v>
      </c>
      <c r="N39" s="30">
        <f>IF($A39="","",Лист3!K41)</f>
        <v>595</v>
      </c>
    </row>
    <row r="40" spans="1:14" x14ac:dyDescent="0.25">
      <c r="A40" s="38">
        <f>IFERROR(1/(1/Лист3!A42),"")</f>
        <v>5771140026</v>
      </c>
      <c r="B40" t="str">
        <f>IFERROR(VLOOKUP(A40,Лист1!A$3:B$9999,2,),"")</f>
        <v>ЛИНОЛЕУМ ПВХ ERUPTION CANADA 3</v>
      </c>
      <c r="C40" s="30">
        <f>IF($A40="","",Лист3!B42)</f>
        <v>20.73</v>
      </c>
      <c r="D40" s="30" t="str">
        <f>IFERROR(VLOOKUP(A40,Лист1!A$3:D$9999,4,),"")</f>
        <v>М2</v>
      </c>
      <c r="E40" s="39">
        <f>IF($A40="","",Лист3!C42)</f>
        <v>218.5</v>
      </c>
      <c r="F40" s="30">
        <f t="shared" si="0"/>
        <v>4529.5050000000001</v>
      </c>
      <c r="G40" s="30">
        <f>IF($A40="","",Лист3!D42)</f>
        <v>0</v>
      </c>
      <c r="H40" s="30">
        <f>IF($A40="","",Лист3!E42)</f>
        <v>0</v>
      </c>
      <c r="I40" s="30">
        <f>IF($A40="","",Лист3!F42)</f>
        <v>0</v>
      </c>
      <c r="J40" s="30">
        <f>IF($A40="","",Лист3!G42)</f>
        <v>0</v>
      </c>
      <c r="K40" s="30">
        <f>IF($A40="","",Лист3!H42)</f>
        <v>0</v>
      </c>
      <c r="L40" s="30">
        <f>IF($A40="","",Лист3!I42)</f>
        <v>0</v>
      </c>
      <c r="M40" s="30">
        <f>IF($A40="","",Лист3!J42)</f>
        <v>20.73</v>
      </c>
      <c r="N40" s="30">
        <f>IF($A40="","",Лист3!K42)</f>
        <v>4529.5050000000001</v>
      </c>
    </row>
    <row r="41" spans="1:14" x14ac:dyDescent="0.25">
      <c r="A41" s="38">
        <f>IFERROR(1/(1/Лист3!A43),"")</f>
        <v>5742100001</v>
      </c>
      <c r="B41" t="str">
        <f>IFERROR(VLOOKUP(A41,Лист1!A$3:B$9999,2,),"")</f>
        <v>ЛИСТ KNAUF ГКЛ 2500Х1200Х9,5 Г</v>
      </c>
      <c r="C41" s="30">
        <f>IF($A41="","",Лист3!B43)</f>
        <v>62.2</v>
      </c>
      <c r="D41" s="30" t="str">
        <f>IFERROR(VLOOKUP(A41,Лист1!A$3:D$9999,4,),"")</f>
        <v>ШТ</v>
      </c>
      <c r="E41" s="39">
        <f>IF($A41="","",Лист3!C43)</f>
        <v>221.12</v>
      </c>
      <c r="F41" s="30">
        <f t="shared" si="0"/>
        <v>13753.664000000001</v>
      </c>
      <c r="G41" s="30">
        <f>IF($A41="","",Лист3!D43)</f>
        <v>0</v>
      </c>
      <c r="H41" s="30">
        <f>IF($A41="","",Лист3!E43)</f>
        <v>0</v>
      </c>
      <c r="I41" s="30">
        <f>IF($A41="","",Лист3!F43)</f>
        <v>0</v>
      </c>
      <c r="J41" s="30">
        <f>IF($A41="","",Лист3!G43)</f>
        <v>0</v>
      </c>
      <c r="K41" s="30">
        <f>IF($A41="","",Лист3!H43)</f>
        <v>0</v>
      </c>
      <c r="L41" s="30">
        <f>IF($A41="","",Лист3!I43)</f>
        <v>0</v>
      </c>
      <c r="M41" s="30">
        <f>IF($A41="","",Лист3!J43)</f>
        <v>62.2</v>
      </c>
      <c r="N41" s="30">
        <f>IF($A41="","",Лист3!K43)</f>
        <v>13753.664000000001</v>
      </c>
    </row>
    <row r="42" spans="1:14" x14ac:dyDescent="0.25">
      <c r="A42" s="38">
        <f>IFERROR(1/(1/Лист3!A44),"")</f>
        <v>2248120131</v>
      </c>
      <c r="B42" t="str">
        <f>IFERROR(VLOOKUP(A42,Лист1!A$3:B$9999,2,),"")</f>
        <v>МАНЖЕТА АРТ.28-204 110Х123 ПЕР</v>
      </c>
      <c r="C42" s="30">
        <f>IF($A42="","",Лист3!B44)</f>
        <v>1</v>
      </c>
      <c r="D42" s="30" t="str">
        <f>IFERROR(VLOOKUP(A42,Лист1!A$3:D$9999,4,),"")</f>
        <v>ШТ</v>
      </c>
      <c r="E42" s="39">
        <f>IF($A42="","",Лист3!C44)</f>
        <v>40</v>
      </c>
      <c r="F42" s="30">
        <f t="shared" si="0"/>
        <v>40</v>
      </c>
      <c r="G42" s="30">
        <f>IF($A42="","",Лист3!D44)</f>
        <v>0</v>
      </c>
      <c r="H42" s="30">
        <f>IF($A42="","",Лист3!E44)</f>
        <v>0</v>
      </c>
      <c r="I42" s="30">
        <f>IF($A42="","",Лист3!F44)</f>
        <v>0</v>
      </c>
      <c r="J42" s="30">
        <f>IF($A42="","",Лист3!G44)</f>
        <v>0</v>
      </c>
      <c r="K42" s="30">
        <f>IF($A42="","",Лист3!H44)</f>
        <v>0</v>
      </c>
      <c r="L42" s="30">
        <f>IF($A42="","",Лист3!I44)</f>
        <v>0</v>
      </c>
      <c r="M42" s="30">
        <f>IF($A42="","",Лист3!J44)</f>
        <v>1</v>
      </c>
      <c r="N42" s="30">
        <f>IF($A42="","",Лист3!K44)</f>
        <v>40</v>
      </c>
    </row>
    <row r="43" spans="1:14" x14ac:dyDescent="0.25">
      <c r="A43" s="38">
        <f>IFERROR(1/(1/Лист3!A45),"")</f>
        <v>4989110125</v>
      </c>
      <c r="B43" t="str">
        <f>IFERROR(VLOOKUP(A43,Лист1!A$3:B$9999,2,),"")</f>
        <v>МЕХАНИЗМ APECS SC-60-Z-C-G 5КЛ</v>
      </c>
      <c r="C43" s="30">
        <f>IF($A43="","",Лист3!B45)</f>
        <v>1</v>
      </c>
      <c r="D43" s="30" t="str">
        <f>IFERROR(VLOOKUP(A43,Лист1!A$3:D$9999,4,),"")</f>
        <v>ШТ</v>
      </c>
      <c r="E43" s="39">
        <f>IF($A43="","",Лист3!C45)</f>
        <v>430</v>
      </c>
      <c r="F43" s="30">
        <f t="shared" si="0"/>
        <v>430</v>
      </c>
      <c r="G43" s="30">
        <f>IF($A43="","",Лист3!D45)</f>
        <v>0</v>
      </c>
      <c r="H43" s="30">
        <f>IF($A43="","",Лист3!E45)</f>
        <v>0</v>
      </c>
      <c r="I43" s="30">
        <f>IF($A43="","",Лист3!F45)</f>
        <v>0</v>
      </c>
      <c r="J43" s="30">
        <f>IF($A43="","",Лист3!G45)</f>
        <v>0</v>
      </c>
      <c r="K43" s="30">
        <f>IF($A43="","",Лист3!H45)</f>
        <v>0</v>
      </c>
      <c r="L43" s="30">
        <f>IF($A43="","",Лист3!I45)</f>
        <v>0</v>
      </c>
      <c r="M43" s="30">
        <f>IF($A43="","",Лист3!J45)</f>
        <v>1</v>
      </c>
      <c r="N43" s="30">
        <f>IF($A43="","",Лист3!K45)</f>
        <v>430</v>
      </c>
    </row>
    <row r="44" spans="1:14" x14ac:dyDescent="0.25">
      <c r="A44" s="38">
        <f>IFERROR(1/(1/Лист3!A46),"")</f>
        <v>4989110027</v>
      </c>
      <c r="B44" t="str">
        <f>IFERROR(VLOOKUP(A44,Лист1!A$3:B$9999,2,),"")</f>
        <v>МЕХАНИЗМ CISA 08.310-07 L=60 3</v>
      </c>
      <c r="C44" s="30">
        <f>IF($A44="","",Лист3!B46)</f>
        <v>1</v>
      </c>
      <c r="D44" s="30" t="str">
        <f>IFERROR(VLOOKUP(A44,Лист1!A$3:D$9999,4,),"")</f>
        <v>ШТ</v>
      </c>
      <c r="E44" s="39">
        <f>IF($A44="","",Лист3!C46)</f>
        <v>550</v>
      </c>
      <c r="F44" s="30">
        <f t="shared" si="0"/>
        <v>550</v>
      </c>
      <c r="G44" s="30">
        <f>IF($A44="","",Лист3!D46)</f>
        <v>0</v>
      </c>
      <c r="H44" s="30">
        <f>IF($A44="","",Лист3!E46)</f>
        <v>0</v>
      </c>
      <c r="I44" s="30">
        <f>IF($A44="","",Лист3!F46)</f>
        <v>0</v>
      </c>
      <c r="J44" s="30">
        <f>IF($A44="","",Лист3!G46)</f>
        <v>0</v>
      </c>
      <c r="K44" s="30">
        <f>IF($A44="","",Лист3!H46)</f>
        <v>0</v>
      </c>
      <c r="L44" s="30">
        <f>IF($A44="","",Лист3!I46)</f>
        <v>0</v>
      </c>
      <c r="M44" s="30">
        <f>IF($A44="","",Лист3!J46)</f>
        <v>1</v>
      </c>
      <c r="N44" s="30">
        <f>IF($A44="","",Лист3!K46)</f>
        <v>550</v>
      </c>
    </row>
    <row r="45" spans="1:14" x14ac:dyDescent="0.25">
      <c r="A45" s="38">
        <f>IFERROR(1/(1/Лист3!A47),"")</f>
        <v>2248120285</v>
      </c>
      <c r="B45" t="str">
        <f>IFERROR(VLOOKUP(A45,Лист1!A$3:B$9999,2,),"")</f>
        <v>МУФТА FIRAT 7B62020127 20 1/2Д</v>
      </c>
      <c r="C45" s="30">
        <f>IF($A45="","",Лист3!B47)</f>
        <v>5</v>
      </c>
      <c r="D45" s="30" t="str">
        <f>IFERROR(VLOOKUP(A45,Лист1!A$3:D$9999,4,),"")</f>
        <v>ШТ</v>
      </c>
      <c r="E45" s="39">
        <f>IF($A45="","",Лист3!C47)</f>
        <v>50</v>
      </c>
      <c r="F45" s="30">
        <f t="shared" si="0"/>
        <v>250</v>
      </c>
      <c r="G45" s="30">
        <f>IF($A45="","",Лист3!D47)</f>
        <v>0</v>
      </c>
      <c r="H45" s="30">
        <f>IF($A45="","",Лист3!E47)</f>
        <v>0</v>
      </c>
      <c r="I45" s="30">
        <f>IF($A45="","",Лист3!F47)</f>
        <v>0</v>
      </c>
      <c r="J45" s="30">
        <f>IF($A45="","",Лист3!G47)</f>
        <v>0</v>
      </c>
      <c r="K45" s="30">
        <f>IF($A45="","",Лист3!H47)</f>
        <v>0</v>
      </c>
      <c r="L45" s="30">
        <f>IF($A45="","",Лист3!I47)</f>
        <v>0</v>
      </c>
      <c r="M45" s="30">
        <f>IF($A45="","",Лист3!J47)</f>
        <v>5</v>
      </c>
      <c r="N45" s="30">
        <f>IF($A45="","",Лист3!K47)</f>
        <v>250</v>
      </c>
    </row>
    <row r="46" spans="1:14" x14ac:dyDescent="0.25">
      <c r="A46" s="38">
        <f>IFERROR(1/(1/Лист3!A48),"")</f>
        <v>5285360007</v>
      </c>
      <c r="B46" t="str">
        <f>IFERROR(VLOOKUP(A46,Лист1!A$3:B$9999,2,),"")</f>
        <v>НАПРАВЛЯЮЩАЯ Т24 1200 ДЛЯ ПОДВ</v>
      </c>
      <c r="C46" s="30">
        <f>IF($A46="","",Лист3!B48)</f>
        <v>35</v>
      </c>
      <c r="D46" s="30" t="str">
        <f>IFERROR(VLOOKUP(A46,Лист1!A$3:D$9999,4,),"")</f>
        <v>ШТ</v>
      </c>
      <c r="E46" s="39">
        <f>IF($A46="","",Лист3!C48)</f>
        <v>15.68</v>
      </c>
      <c r="F46" s="30">
        <f t="shared" si="0"/>
        <v>548.79999999999995</v>
      </c>
      <c r="G46" s="30">
        <f>IF($A46="","",Лист3!D48)</f>
        <v>0</v>
      </c>
      <c r="H46" s="30">
        <f>IF($A46="","",Лист3!E48)</f>
        <v>0</v>
      </c>
      <c r="I46" s="30">
        <f>IF($A46="","",Лист3!F48)</f>
        <v>0</v>
      </c>
      <c r="J46" s="30">
        <f>IF($A46="","",Лист3!G48)</f>
        <v>0</v>
      </c>
      <c r="K46" s="30">
        <f>IF($A46="","",Лист3!H48)</f>
        <v>0</v>
      </c>
      <c r="L46" s="30">
        <f>IF($A46="","",Лист3!I48)</f>
        <v>0</v>
      </c>
      <c r="M46" s="30">
        <f>IF($A46="","",Лист3!J48)</f>
        <v>35</v>
      </c>
      <c r="N46" s="30">
        <f>IF($A46="","",Лист3!K48)</f>
        <v>548.79999999999995</v>
      </c>
    </row>
    <row r="47" spans="1:14" x14ac:dyDescent="0.25">
      <c r="A47" s="38">
        <f>IFERROR(1/(1/Лист3!A49),"")</f>
        <v>5285360008</v>
      </c>
      <c r="B47" t="str">
        <f>IFERROR(VLOOKUP(A47,Лист1!A$3:B$9999,2,),"")</f>
        <v>НАПРАВЛЯЮЩАЯ Т24 3700 ДЛЯ ПОДВ</v>
      </c>
      <c r="C47" s="30">
        <f>IF($A47="","",Лист3!B49)</f>
        <v>112</v>
      </c>
      <c r="D47" s="30" t="str">
        <f>IFERROR(VLOOKUP(A47,Лист1!A$3:D$9999,4,),"")</f>
        <v>ШТ</v>
      </c>
      <c r="E47" s="39">
        <f>IF($A47="","",Лист3!C49)</f>
        <v>47.93</v>
      </c>
      <c r="F47" s="30">
        <f t="shared" si="0"/>
        <v>5368.16</v>
      </c>
      <c r="G47" s="30">
        <f>IF($A47="","",Лист3!D49)</f>
        <v>0</v>
      </c>
      <c r="H47" s="30">
        <f>IF($A47="","",Лист3!E49)</f>
        <v>0</v>
      </c>
      <c r="I47" s="30">
        <f>IF($A47="","",Лист3!F49)</f>
        <v>0</v>
      </c>
      <c r="J47" s="30">
        <f>IF($A47="","",Лист3!G49)</f>
        <v>0</v>
      </c>
      <c r="K47" s="30">
        <f>IF($A47="","",Лист3!H49)</f>
        <v>0</v>
      </c>
      <c r="L47" s="30">
        <f>IF($A47="","",Лист3!I49)</f>
        <v>0</v>
      </c>
      <c r="M47" s="30">
        <f>IF($A47="","",Лист3!J49)</f>
        <v>112</v>
      </c>
      <c r="N47" s="30">
        <f>IF($A47="","",Лист3!K49)</f>
        <v>5368.16</v>
      </c>
    </row>
    <row r="48" spans="1:14" x14ac:dyDescent="0.25">
      <c r="A48" s="38">
        <f>IFERROR(1/(1/Лист3!A50),"")</f>
        <v>5285360006</v>
      </c>
      <c r="B48" t="str">
        <f>IFERROR(VLOOKUP(A48,Лист1!A$3:B$9999,2,),"")</f>
        <v>НАПРАВЛЯЮЩАЯ Т24 600 ДЛЯ ПОДВЕ</v>
      </c>
      <c r="C48" s="30">
        <f>IF($A48="","",Лист3!B50)</f>
        <v>298</v>
      </c>
      <c r="D48" s="30" t="str">
        <f>IFERROR(VLOOKUP(A48,Лист1!A$3:D$9999,4,),"")</f>
        <v>ШТ</v>
      </c>
      <c r="E48" s="39">
        <f>IF($A48="","",Лист3!C50)</f>
        <v>8.68</v>
      </c>
      <c r="F48" s="30">
        <f t="shared" si="0"/>
        <v>2586.64</v>
      </c>
      <c r="G48" s="30">
        <f>IF($A48="","",Лист3!D50)</f>
        <v>0</v>
      </c>
      <c r="H48" s="30">
        <f>IF($A48="","",Лист3!E50)</f>
        <v>0</v>
      </c>
      <c r="I48" s="30">
        <f>IF($A48="","",Лист3!F50)</f>
        <v>0</v>
      </c>
      <c r="J48" s="30">
        <f>IF($A48="","",Лист3!G50)</f>
        <v>0</v>
      </c>
      <c r="K48" s="30">
        <f>IF($A48="","",Лист3!H50)</f>
        <v>0</v>
      </c>
      <c r="L48" s="30">
        <f>IF($A48="","",Лист3!I50)</f>
        <v>0</v>
      </c>
      <c r="M48" s="30">
        <f>IF($A48="","",Лист3!J50)</f>
        <v>298</v>
      </c>
      <c r="N48" s="30">
        <f>IF($A48="","",Лист3!K50)</f>
        <v>2586.64</v>
      </c>
    </row>
    <row r="49" spans="1:14" x14ac:dyDescent="0.25">
      <c r="A49" s="38">
        <f>IFERROR(1/(1/Лист3!A51),"")</f>
        <v>2248120443</v>
      </c>
      <c r="B49" t="str">
        <f>IFERROR(VLOOKUP(A49,Лист1!A$3:B$9999,2,),"")</f>
        <v>ОТВОД АРТ.100587 110 95ГРАДУСО</v>
      </c>
      <c r="C49" s="30">
        <f>IF($A49="","",Лист3!B51)</f>
        <v>1</v>
      </c>
      <c r="D49" s="30" t="str">
        <f>IFERROR(VLOOKUP(A49,Лист1!A$3:D$9999,4,),"")</f>
        <v>ШТ</v>
      </c>
      <c r="E49" s="39">
        <f>IF($A49="","",Лист3!C51)</f>
        <v>40</v>
      </c>
      <c r="F49" s="30">
        <f t="shared" si="0"/>
        <v>40</v>
      </c>
      <c r="G49" s="30">
        <f>IF($A49="","",Лист3!D51)</f>
        <v>0</v>
      </c>
      <c r="H49" s="30">
        <f>IF($A49="","",Лист3!E51)</f>
        <v>0</v>
      </c>
      <c r="I49" s="30">
        <f>IF($A49="","",Лист3!F51)</f>
        <v>0</v>
      </c>
      <c r="J49" s="30">
        <f>IF($A49="","",Лист3!G51)</f>
        <v>0</v>
      </c>
      <c r="K49" s="30">
        <f>IF($A49="","",Лист3!H51)</f>
        <v>0</v>
      </c>
      <c r="L49" s="30">
        <f>IF($A49="","",Лист3!I51)</f>
        <v>0</v>
      </c>
      <c r="M49" s="30">
        <f>IF($A49="","",Лист3!J51)</f>
        <v>1</v>
      </c>
      <c r="N49" s="30">
        <f>IF($A49="","",Лист3!K51)</f>
        <v>40</v>
      </c>
    </row>
    <row r="50" spans="1:14" x14ac:dyDescent="0.25">
      <c r="A50" s="38">
        <f>IFERROR(1/(1/Лист3!A52),"")</f>
        <v>4923220008</v>
      </c>
      <c r="B50" t="str">
        <f>IFERROR(VLOOKUP(A50,Лист1!A$3:B$9999,2,),"")</f>
        <v>ОТВОД ИСПОЛНЕНИЕ 2 325Х8 90ГРА</v>
      </c>
      <c r="C50" s="30">
        <f>IF($A50="","",Лист3!B52)</f>
        <v>11</v>
      </c>
      <c r="D50" s="30" t="str">
        <f>IFERROR(VLOOKUP(A50,Лист1!A$3:D$9999,4,),"")</f>
        <v>ШТ</v>
      </c>
      <c r="E50" s="39">
        <f>IF($A50="","",Лист3!C52)</f>
        <v>76</v>
      </c>
      <c r="F50" s="30">
        <f t="shared" si="0"/>
        <v>836</v>
      </c>
      <c r="G50" s="30">
        <f>IF($A50="","",Лист3!D52)</f>
        <v>0</v>
      </c>
      <c r="H50" s="30">
        <f>IF($A50="","",Лист3!E52)</f>
        <v>0</v>
      </c>
      <c r="I50" s="30">
        <f>IF($A50="","",Лист3!F52)</f>
        <v>0</v>
      </c>
      <c r="J50" s="30">
        <f>IF($A50="","",Лист3!G52)</f>
        <v>0</v>
      </c>
      <c r="K50" s="30">
        <f>IF($A50="","",Лист3!H52)</f>
        <v>0</v>
      </c>
      <c r="L50" s="30">
        <f>IF($A50="","",Лист3!I52)</f>
        <v>0</v>
      </c>
      <c r="M50" s="30">
        <f>IF($A50="","",Лист3!J52)</f>
        <v>11</v>
      </c>
      <c r="N50" s="30">
        <f>IF($A50="","",Лист3!K52)</f>
        <v>836</v>
      </c>
    </row>
    <row r="51" spans="1:14" x14ac:dyDescent="0.25">
      <c r="A51" s="38">
        <f>IFERROR(1/(1/Лист3!A53),"")</f>
        <v>2248200108</v>
      </c>
      <c r="B51" t="str">
        <f>IFERROR(VLOOKUP(A51,Лист1!A$3:B$9999,2,),"")</f>
        <v>ОТВОД ПВХ 110Х45</v>
      </c>
      <c r="C51" s="30">
        <f>IF($A51="","",Лист3!B53)</f>
        <v>1</v>
      </c>
      <c r="D51" s="30" t="str">
        <f>IFERROR(VLOOKUP(A51,Лист1!A$3:D$9999,4,),"")</f>
        <v>ШТ</v>
      </c>
      <c r="E51" s="39">
        <f>IF($A51="","",Лист3!C53)</f>
        <v>50</v>
      </c>
      <c r="F51" s="30">
        <f t="shared" si="0"/>
        <v>50</v>
      </c>
      <c r="G51" s="30">
        <f>IF($A51="","",Лист3!D53)</f>
        <v>0</v>
      </c>
      <c r="H51" s="30">
        <f>IF($A51="","",Лист3!E53)</f>
        <v>0</v>
      </c>
      <c r="I51" s="30">
        <f>IF($A51="","",Лист3!F53)</f>
        <v>0</v>
      </c>
      <c r="J51" s="30">
        <f>IF($A51="","",Лист3!G53)</f>
        <v>0</v>
      </c>
      <c r="K51" s="30">
        <f>IF($A51="","",Лист3!H53)</f>
        <v>0</v>
      </c>
      <c r="L51" s="30">
        <f>IF($A51="","",Лист3!I53)</f>
        <v>0</v>
      </c>
      <c r="M51" s="30">
        <f>IF($A51="","",Лист3!J53)</f>
        <v>1</v>
      </c>
      <c r="N51" s="30">
        <f>IF($A51="","",Лист3!K53)</f>
        <v>50</v>
      </c>
    </row>
    <row r="52" spans="1:14" x14ac:dyDescent="0.25">
      <c r="A52" s="38">
        <f>IFERROR(1/(1/Лист3!A54),"")</f>
        <v>2332190091</v>
      </c>
      <c r="B52" t="str">
        <f>IFERROR(VLOOKUP(A52,Лист1!A$3:B$9999,2,),"")</f>
        <v>ПАСТА ПАЛИТРА 100МЛ №9 СВЕТЛО-</v>
      </c>
      <c r="C52" s="30">
        <f>IF($A52="","",Лист3!B54)</f>
        <v>1</v>
      </c>
      <c r="D52" s="30" t="str">
        <f>IFERROR(VLOOKUP(A52,Лист1!A$3:D$9999,4,),"")</f>
        <v>ШТ</v>
      </c>
      <c r="E52" s="39">
        <f>IF($A52="","",Лист3!C54)</f>
        <v>45</v>
      </c>
      <c r="F52" s="30">
        <f t="shared" si="0"/>
        <v>45</v>
      </c>
      <c r="G52" s="30">
        <f>IF($A52="","",Лист3!D54)</f>
        <v>0</v>
      </c>
      <c r="H52" s="30">
        <f>IF($A52="","",Лист3!E54)</f>
        <v>0</v>
      </c>
      <c r="I52" s="30">
        <f>IF($A52="","",Лист3!F54)</f>
        <v>0</v>
      </c>
      <c r="J52" s="30">
        <f>IF($A52="","",Лист3!G54)</f>
        <v>0</v>
      </c>
      <c r="K52" s="30">
        <f>IF($A52="","",Лист3!H54)</f>
        <v>0</v>
      </c>
      <c r="L52" s="30">
        <f>IF($A52="","",Лист3!I54)</f>
        <v>0</v>
      </c>
      <c r="M52" s="30">
        <f>IF($A52="","",Лист3!J54)</f>
        <v>1</v>
      </c>
      <c r="N52" s="30">
        <f>IF($A52="","",Лист3!K54)</f>
        <v>45</v>
      </c>
    </row>
    <row r="53" spans="1:14" x14ac:dyDescent="0.25">
      <c r="A53" s="38">
        <f>IFERROR(1/(1/Лист3!A55),"")</f>
        <v>2248120138</v>
      </c>
      <c r="B53" t="str">
        <f>IFERROR(VLOOKUP(A53,Лист1!A$3:B$9999,2,),"")</f>
        <v>ПЕРЕХОДНИК 110Х50 ПЛАСТМАССОВЫ</v>
      </c>
      <c r="C53" s="30">
        <f>IF($A53="","",Лист3!B55)</f>
        <v>1</v>
      </c>
      <c r="D53" s="30" t="str">
        <f>IFERROR(VLOOKUP(A53,Лист1!A$3:D$9999,4,),"")</f>
        <v>ШТ</v>
      </c>
      <c r="E53" s="39">
        <f>IF($A53="","",Лист3!C55)</f>
        <v>50</v>
      </c>
      <c r="F53" s="30">
        <f t="shared" si="0"/>
        <v>50</v>
      </c>
      <c r="G53" s="30">
        <f>IF($A53="","",Лист3!D55)</f>
        <v>0</v>
      </c>
      <c r="H53" s="30">
        <f>IF($A53="","",Лист3!E55)</f>
        <v>0</v>
      </c>
      <c r="I53" s="30">
        <f>IF($A53="","",Лист3!F55)</f>
        <v>0</v>
      </c>
      <c r="J53" s="30">
        <f>IF($A53="","",Лист3!G55)</f>
        <v>0</v>
      </c>
      <c r="K53" s="30">
        <f>IF($A53="","",Лист3!H55)</f>
        <v>0</v>
      </c>
      <c r="L53" s="30">
        <f>IF($A53="","",Лист3!I55)</f>
        <v>0</v>
      </c>
      <c r="M53" s="30">
        <f>IF($A53="","",Лист3!J55)</f>
        <v>1</v>
      </c>
      <c r="N53" s="30">
        <f>IF($A53="","",Лист3!K55)</f>
        <v>50</v>
      </c>
    </row>
    <row r="54" spans="1:14" x14ac:dyDescent="0.25">
      <c r="A54" s="38">
        <f>IFERROR(1/(1/Лист3!A56),"")</f>
        <v>5369990029</v>
      </c>
      <c r="B54" t="str">
        <f>IFERROR(VLOOKUP(A54,Лист1!A$3:B$9999,2,),"")</f>
        <v>ПЕРИЛА ДЕРЕВЯННЫЕ 60Х80Х1000</v>
      </c>
      <c r="C54" s="30">
        <f>IF($A54="","",Лист3!B56)</f>
        <v>16</v>
      </c>
      <c r="D54" s="30" t="str">
        <f>IFERROR(VLOOKUP(A54,Лист1!A$3:D$9999,4,),"")</f>
        <v>М</v>
      </c>
      <c r="E54" s="39">
        <f>IF($A54="","",Лист3!C56)</f>
        <v>546.44000000000005</v>
      </c>
      <c r="F54" s="30">
        <f t="shared" si="0"/>
        <v>8743.0400000000009</v>
      </c>
      <c r="G54" s="30">
        <f>IF($A54="","",Лист3!D56)</f>
        <v>0</v>
      </c>
      <c r="H54" s="30">
        <f>IF($A54="","",Лист3!E56)</f>
        <v>0</v>
      </c>
      <c r="I54" s="30">
        <f>IF($A54="","",Лист3!F56)</f>
        <v>0</v>
      </c>
      <c r="J54" s="30">
        <f>IF($A54="","",Лист3!G56)</f>
        <v>0</v>
      </c>
      <c r="K54" s="30">
        <f>IF($A54="","",Лист3!H56)</f>
        <v>0</v>
      </c>
      <c r="L54" s="30">
        <f>IF($A54="","",Лист3!I56)</f>
        <v>0</v>
      </c>
      <c r="M54" s="30">
        <f>IF($A54="","",Лист3!J56)</f>
        <v>16</v>
      </c>
      <c r="N54" s="30">
        <f>IF($A54="","",Лист3!K56)</f>
        <v>8743.0400000000009</v>
      </c>
    </row>
    <row r="55" spans="1:14" x14ac:dyDescent="0.25">
      <c r="A55" s="38">
        <f>IFERROR(1/(1/Лист3!A57),"")</f>
        <v>5262120017</v>
      </c>
      <c r="B55" t="str">
        <f>IFERROR(VLOOKUP(A55,Лист1!A$3:B$9999,2,),"")</f>
        <v>ПЛАНКА ДЛЯ ПОДВЕСНОГО ПОТОЛКА</v>
      </c>
      <c r="C55" s="30">
        <f>IF($A55="","",Лист3!B57)</f>
        <v>19</v>
      </c>
      <c r="D55" s="30" t="str">
        <f>IFERROR(VLOOKUP(A55,Лист1!A$3:D$9999,4,),"")</f>
        <v>ШТ</v>
      </c>
      <c r="E55" s="39">
        <f>IF($A55="","",Лист3!C57)</f>
        <v>30</v>
      </c>
      <c r="F55" s="30">
        <f t="shared" si="0"/>
        <v>570</v>
      </c>
      <c r="G55" s="30">
        <f>IF($A55="","",Лист3!D57)</f>
        <v>0</v>
      </c>
      <c r="H55" s="30">
        <f>IF($A55="","",Лист3!E57)</f>
        <v>0</v>
      </c>
      <c r="I55" s="30">
        <f>IF($A55="","",Лист3!F57)</f>
        <v>0</v>
      </c>
      <c r="J55" s="30">
        <f>IF($A55="","",Лист3!G57)</f>
        <v>0</v>
      </c>
      <c r="K55" s="30">
        <f>IF($A55="","",Лист3!H57)</f>
        <v>0</v>
      </c>
      <c r="L55" s="30">
        <f>IF($A55="","",Лист3!I57)</f>
        <v>0</v>
      </c>
      <c r="M55" s="30">
        <f>IF($A55="","",Лист3!J57)</f>
        <v>19</v>
      </c>
      <c r="N55" s="30">
        <f>IF($A55="","",Лист3!K57)</f>
        <v>570</v>
      </c>
    </row>
    <row r="56" spans="1:14" x14ac:dyDescent="0.25">
      <c r="A56" s="38">
        <f>IFERROR(1/(1/Лист3!A58),"")</f>
        <v>2247990006</v>
      </c>
      <c r="B56" t="str">
        <f>IFERROR(VLOOKUP(A56,Лист1!A$3:B$9999,2,),"")</f>
        <v>ПЛИНТУС 2М-А40 ПОТОЛОЧНЫЙ</v>
      </c>
      <c r="C56" s="30">
        <f>IF($A56="","",Лист3!B58)</f>
        <v>4</v>
      </c>
      <c r="D56" s="30" t="str">
        <f>IFERROR(VLOOKUP(A56,Лист1!A$3:D$9999,4,),"")</f>
        <v>ШТ</v>
      </c>
      <c r="E56" s="39">
        <f>IF($A56="","",Лист3!C58)</f>
        <v>25</v>
      </c>
      <c r="F56" s="30">
        <f t="shared" si="0"/>
        <v>100</v>
      </c>
      <c r="G56" s="30">
        <f>IF($A56="","",Лист3!D58)</f>
        <v>0</v>
      </c>
      <c r="H56" s="30">
        <f>IF($A56="","",Лист3!E58)</f>
        <v>0</v>
      </c>
      <c r="I56" s="30">
        <f>IF($A56="","",Лист3!F58)</f>
        <v>0</v>
      </c>
      <c r="J56" s="30">
        <f>IF($A56="","",Лист3!G58)</f>
        <v>0</v>
      </c>
      <c r="K56" s="30">
        <f>IF($A56="","",Лист3!H58)</f>
        <v>0</v>
      </c>
      <c r="L56" s="30">
        <f>IF($A56="","",Лист3!I58)</f>
        <v>0</v>
      </c>
      <c r="M56" s="30">
        <f>IF($A56="","",Лист3!J58)</f>
        <v>4</v>
      </c>
      <c r="N56" s="30">
        <f>IF($A56="","",Лист3!K58)</f>
        <v>100</v>
      </c>
    </row>
    <row r="57" spans="1:14" x14ac:dyDescent="0.25">
      <c r="A57" s="38">
        <f>IFERROR(1/(1/Лист3!A59),"")</f>
        <v>5752190048</v>
      </c>
      <c r="B57" t="str">
        <f>IFERROR(VLOOKUP(A57,Лист1!A$3:B$9999,2,),"")</f>
        <v>ПЛИТКА КЕРАМИН ОНИКС 2 200Х300</v>
      </c>
      <c r="C57" s="30">
        <f>IF($A57="","",Лист3!B59)</f>
        <v>30</v>
      </c>
      <c r="D57" s="30" t="str">
        <f>IFERROR(VLOOKUP(A57,Лист1!A$3:D$9999,4,),"")</f>
        <v>М2</v>
      </c>
      <c r="E57" s="39">
        <f>IF($A57="","",Лист3!C59)</f>
        <v>124.89</v>
      </c>
      <c r="F57" s="30">
        <f t="shared" si="0"/>
        <v>3746.7</v>
      </c>
      <c r="G57" s="30">
        <f>IF($A57="","",Лист3!D59)</f>
        <v>0</v>
      </c>
      <c r="H57" s="30">
        <f>IF($A57="","",Лист3!E59)</f>
        <v>0</v>
      </c>
      <c r="I57" s="30">
        <f>IF($A57="","",Лист3!F59)</f>
        <v>0</v>
      </c>
      <c r="J57" s="30">
        <f>IF($A57="","",Лист3!G59)</f>
        <v>30</v>
      </c>
      <c r="K57" s="30">
        <f>IF($A57="","",Лист3!H59)</f>
        <v>30</v>
      </c>
      <c r="L57" s="30">
        <f>IF($A57="","",Лист3!I59)</f>
        <v>3746.7</v>
      </c>
      <c r="M57" s="30">
        <f>IF($A57="","",Лист3!J59)</f>
        <v>0</v>
      </c>
      <c r="N57" s="30">
        <f>IF($A57="","",Лист3!K59)</f>
        <v>0</v>
      </c>
    </row>
    <row r="58" spans="1:14" x14ac:dyDescent="0.25">
      <c r="A58" s="38">
        <f>IFERROR(1/(1/Лист3!A60),"")</f>
        <v>5361820042</v>
      </c>
      <c r="B58" t="str">
        <f>IFERROR(VLOOKUP(A58,Лист1!A$3:B$9999,2,),"")</f>
        <v>ПОДЛОЖКА ИЗОДОМ ППИ-П 3 3Х1000</v>
      </c>
      <c r="C58" s="30">
        <f>IF($A58="","",Лист3!B60)</f>
        <v>40.58</v>
      </c>
      <c r="D58" s="30" t="str">
        <f>IFERROR(VLOOKUP(A58,Лист1!A$3:D$9999,4,),"")</f>
        <v>М2</v>
      </c>
      <c r="E58" s="39">
        <f>IF($A58="","",Лист3!C60)</f>
        <v>12.79</v>
      </c>
      <c r="F58" s="30">
        <f t="shared" si="0"/>
        <v>519.01819999999998</v>
      </c>
      <c r="G58" s="30">
        <f>IF($A58="","",Лист3!D60)</f>
        <v>0</v>
      </c>
      <c r="H58" s="30">
        <f>IF($A58="","",Лист3!E60)</f>
        <v>0</v>
      </c>
      <c r="I58" s="30">
        <f>IF($A58="","",Лист3!F60)</f>
        <v>0</v>
      </c>
      <c r="J58" s="30">
        <f>IF($A58="","",Лист3!G60)</f>
        <v>0</v>
      </c>
      <c r="K58" s="30">
        <f>IF($A58="","",Лист3!H60)</f>
        <v>0</v>
      </c>
      <c r="L58" s="30">
        <f>IF($A58="","",Лист3!I60)</f>
        <v>0</v>
      </c>
      <c r="M58" s="30">
        <f>IF($A58="","",Лист3!J60)</f>
        <v>40.58</v>
      </c>
      <c r="N58" s="30">
        <f>IF($A58="","",Лист3!K60)</f>
        <v>519.01819999999998</v>
      </c>
    </row>
    <row r="59" spans="1:14" x14ac:dyDescent="0.25">
      <c r="A59" s="38">
        <f>IFERROR(1/(1/Лист3!A61),"")</f>
        <v>2291390029</v>
      </c>
      <c r="B59" t="str">
        <f>IFERROR(VLOOKUP(A59,Лист1!A$3:B$9999,2,),"")</f>
        <v>ПРОФИЛЬ 30Х30Х2750 ПЛАСТИКОВЫЙ</v>
      </c>
      <c r="C59" s="30">
        <f>IF($A59="","",Лист3!B61)</f>
        <v>2</v>
      </c>
      <c r="D59" s="30" t="str">
        <f>IFERROR(VLOOKUP(A59,Лист1!A$3:D$9999,4,),"")</f>
        <v>ШТ</v>
      </c>
      <c r="E59" s="39">
        <f>IF($A59="","",Лист3!C61)</f>
        <v>37</v>
      </c>
      <c r="F59" s="30">
        <f t="shared" si="0"/>
        <v>74</v>
      </c>
      <c r="G59" s="30">
        <f>IF($A59="","",Лист3!D61)</f>
        <v>0</v>
      </c>
      <c r="H59" s="30">
        <f>IF($A59="","",Лист3!E61)</f>
        <v>0</v>
      </c>
      <c r="I59" s="30">
        <f>IF($A59="","",Лист3!F61)</f>
        <v>0</v>
      </c>
      <c r="J59" s="30">
        <f>IF($A59="","",Лист3!G61)</f>
        <v>0</v>
      </c>
      <c r="K59" s="30">
        <f>IF($A59="","",Лист3!H61)</f>
        <v>0</v>
      </c>
      <c r="L59" s="30">
        <f>IF($A59="","",Лист3!I61)</f>
        <v>0</v>
      </c>
      <c r="M59" s="30">
        <f>IF($A59="","",Лист3!J61)</f>
        <v>2</v>
      </c>
      <c r="N59" s="30">
        <f>IF($A59="","",Лист3!K61)</f>
        <v>74</v>
      </c>
    </row>
    <row r="60" spans="1:14" x14ac:dyDescent="0.25">
      <c r="A60" s="38">
        <f>IFERROR(1/(1/Лист3!A62),"")</f>
        <v>5262120112</v>
      </c>
      <c r="B60" t="str">
        <f>IFERROR(VLOOKUP(A60,Лист1!A$3:B$9999,2,),"")</f>
        <v>ПРОФИЛЬ KNAUF ПП 60Х27 3000 ПО</v>
      </c>
      <c r="C60" s="30">
        <f>IF($A60="","",Лист3!B62)</f>
        <v>305.82</v>
      </c>
      <c r="D60" s="30" t="str">
        <f>IFERROR(VLOOKUP(A60,Лист1!A$3:D$9999,4,),"")</f>
        <v>ШТ</v>
      </c>
      <c r="E60" s="39">
        <f>IF($A60="","",Лист3!C62)</f>
        <v>61.02</v>
      </c>
      <c r="F60" s="30">
        <f t="shared" si="0"/>
        <v>18661.136399999999</v>
      </c>
      <c r="G60" s="30">
        <f>IF($A60="","",Лист3!D62)</f>
        <v>48</v>
      </c>
      <c r="H60" s="30">
        <f>IF($A60="","",Лист3!E62)</f>
        <v>0</v>
      </c>
      <c r="I60" s="30">
        <f>IF($A60="","",Лист3!F62)</f>
        <v>0</v>
      </c>
      <c r="J60" s="30">
        <f>IF($A60="","",Лист3!G62)</f>
        <v>0</v>
      </c>
      <c r="K60" s="30">
        <f>IF($A60="","",Лист3!H62)</f>
        <v>48</v>
      </c>
      <c r="L60" s="30">
        <f>IF($A60="","",Лист3!I62)</f>
        <v>2928.96</v>
      </c>
      <c r="M60" s="30">
        <f>IF($A60="","",Лист3!J62)</f>
        <v>257.82</v>
      </c>
      <c r="N60" s="30">
        <f>IF($A60="","",Лист3!K62)</f>
        <v>15732.1764</v>
      </c>
    </row>
    <row r="61" spans="1:14" x14ac:dyDescent="0.25">
      <c r="A61" s="38">
        <f>IFERROR(1/(1/Лист3!A63),"")</f>
        <v>5275220201</v>
      </c>
      <c r="B61" t="str">
        <f>IFERROR(VLOOKUP(A61,Лист1!A$3:B$9999,2,),"")</f>
        <v>ПРОФИЛЬ НАПРАВЛЯЮЩИЙ</v>
      </c>
      <c r="C61" s="30">
        <f>IF($A61="","",Лист3!B63)</f>
        <v>402.6</v>
      </c>
      <c r="D61" s="30" t="str">
        <f>IFERROR(VLOOKUP(A61,Лист1!A$3:D$9999,4,),"")</f>
        <v>ШТ</v>
      </c>
      <c r="E61" s="39">
        <f>IF($A61="","",Лист3!C63)</f>
        <v>78.75</v>
      </c>
      <c r="F61" s="30">
        <f t="shared" si="0"/>
        <v>31704.75</v>
      </c>
      <c r="G61" s="30">
        <f>IF($A61="","",Лист3!D63)</f>
        <v>0</v>
      </c>
      <c r="H61" s="30">
        <f>IF($A61="","",Лист3!E63)</f>
        <v>0</v>
      </c>
      <c r="I61" s="30">
        <f>IF($A61="","",Лист3!F63)</f>
        <v>0</v>
      </c>
      <c r="J61" s="30">
        <f>IF($A61="","",Лист3!G63)</f>
        <v>0</v>
      </c>
      <c r="K61" s="30">
        <f>IF($A61="","",Лист3!H63)</f>
        <v>0</v>
      </c>
      <c r="L61" s="30">
        <f>IF($A61="","",Лист3!I63)</f>
        <v>0</v>
      </c>
      <c r="M61" s="30">
        <f>IF($A61="","",Лист3!J63)</f>
        <v>402.6</v>
      </c>
      <c r="N61" s="30">
        <f>IF($A61="","",Лист3!K63)</f>
        <v>31704.75</v>
      </c>
    </row>
    <row r="62" spans="1:14" x14ac:dyDescent="0.25">
      <c r="A62" s="38">
        <f>IFERROR(1/(1/Лист3!A64),"")</f>
        <v>4962500002</v>
      </c>
      <c r="B62" t="str">
        <f>IFERROR(VLOOKUP(A62,Лист1!A$3:B$9999,2,),"")</f>
        <v>РАКОВИНА CERSANIT MARKET S-UM-</v>
      </c>
      <c r="C62" s="30">
        <f>IF($A62="","",Лист3!B64)</f>
        <v>4</v>
      </c>
      <c r="D62" s="30" t="str">
        <f>IFERROR(VLOOKUP(A62,Лист1!A$3:D$9999,4,),"")</f>
        <v>КМП</v>
      </c>
      <c r="E62" s="39">
        <f>IF($A62="","",Лист3!C64)</f>
        <v>1615.77</v>
      </c>
      <c r="F62" s="30">
        <f t="shared" si="0"/>
        <v>6463.08</v>
      </c>
      <c r="G62" s="30">
        <f>IF($A62="","",Лист3!D64)</f>
        <v>0</v>
      </c>
      <c r="H62" s="30">
        <f>IF($A62="","",Лист3!E64)</f>
        <v>0</v>
      </c>
      <c r="I62" s="30">
        <f>IF($A62="","",Лист3!F64)</f>
        <v>0</v>
      </c>
      <c r="J62" s="30">
        <f>IF($A62="","",Лист3!G64)</f>
        <v>0</v>
      </c>
      <c r="K62" s="30">
        <f>IF($A62="","",Лист3!H64)</f>
        <v>0</v>
      </c>
      <c r="L62" s="30">
        <f>IF($A62="","",Лист3!I64)</f>
        <v>0</v>
      </c>
      <c r="M62" s="30">
        <f>IF($A62="","",Лист3!J64)</f>
        <v>4</v>
      </c>
      <c r="N62" s="30">
        <f>IF($A62="","",Лист3!K64)</f>
        <v>6463.08</v>
      </c>
    </row>
    <row r="63" spans="1:14" x14ac:dyDescent="0.25">
      <c r="A63" s="38">
        <f>IFERROR(1/(1/Лист3!A65),"")</f>
        <v>3464320040.9999995</v>
      </c>
      <c r="B63" t="str">
        <f>IFERROR(VLOOKUP(A63,Лист1!A$3:B$9999,2,),"")</f>
        <v/>
      </c>
      <c r="C63" s="30">
        <f>IF($A63="","",Лист3!B65)</f>
        <v>12</v>
      </c>
      <c r="D63" s="30" t="str">
        <f>IFERROR(VLOOKUP(A63,Лист1!A$3:D$9999,4,),"")</f>
        <v/>
      </c>
      <c r="E63" s="39">
        <f>IF($A63="","",Лист3!C65)</f>
        <v>54.29</v>
      </c>
      <c r="F63" s="30">
        <f t="shared" si="0"/>
        <v>651.48</v>
      </c>
      <c r="G63" s="30">
        <f>IF($A63="","",Лист3!D65)</f>
        <v>0</v>
      </c>
      <c r="H63" s="30">
        <f>IF($A63="","",Лист3!E65)</f>
        <v>0</v>
      </c>
      <c r="I63" s="30">
        <f>IF($A63="","",Лист3!F65)</f>
        <v>0</v>
      </c>
      <c r="J63" s="30">
        <f>IF($A63="","",Лист3!G65)</f>
        <v>0</v>
      </c>
      <c r="K63" s="30">
        <f>IF($A63="","",Лист3!H65)</f>
        <v>0</v>
      </c>
      <c r="L63" s="30">
        <f>IF($A63="","",Лист3!I65)</f>
        <v>0</v>
      </c>
      <c r="M63" s="30">
        <f>IF($A63="","",Лист3!J65)</f>
        <v>12</v>
      </c>
      <c r="N63" s="30">
        <f>IF($A63="","",Лист3!K65)</f>
        <v>651.48</v>
      </c>
    </row>
    <row r="64" spans="1:14" x14ac:dyDescent="0.25">
      <c r="A64" s="38">
        <f>IFERROR(1/(1/Лист3!A66),"")</f>
        <v>3464320116</v>
      </c>
      <c r="B64" t="str">
        <f>IFERROR(VLOOKUP(A64,Лист1!A$3:B$9999,2,),"")</f>
        <v>РОЗЕТКА ОТКРЫТОЙ УСТАНОВКИ С З</v>
      </c>
      <c r="C64" s="30">
        <f>IF($A64="","",Лист3!B66)</f>
        <v>39</v>
      </c>
      <c r="D64" s="30" t="str">
        <f>IFERROR(VLOOKUP(A64,Лист1!A$3:D$9999,4,),"")</f>
        <v>ШТ</v>
      </c>
      <c r="E64" s="39">
        <f>IF($A64="","",Лист3!C66)</f>
        <v>55.47</v>
      </c>
      <c r="F64" s="30">
        <f t="shared" si="0"/>
        <v>2163.33</v>
      </c>
      <c r="G64" s="30">
        <f>IF($A64="","",Лист3!D66)</f>
        <v>0</v>
      </c>
      <c r="H64" s="30">
        <f>IF($A64="","",Лист3!E66)</f>
        <v>0</v>
      </c>
      <c r="I64" s="30">
        <f>IF($A64="","",Лист3!F66)</f>
        <v>0</v>
      </c>
      <c r="J64" s="30">
        <f>IF($A64="","",Лист3!G66)</f>
        <v>0</v>
      </c>
      <c r="K64" s="30">
        <f>IF($A64="","",Лист3!H66)</f>
        <v>0</v>
      </c>
      <c r="L64" s="30">
        <f>IF($A64="","",Лист3!I66)</f>
        <v>0</v>
      </c>
      <c r="M64" s="30">
        <f>IF($A64="","",Лист3!J66)</f>
        <v>39</v>
      </c>
      <c r="N64" s="30">
        <f>IF($A64="","",Лист3!K66)</f>
        <v>2163.33</v>
      </c>
    </row>
    <row r="65" spans="1:14" x14ac:dyDescent="0.25">
      <c r="A65" s="38">
        <f>IFERROR(1/(1/Лист3!A67),"")</f>
        <v>3464410074</v>
      </c>
      <c r="B65" t="str">
        <f>IFERROR(VLOOKUP(A65,Лист1!A$3:B$9999,2,),"")</f>
        <v>РОЗЕТКА ПРИМА RA16-213-B 16А 2</v>
      </c>
      <c r="C65" s="30">
        <f>IF($A65="","",Лист3!B67)</f>
        <v>20</v>
      </c>
      <c r="D65" s="30" t="str">
        <f>IFERROR(VLOOKUP(A65,Лист1!A$3:D$9999,4,),"")</f>
        <v>ШТ</v>
      </c>
      <c r="E65" s="39">
        <f>IF($A65="","",Лист3!C67)</f>
        <v>46.37</v>
      </c>
      <c r="F65" s="30">
        <f t="shared" si="0"/>
        <v>927.4</v>
      </c>
      <c r="G65" s="30">
        <f>IF($A65="","",Лист3!D67)</f>
        <v>0</v>
      </c>
      <c r="H65" s="30">
        <f>IF($A65="","",Лист3!E67)</f>
        <v>0</v>
      </c>
      <c r="I65" s="30">
        <f>IF($A65="","",Лист3!F67)</f>
        <v>0</v>
      </c>
      <c r="J65" s="30">
        <f>IF($A65="","",Лист3!G67)</f>
        <v>0</v>
      </c>
      <c r="K65" s="30">
        <f>IF($A65="","",Лист3!H67)</f>
        <v>0</v>
      </c>
      <c r="L65" s="30">
        <f>IF($A65="","",Лист3!I67)</f>
        <v>0</v>
      </c>
      <c r="M65" s="30">
        <f>IF($A65="","",Лист3!J67)</f>
        <v>20</v>
      </c>
      <c r="N65" s="30">
        <f>IF($A65="","",Лист3!K67)</f>
        <v>927.4</v>
      </c>
    </row>
    <row r="66" spans="1:14" x14ac:dyDescent="0.25">
      <c r="A66" s="38">
        <f>IFERROR(1/(1/Лист3!A68),"")</f>
        <v>5694100016</v>
      </c>
      <c r="B66" t="str">
        <f>IFERROR(VLOOKUP(A66,Лист1!A$3:B$9999,2,),"")</f>
        <v>РУЧКА-СКОБА GIUSTI WMN503.128.</v>
      </c>
      <c r="C66" s="30">
        <f>IF($A66="","",Лист3!B68)</f>
        <v>2</v>
      </c>
      <c r="D66" s="30" t="str">
        <f>IFERROR(VLOOKUP(A66,Лист1!A$3:D$9999,4,),"")</f>
        <v>ШТ</v>
      </c>
      <c r="E66" s="39">
        <f>IF($A66="","",Лист3!C68)</f>
        <v>115.17</v>
      </c>
      <c r="F66" s="30">
        <f t="shared" si="0"/>
        <v>230.34</v>
      </c>
      <c r="G66" s="30">
        <f>IF($A66="","",Лист3!D68)</f>
        <v>0</v>
      </c>
      <c r="H66" s="30">
        <f>IF($A66="","",Лист3!E68)</f>
        <v>0</v>
      </c>
      <c r="I66" s="30">
        <f>IF($A66="","",Лист3!F68)</f>
        <v>0</v>
      </c>
      <c r="J66" s="30">
        <f>IF($A66="","",Лист3!G68)</f>
        <v>0</v>
      </c>
      <c r="K66" s="30">
        <f>IF($A66="","",Лист3!H68)</f>
        <v>0</v>
      </c>
      <c r="L66" s="30">
        <f>IF($A66="","",Лист3!I68)</f>
        <v>0</v>
      </c>
      <c r="M66" s="30">
        <f>IF($A66="","",Лист3!J68)</f>
        <v>2</v>
      </c>
      <c r="N66" s="30">
        <f>IF($A66="","",Лист3!K68)</f>
        <v>230.34</v>
      </c>
    </row>
    <row r="67" spans="1:14" x14ac:dyDescent="0.25">
      <c r="A67" s="38">
        <f>IFERROR(1/(1/Лист3!A69),"")</f>
        <v>3461600006</v>
      </c>
      <c r="B67" t="str">
        <f>IFERROR(VLOOKUP(A67,Лист1!A$3:B$9999,2,),"")</f>
        <v>СВЕТИЛЬНИК ЛПО-4Х18 4Х18ВТ ЛЮ</v>
      </c>
      <c r="C67" s="30">
        <f>IF($A67="","",Лист3!B69)</f>
        <v>20</v>
      </c>
      <c r="D67" s="30" t="str">
        <f>IFERROR(VLOOKUP(A67,Лист1!A$3:D$9999,4,),"")</f>
        <v>ШТ</v>
      </c>
      <c r="E67" s="39">
        <f>IF($A67="","",Лист3!C69)</f>
        <v>647.63</v>
      </c>
      <c r="F67" s="30">
        <f t="shared" si="0"/>
        <v>12952.6</v>
      </c>
      <c r="G67" s="30">
        <f>IF($A67="","",Лист3!D69)</f>
        <v>0</v>
      </c>
      <c r="H67" s="30">
        <f>IF($A67="","",Лист3!E69)</f>
        <v>0</v>
      </c>
      <c r="I67" s="30">
        <f>IF($A67="","",Лист3!F69)</f>
        <v>0</v>
      </c>
      <c r="J67" s="30">
        <f>IF($A67="","",Лист3!G69)</f>
        <v>0</v>
      </c>
      <c r="K67" s="30">
        <f>IF($A67="","",Лист3!H69)</f>
        <v>0</v>
      </c>
      <c r="L67" s="30">
        <f>IF($A67="","",Лист3!I69)</f>
        <v>0</v>
      </c>
      <c r="M67" s="30">
        <f>IF($A67="","",Лист3!J69)</f>
        <v>20</v>
      </c>
      <c r="N67" s="30">
        <f>IF($A67="","",Лист3!K69)</f>
        <v>12952.6</v>
      </c>
    </row>
    <row r="68" spans="1:14" x14ac:dyDescent="0.25">
      <c r="A68" s="38">
        <f>IFERROR(1/(1/Лист3!A70),"")</f>
        <v>3461101672</v>
      </c>
      <c r="B68" t="str">
        <f>IFERROR(VLOOKUP(A68,Лист1!A$3:B$9999,2,),"")</f>
        <v>СВЕТИЛЬНИК СВЕТОДИОДНЫЙ</v>
      </c>
      <c r="C68" s="30">
        <f>IF($A68="","",Лист3!B70)</f>
        <v>30</v>
      </c>
      <c r="D68" s="30" t="str">
        <f>IFERROR(VLOOKUP(A68,Лист1!A$3:D$9999,4,),"")</f>
        <v>ШТ</v>
      </c>
      <c r="E68" s="39">
        <f>IF($A68="","",Лист3!C70)</f>
        <v>663.73</v>
      </c>
      <c r="F68" s="30">
        <f t="shared" ref="F68:F131" si="1">C68*E68</f>
        <v>19911.900000000001</v>
      </c>
      <c r="G68" s="30">
        <f>IF($A68="","",Лист3!D70)</f>
        <v>0</v>
      </c>
      <c r="H68" s="30">
        <f>IF($A68="","",Лист3!E70)</f>
        <v>0</v>
      </c>
      <c r="I68" s="30">
        <f>IF($A68="","",Лист3!F70)</f>
        <v>0</v>
      </c>
      <c r="J68" s="30">
        <f>IF($A68="","",Лист3!G70)</f>
        <v>0</v>
      </c>
      <c r="K68" s="30">
        <f>IF($A68="","",Лист3!H70)</f>
        <v>0</v>
      </c>
      <c r="L68" s="30">
        <f>IF($A68="","",Лист3!I70)</f>
        <v>0</v>
      </c>
      <c r="M68" s="30">
        <f>IF($A68="","",Лист3!J70)</f>
        <v>30</v>
      </c>
      <c r="N68" s="30">
        <f>IF($A68="","",Лист3!K70)</f>
        <v>19911.900000000001</v>
      </c>
    </row>
    <row r="69" spans="1:14" x14ac:dyDescent="0.25">
      <c r="A69" s="38">
        <f>IFERROR(1/(1/Лист3!A71),"")</f>
        <v>2379480146</v>
      </c>
      <c r="B69" t="str">
        <f>IFERROR(VLOOKUP(A69,Лист1!A$3:B$9999,2,),"")</f>
        <v>СЕТКА 0.5Х9М САМОКЛЕЮЩАЯСЯ СТЕ</v>
      </c>
      <c r="C69" s="30">
        <f>IF($A69="","",Лист3!B71)</f>
        <v>2</v>
      </c>
      <c r="D69" s="30" t="str">
        <f>IFERROR(VLOOKUP(A69,Лист1!A$3:D$9999,4,),"")</f>
        <v>ШТ</v>
      </c>
      <c r="E69" s="39">
        <f>IF($A69="","",Лист3!C71)</f>
        <v>200</v>
      </c>
      <c r="F69" s="30">
        <f t="shared" si="1"/>
        <v>400</v>
      </c>
      <c r="G69" s="30">
        <f>IF($A69="","",Лист3!D71)</f>
        <v>0</v>
      </c>
      <c r="H69" s="30">
        <f>IF($A69="","",Лист3!E71)</f>
        <v>0</v>
      </c>
      <c r="I69" s="30">
        <f>IF($A69="","",Лист3!F71)</f>
        <v>0</v>
      </c>
      <c r="J69" s="30">
        <f>IF($A69="","",Лист3!G71)</f>
        <v>0</v>
      </c>
      <c r="K69" s="30">
        <f>IF($A69="","",Лист3!H71)</f>
        <v>0</v>
      </c>
      <c r="L69" s="30">
        <f>IF($A69="","",Лист3!I71)</f>
        <v>0</v>
      </c>
      <c r="M69" s="30">
        <f>IF($A69="","",Лист3!J71)</f>
        <v>2</v>
      </c>
      <c r="N69" s="30">
        <f>IF($A69="","",Лист3!K71)</f>
        <v>400</v>
      </c>
    </row>
    <row r="70" spans="1:14" x14ac:dyDescent="0.25">
      <c r="A70" s="38">
        <f>IFERROR(1/(1/Лист3!A72),"")</f>
        <v>5772120026</v>
      </c>
      <c r="B70" t="str">
        <f>IFERROR(VLOOKUP(A70,Лист1!A$3:B$9999,2,),"")</f>
        <v>СЕТКА СЕРПЯНКА 45ММХ90М СТРОИТ</v>
      </c>
      <c r="C70" s="30">
        <f>IF($A70="","",Лист3!B72)</f>
        <v>1</v>
      </c>
      <c r="D70" s="30" t="str">
        <f>IFERROR(VLOOKUP(A70,Лист1!A$3:D$9999,4,),"")</f>
        <v>ШТ</v>
      </c>
      <c r="E70" s="39">
        <f>IF($A70="","",Лист3!C72)</f>
        <v>295</v>
      </c>
      <c r="F70" s="30">
        <f t="shared" si="1"/>
        <v>295</v>
      </c>
      <c r="G70" s="30">
        <f>IF($A70="","",Лист3!D72)</f>
        <v>0</v>
      </c>
      <c r="H70" s="30">
        <f>IF($A70="","",Лист3!E72)</f>
        <v>0</v>
      </c>
      <c r="I70" s="30">
        <f>IF($A70="","",Лист3!F72)</f>
        <v>0</v>
      </c>
      <c r="J70" s="30">
        <f>IF($A70="","",Лист3!G72)</f>
        <v>0</v>
      </c>
      <c r="K70" s="30">
        <f>IF($A70="","",Лист3!H72)</f>
        <v>0</v>
      </c>
      <c r="L70" s="30">
        <f>IF($A70="","",Лист3!I72)</f>
        <v>0</v>
      </c>
      <c r="M70" s="30">
        <f>IF($A70="","",Лист3!J72)</f>
        <v>1</v>
      </c>
      <c r="N70" s="30">
        <f>IF($A70="","",Лист3!K72)</f>
        <v>295</v>
      </c>
    </row>
    <row r="71" spans="1:14" x14ac:dyDescent="0.25">
      <c r="A71" s="38">
        <f>IFERROR(1/(1/Лист3!A73),"")</f>
        <v>4952420022</v>
      </c>
      <c r="B71" t="str">
        <f>IFERROR(VLOOKUP(A71,Лист1!A$3:B$9999,2,),"")</f>
        <v>СИФОН ORIO A-4001 1 1/2ДЮЙМА D</v>
      </c>
      <c r="C71" s="30">
        <f>IF($A71="","",Лист3!B73)</f>
        <v>1</v>
      </c>
      <c r="D71" s="30" t="str">
        <f>IFERROR(VLOOKUP(A71,Лист1!A$3:D$9999,4,),"")</f>
        <v>ШТ</v>
      </c>
      <c r="E71" s="39">
        <f>IF($A71="","",Лист3!C73)</f>
        <v>175</v>
      </c>
      <c r="F71" s="30">
        <f t="shared" si="1"/>
        <v>175</v>
      </c>
      <c r="G71" s="30">
        <f>IF($A71="","",Лист3!D73)</f>
        <v>0</v>
      </c>
      <c r="H71" s="30">
        <f>IF($A71="","",Лист3!E73)</f>
        <v>0</v>
      </c>
      <c r="I71" s="30">
        <f>IF($A71="","",Лист3!F73)</f>
        <v>0</v>
      </c>
      <c r="J71" s="30">
        <f>IF($A71="","",Лист3!G73)</f>
        <v>0</v>
      </c>
      <c r="K71" s="30">
        <f>IF($A71="","",Лист3!H73)</f>
        <v>0</v>
      </c>
      <c r="L71" s="30">
        <f>IF($A71="","",Лист3!I73)</f>
        <v>0</v>
      </c>
      <c r="M71" s="30">
        <f>IF($A71="","",Лист3!J73)</f>
        <v>1</v>
      </c>
      <c r="N71" s="30">
        <f>IF($A71="","",Лист3!K73)</f>
        <v>175</v>
      </c>
    </row>
    <row r="72" spans="1:14" x14ac:dyDescent="0.25">
      <c r="A72" s="38">
        <f>IFERROR(1/(1/Лист3!A74),"")</f>
        <v>4992600004</v>
      </c>
      <c r="B72" t="str">
        <f>IFERROR(VLOOKUP(A72,Лист1!A$3:B$9999,2,),"")</f>
        <v>СЛИВ АНИ К828 D=110 L=231-500</v>
      </c>
      <c r="C72" s="30">
        <f>IF($A72="","",Лист3!B74)</f>
        <v>1</v>
      </c>
      <c r="D72" s="30" t="str">
        <f>IFERROR(VLOOKUP(A72,Лист1!A$3:D$9999,4,),"")</f>
        <v>ШТ</v>
      </c>
      <c r="E72" s="39">
        <f>IF($A72="","",Лист3!C74)</f>
        <v>160</v>
      </c>
      <c r="F72" s="30">
        <f t="shared" si="1"/>
        <v>160</v>
      </c>
      <c r="G72" s="30">
        <f>IF($A72="","",Лист3!D74)</f>
        <v>0</v>
      </c>
      <c r="H72" s="30">
        <f>IF($A72="","",Лист3!E74)</f>
        <v>0</v>
      </c>
      <c r="I72" s="30">
        <f>IF($A72="","",Лист3!F74)</f>
        <v>0</v>
      </c>
      <c r="J72" s="30">
        <f>IF($A72="","",Лист3!G74)</f>
        <v>0</v>
      </c>
      <c r="K72" s="30">
        <f>IF($A72="","",Лист3!H74)</f>
        <v>0</v>
      </c>
      <c r="L72" s="30">
        <f>IF($A72="","",Лист3!I74)</f>
        <v>0</v>
      </c>
      <c r="M72" s="30">
        <f>IF($A72="","",Лист3!J74)</f>
        <v>1</v>
      </c>
      <c r="N72" s="30">
        <f>IF($A72="","",Лист3!K74)</f>
        <v>160</v>
      </c>
    </row>
    <row r="73" spans="1:14" x14ac:dyDescent="0.25">
      <c r="A73" s="38">
        <f>IFERROR(1/(1/Лист3!A75),"")</f>
        <v>2313340034</v>
      </c>
      <c r="B73" t="str">
        <f>IFERROR(VLOOKUP(A73,Лист1!A$3:B$9999,2,),"")</f>
        <v>СМЕСЬ BROZEX ДЕКОР МАСТЕР БЕЛЫ</v>
      </c>
      <c r="C73" s="30">
        <f>IF($A73="","",Лист3!B75)</f>
        <v>466</v>
      </c>
      <c r="D73" s="30" t="str">
        <f>IFERROR(VLOOKUP(A73,Лист1!A$3:D$9999,4,),"")</f>
        <v>КГ</v>
      </c>
      <c r="E73" s="39">
        <f>IF($A73="","",Лист3!C75)</f>
        <v>9.0500000000000007</v>
      </c>
      <c r="F73" s="30">
        <f t="shared" si="1"/>
        <v>4217.3</v>
      </c>
      <c r="G73" s="30">
        <f>IF($A73="","",Лист3!D75)</f>
        <v>0</v>
      </c>
      <c r="H73" s="30">
        <f>IF($A73="","",Лист3!E75)</f>
        <v>0</v>
      </c>
      <c r="I73" s="30">
        <f>IF($A73="","",Лист3!F75)</f>
        <v>0</v>
      </c>
      <c r="J73" s="30">
        <f>IF($A73="","",Лист3!G75)</f>
        <v>0</v>
      </c>
      <c r="K73" s="30">
        <f>IF($A73="","",Лист3!H75)</f>
        <v>0</v>
      </c>
      <c r="L73" s="30">
        <f>IF($A73="","",Лист3!I75)</f>
        <v>0</v>
      </c>
      <c r="M73" s="30">
        <f>IF($A73="","",Лист3!J75)</f>
        <v>466</v>
      </c>
      <c r="N73" s="30">
        <f>IF($A73="","",Лист3!K75)</f>
        <v>4217.3</v>
      </c>
    </row>
    <row r="74" spans="1:14" x14ac:dyDescent="0.25">
      <c r="A74" s="38">
        <f>IFERROR(1/(1/Лист3!A76),"")</f>
        <v>2248120087</v>
      </c>
      <c r="B74" t="str">
        <f>IFERROR(VLOOKUP(A74,Лист1!A$3:B$9999,2,),"")</f>
        <v>ТРОЙНИК 110Х50 87ГРАДУСОВ КАНА</v>
      </c>
      <c r="C74" s="30">
        <f>IF($A74="","",Лист3!B76)</f>
        <v>1</v>
      </c>
      <c r="D74" s="30" t="str">
        <f>IFERROR(VLOOKUP(A74,Лист1!A$3:D$9999,4,),"")</f>
        <v>ШТ</v>
      </c>
      <c r="E74" s="39">
        <f>IF($A74="","",Лист3!C76)</f>
        <v>60</v>
      </c>
      <c r="F74" s="30">
        <f t="shared" si="1"/>
        <v>60</v>
      </c>
      <c r="G74" s="30">
        <f>IF($A74="","",Лист3!D76)</f>
        <v>0</v>
      </c>
      <c r="H74" s="30">
        <f>IF($A74="","",Лист3!E76)</f>
        <v>0</v>
      </c>
      <c r="I74" s="30">
        <f>IF($A74="","",Лист3!F76)</f>
        <v>0</v>
      </c>
      <c r="J74" s="30">
        <f>IF($A74="","",Лист3!G76)</f>
        <v>0</v>
      </c>
      <c r="K74" s="30">
        <f>IF($A74="","",Лист3!H76)</f>
        <v>0</v>
      </c>
      <c r="L74" s="30">
        <f>IF($A74="","",Лист3!I76)</f>
        <v>0</v>
      </c>
      <c r="M74" s="30">
        <f>IF($A74="","",Лист3!J76)</f>
        <v>1</v>
      </c>
      <c r="N74" s="30">
        <f>IF($A74="","",Лист3!K76)</f>
        <v>60</v>
      </c>
    </row>
    <row r="75" spans="1:14" x14ac:dyDescent="0.25">
      <c r="A75" s="38">
        <f>IFERROR(1/(1/Лист3!A77),"")</f>
        <v>2248130053</v>
      </c>
      <c r="B75" t="str">
        <f>IFERROR(VLOOKUP(A75,Лист1!A$3:B$9999,2,),"")</f>
        <v>ТРОЙНИК ПЭ 80 SDR 13,6 110Х110</v>
      </c>
      <c r="C75" s="30">
        <f>IF($A75="","",Лист3!B77)</f>
        <v>2</v>
      </c>
      <c r="D75" s="30" t="str">
        <f>IFERROR(VLOOKUP(A75,Лист1!A$3:D$9999,4,),"")</f>
        <v>ШТ</v>
      </c>
      <c r="E75" s="39">
        <f>IF($A75="","",Лист3!C77)</f>
        <v>110</v>
      </c>
      <c r="F75" s="30">
        <f t="shared" si="1"/>
        <v>220</v>
      </c>
      <c r="G75" s="30">
        <f>IF($A75="","",Лист3!D77)</f>
        <v>0</v>
      </c>
      <c r="H75" s="30">
        <f>IF($A75="","",Лист3!E77)</f>
        <v>0</v>
      </c>
      <c r="I75" s="30">
        <f>IF($A75="","",Лист3!F77)</f>
        <v>0</v>
      </c>
      <c r="J75" s="30">
        <f>IF($A75="","",Лист3!G77)</f>
        <v>0</v>
      </c>
      <c r="K75" s="30">
        <f>IF($A75="","",Лист3!H77)</f>
        <v>0</v>
      </c>
      <c r="L75" s="30">
        <f>IF($A75="","",Лист3!I77)</f>
        <v>0</v>
      </c>
      <c r="M75" s="30">
        <f>IF($A75="","",Лист3!J77)</f>
        <v>2</v>
      </c>
      <c r="N75" s="30">
        <f>IF($A75="","",Лист3!K77)</f>
        <v>220</v>
      </c>
    </row>
    <row r="76" spans="1:14" x14ac:dyDescent="0.25">
      <c r="A76" s="38">
        <f>IFERROR(1/(1/Лист3!A78),"")</f>
        <v>1373000091</v>
      </c>
      <c r="B76" t="str">
        <f>IFERROR(VLOOKUP(A76,Лист1!A$3:B$9999,2,),"")</f>
        <v>ТРУБА 20Х3,2 3262-75 СТАЛЬНАЯ</v>
      </c>
      <c r="C76" s="30">
        <f>IF($A76="","",Лист3!B78)</f>
        <v>193.2</v>
      </c>
      <c r="D76" s="30" t="str">
        <f>IFERROR(VLOOKUP(A76,Лист1!A$3:D$9999,4,),"")</f>
        <v>КГ</v>
      </c>
      <c r="E76" s="39">
        <f>IF($A76="","",Лист3!C78)</f>
        <v>48.41</v>
      </c>
      <c r="F76" s="30">
        <f t="shared" si="1"/>
        <v>9352.8119999999981</v>
      </c>
      <c r="G76" s="30">
        <f>IF($A76="","",Лист3!D78)</f>
        <v>0</v>
      </c>
      <c r="H76" s="30">
        <f>IF($A76="","",Лист3!E78)</f>
        <v>0</v>
      </c>
      <c r="I76" s="30">
        <f>IF($A76="","",Лист3!F78)</f>
        <v>0</v>
      </c>
      <c r="J76" s="30">
        <f>IF($A76="","",Лист3!G78)</f>
        <v>0</v>
      </c>
      <c r="K76" s="30">
        <f>IF($A76="","",Лист3!H78)</f>
        <v>0</v>
      </c>
      <c r="L76" s="30">
        <f>IF($A76="","",Лист3!I78)</f>
        <v>0</v>
      </c>
      <c r="M76" s="30">
        <f>IF($A76="","",Лист3!J78)</f>
        <v>193.2</v>
      </c>
      <c r="N76" s="30">
        <f>IF($A76="","",Лист3!K78)</f>
        <v>9352.8119999999981</v>
      </c>
    </row>
    <row r="77" spans="1:14" x14ac:dyDescent="0.25">
      <c r="A77" s="38">
        <f>IFERROR(1/(1/Лист3!A79),"")</f>
        <v>2248120331</v>
      </c>
      <c r="B77" t="str">
        <f>IFERROR(VLOOKUP(A77,Лист1!A$3:B$9999,2,),"")</f>
        <v>ТРУБА PRO AQUA PPR-C 50Х1000Х1</v>
      </c>
      <c r="C77" s="30">
        <f>IF($A77="","",Лист3!B79)</f>
        <v>1</v>
      </c>
      <c r="D77" s="30" t="str">
        <f>IFERROR(VLOOKUP(A77,Лист1!A$3:D$9999,4,),"")</f>
        <v>ШТ</v>
      </c>
      <c r="E77" s="39">
        <f>IF($A77="","",Лист3!C79)</f>
        <v>80</v>
      </c>
      <c r="F77" s="30">
        <f t="shared" si="1"/>
        <v>80</v>
      </c>
      <c r="G77" s="30">
        <f>IF($A77="","",Лист3!D79)</f>
        <v>0</v>
      </c>
      <c r="H77" s="30">
        <f>IF($A77="","",Лист3!E79)</f>
        <v>0</v>
      </c>
      <c r="I77" s="30">
        <f>IF($A77="","",Лист3!F79)</f>
        <v>0</v>
      </c>
      <c r="J77" s="30">
        <f>IF($A77="","",Лист3!G79)</f>
        <v>0</v>
      </c>
      <c r="K77" s="30">
        <f>IF($A77="","",Лист3!H79)</f>
        <v>0</v>
      </c>
      <c r="L77" s="30">
        <f>IF($A77="","",Лист3!I79)</f>
        <v>0</v>
      </c>
      <c r="M77" s="30">
        <f>IF($A77="","",Лист3!J79)</f>
        <v>1</v>
      </c>
      <c r="N77" s="30">
        <f>IF($A77="","",Лист3!K79)</f>
        <v>80</v>
      </c>
    </row>
    <row r="78" spans="1:14" x14ac:dyDescent="0.25">
      <c r="A78" s="38">
        <f>IFERROR(1/(1/Лист3!A80),"")</f>
        <v>2248110160</v>
      </c>
      <c r="B78" t="str">
        <f>IFERROR(VLOOKUP(A78,Лист1!A$3:B$9999,2,),"")</f>
        <v>ТРУБА ZEDEX ZX-100K D=200/350</v>
      </c>
      <c r="C78" s="30">
        <f>IF($A78="","",Лист3!B80)</f>
        <v>2</v>
      </c>
      <c r="D78" s="30" t="str">
        <f>IFERROR(VLOOKUP(A78,Лист1!A$3:D$9999,4,),"")</f>
        <v>ШТ</v>
      </c>
      <c r="E78" s="39">
        <f>IF($A78="","",Лист3!C80)</f>
        <v>215</v>
      </c>
      <c r="F78" s="30">
        <f t="shared" si="1"/>
        <v>430</v>
      </c>
      <c r="G78" s="30">
        <f>IF($A78="","",Лист3!D80)</f>
        <v>0</v>
      </c>
      <c r="H78" s="30">
        <f>IF($A78="","",Лист3!E80)</f>
        <v>0</v>
      </c>
      <c r="I78" s="30">
        <f>IF($A78="","",Лист3!F80)</f>
        <v>0</v>
      </c>
      <c r="J78" s="30">
        <f>IF($A78="","",Лист3!G80)</f>
        <v>0</v>
      </c>
      <c r="K78" s="30">
        <f>IF($A78="","",Лист3!H80)</f>
        <v>0</v>
      </c>
      <c r="L78" s="30">
        <f>IF($A78="","",Лист3!I80)</f>
        <v>0</v>
      </c>
      <c r="M78" s="30">
        <f>IF($A78="","",Лист3!J80)</f>
        <v>2</v>
      </c>
      <c r="N78" s="30">
        <f>IF($A78="","",Лист3!K80)</f>
        <v>430</v>
      </c>
    </row>
    <row r="79" spans="1:14" x14ac:dyDescent="0.25">
      <c r="A79" s="38">
        <f>IFERROR(1/(1/Лист3!A81),"")</f>
        <v>2248110205</v>
      </c>
      <c r="B79" t="str">
        <f>IFERROR(VLOOKUP(A79,Лист1!A$3:B$9999,2,),"")</f>
        <v>ТРУБА АРТ.ПЭ1Ш110Г D=110Х10 L=</v>
      </c>
      <c r="C79" s="30">
        <f>IF($A79="","",Лист3!B81)</f>
        <v>2</v>
      </c>
      <c r="D79" s="30" t="str">
        <f>IFERROR(VLOOKUP(A79,Лист1!A$3:D$9999,4,),"")</f>
        <v>ШТ</v>
      </c>
      <c r="E79" s="39">
        <f>IF($A79="","",Лист3!C81)</f>
        <v>95</v>
      </c>
      <c r="F79" s="30">
        <f t="shared" si="1"/>
        <v>190</v>
      </c>
      <c r="G79" s="30">
        <f>IF($A79="","",Лист3!D81)</f>
        <v>0</v>
      </c>
      <c r="H79" s="30">
        <f>IF($A79="","",Лист3!E81)</f>
        <v>0</v>
      </c>
      <c r="I79" s="30">
        <f>IF($A79="","",Лист3!F81)</f>
        <v>0</v>
      </c>
      <c r="J79" s="30">
        <f>IF($A79="","",Лист3!G81)</f>
        <v>0</v>
      </c>
      <c r="K79" s="30">
        <f>IF($A79="","",Лист3!H81)</f>
        <v>0</v>
      </c>
      <c r="L79" s="30">
        <f>IF($A79="","",Лист3!I81)</f>
        <v>0</v>
      </c>
      <c r="M79" s="30">
        <f>IF($A79="","",Лист3!J81)</f>
        <v>2</v>
      </c>
      <c r="N79" s="30">
        <f>IF($A79="","",Лист3!K81)</f>
        <v>190</v>
      </c>
    </row>
    <row r="80" spans="1:14" x14ac:dyDescent="0.25">
      <c r="A80" s="38">
        <f>IFERROR(1/(1/Лист3!A82),"")</f>
        <v>2248200112</v>
      </c>
      <c r="B80" t="str">
        <f>IFERROR(VLOOKUP(A80,Лист1!A$3:B$9999,2,),"")</f>
        <v>ТРУБА ПВХ 211Х3.2 КАНАЛИЗАЦИОН</v>
      </c>
      <c r="C80" s="30">
        <f>IF($A80="","",Лист3!B82)</f>
        <v>1</v>
      </c>
      <c r="D80" s="30" t="str">
        <f>IFERROR(VLOOKUP(A80,Лист1!A$3:D$9999,4,),"")</f>
        <v>ШТ</v>
      </c>
      <c r="E80" s="39">
        <f>IF($A80="","",Лист3!C82)</f>
        <v>468</v>
      </c>
      <c r="F80" s="30">
        <f t="shared" si="1"/>
        <v>468</v>
      </c>
      <c r="G80" s="30">
        <f>IF($A80="","",Лист3!D82)</f>
        <v>0</v>
      </c>
      <c r="H80" s="30">
        <f>IF($A80="","",Лист3!E82)</f>
        <v>0</v>
      </c>
      <c r="I80" s="30">
        <f>IF($A80="","",Лист3!F82)</f>
        <v>0</v>
      </c>
      <c r="J80" s="30">
        <f>IF($A80="","",Лист3!G82)</f>
        <v>0</v>
      </c>
      <c r="K80" s="30">
        <f>IF($A80="","",Лист3!H82)</f>
        <v>0</v>
      </c>
      <c r="L80" s="30">
        <f>IF($A80="","",Лист3!I82)</f>
        <v>0</v>
      </c>
      <c r="M80" s="30">
        <f>IF($A80="","",Лист3!J82)</f>
        <v>1</v>
      </c>
      <c r="N80" s="30">
        <f>IF($A80="","",Лист3!K82)</f>
        <v>468</v>
      </c>
    </row>
    <row r="81" spans="1:14" x14ac:dyDescent="0.25">
      <c r="A81" s="38">
        <f>IFERROR(1/(1/Лист3!A83),"")</f>
        <v>2248120070</v>
      </c>
      <c r="B81" t="str">
        <f>IFERROR(VLOOKUP(A81,Лист1!A$3:B$9999,2,),"")</f>
        <v>ТРУБА ПП 20Х1,9 1МПА НАПОРНАЯ</v>
      </c>
      <c r="C81" s="30">
        <f>IF($A81="","",Лист3!B83)</f>
        <v>32.4</v>
      </c>
      <c r="D81" s="30" t="str">
        <f>IFERROR(VLOOKUP(A81,Лист1!A$3:D$9999,4,),"")</f>
        <v>М</v>
      </c>
      <c r="E81" s="39">
        <f>IF($A81="","",Лист3!C83)</f>
        <v>30</v>
      </c>
      <c r="F81" s="30">
        <f t="shared" si="1"/>
        <v>972</v>
      </c>
      <c r="G81" s="30">
        <f>IF($A81="","",Лист3!D83)</f>
        <v>0</v>
      </c>
      <c r="H81" s="30">
        <f>IF($A81="","",Лист3!E83)</f>
        <v>0</v>
      </c>
      <c r="I81" s="30">
        <f>IF($A81="","",Лист3!F83)</f>
        <v>0</v>
      </c>
      <c r="J81" s="30">
        <f>IF($A81="","",Лист3!G83)</f>
        <v>0</v>
      </c>
      <c r="K81" s="30">
        <f>IF($A81="","",Лист3!H83)</f>
        <v>0</v>
      </c>
      <c r="L81" s="30">
        <f>IF($A81="","",Лист3!I83)</f>
        <v>0</v>
      </c>
      <c r="M81" s="30">
        <f>IF($A81="","",Лист3!J83)</f>
        <v>32.4</v>
      </c>
      <c r="N81" s="30">
        <f>IF($A81="","",Лист3!K83)</f>
        <v>972</v>
      </c>
    </row>
    <row r="82" spans="1:14" x14ac:dyDescent="0.25">
      <c r="A82" s="38">
        <f>IFERROR(1/(1/Лист3!A84),"")</f>
        <v>5363420001</v>
      </c>
      <c r="B82" t="str">
        <f>IFERROR(VLOOKUP(A82,Лист1!A$3:B$9999,2,),"")</f>
        <v>ТУАЛЕТ ДЕРЕВЯННЫЙ</v>
      </c>
      <c r="C82" s="30">
        <f>IF($A82="","",Лист3!B84)</f>
        <v>2</v>
      </c>
      <c r="D82" s="30" t="str">
        <f>IFERROR(VLOOKUP(A82,Лист1!A$3:D$9999,4,),"")</f>
        <v>ШТ</v>
      </c>
      <c r="E82" s="39">
        <f>IF($A82="","",Лист3!C84)</f>
        <v>17875.29</v>
      </c>
      <c r="F82" s="30">
        <f t="shared" si="1"/>
        <v>35750.58</v>
      </c>
      <c r="G82" s="30">
        <f>IF($A82="","",Лист3!D84)</f>
        <v>0</v>
      </c>
      <c r="H82" s="30">
        <f>IF($A82="","",Лист3!E84)</f>
        <v>0</v>
      </c>
      <c r="I82" s="30">
        <f>IF($A82="","",Лист3!F84)</f>
        <v>0</v>
      </c>
      <c r="J82" s="30">
        <f>IF($A82="","",Лист3!G84)</f>
        <v>0</v>
      </c>
      <c r="K82" s="30">
        <f>IF($A82="","",Лист3!H84)</f>
        <v>0</v>
      </c>
      <c r="L82" s="30">
        <f>IF($A82="","",Лист3!I84)</f>
        <v>0</v>
      </c>
      <c r="M82" s="30">
        <f>IF($A82="","",Лист3!J84)</f>
        <v>2</v>
      </c>
      <c r="N82" s="30">
        <f>IF($A82="","",Лист3!K84)</f>
        <v>35750.58</v>
      </c>
    </row>
    <row r="83" spans="1:14" x14ac:dyDescent="0.25">
      <c r="A83" s="38">
        <f>IFERROR(1/(1/Лист3!A85),"")</f>
        <v>5285990016</v>
      </c>
      <c r="B83" t="str">
        <f>IFERROR(VLOOKUP(A83,Лист1!A$3:B$9999,2,),"")</f>
        <v>УГОЛОК AD 19Х24 3М БЕЛЫЙ ПРИСТ</v>
      </c>
      <c r="C83" s="30">
        <f>IF($A83="","",Лист3!B85)</f>
        <v>45</v>
      </c>
      <c r="D83" s="30" t="str">
        <f>IFERROR(VLOOKUP(A83,Лист1!A$3:D$9999,4,),"")</f>
        <v>ШТ</v>
      </c>
      <c r="E83" s="39">
        <f>IF($A83="","",Лист3!C85)</f>
        <v>95</v>
      </c>
      <c r="F83" s="30">
        <f t="shared" si="1"/>
        <v>4275</v>
      </c>
      <c r="G83" s="30">
        <f>IF($A83="","",Лист3!D85)</f>
        <v>0</v>
      </c>
      <c r="H83" s="30">
        <f>IF($A83="","",Лист3!E85)</f>
        <v>0</v>
      </c>
      <c r="I83" s="30">
        <f>IF($A83="","",Лист3!F85)</f>
        <v>0</v>
      </c>
      <c r="J83" s="30">
        <f>IF($A83="","",Лист3!G85)</f>
        <v>0</v>
      </c>
      <c r="K83" s="30">
        <f>IF($A83="","",Лист3!H85)</f>
        <v>0</v>
      </c>
      <c r="L83" s="30">
        <f>IF($A83="","",Лист3!I85)</f>
        <v>0</v>
      </c>
      <c r="M83" s="30">
        <f>IF($A83="","",Лист3!J85)</f>
        <v>45</v>
      </c>
      <c r="N83" s="30">
        <f>IF($A83="","",Лист3!K85)</f>
        <v>4275</v>
      </c>
    </row>
    <row r="84" spans="1:14" x14ac:dyDescent="0.25">
      <c r="A84" s="38">
        <f>IFERROR(1/(1/Лист3!A86),"")</f>
        <v>2247990017</v>
      </c>
      <c r="B84" t="str">
        <f>IFERROR(VLOOKUP(A84,Лист1!A$3:B$9999,2,),"")</f>
        <v>УГОЛОК E25 0042 BOLTA 2.75М БЕ</v>
      </c>
      <c r="C84" s="30">
        <f>IF($A84="","",Лист3!B86)</f>
        <v>3</v>
      </c>
      <c r="D84" s="30" t="str">
        <f>IFERROR(VLOOKUP(A84,Лист1!A$3:D$9999,4,),"")</f>
        <v>ШТ</v>
      </c>
      <c r="E84" s="39">
        <f>IF($A84="","",Лист3!C86)</f>
        <v>25</v>
      </c>
      <c r="F84" s="30">
        <f t="shared" si="1"/>
        <v>75</v>
      </c>
      <c r="G84" s="30">
        <f>IF($A84="","",Лист3!D86)</f>
        <v>0</v>
      </c>
      <c r="H84" s="30">
        <f>IF($A84="","",Лист3!E86)</f>
        <v>0</v>
      </c>
      <c r="I84" s="30">
        <f>IF($A84="","",Лист3!F86)</f>
        <v>3</v>
      </c>
      <c r="J84" s="30">
        <f>IF($A84="","",Лист3!G86)</f>
        <v>0</v>
      </c>
      <c r="K84" s="30">
        <f>IF($A84="","",Лист3!H86)</f>
        <v>3</v>
      </c>
      <c r="L84" s="30">
        <f>IF($A84="","",Лист3!I86)</f>
        <v>75</v>
      </c>
      <c r="M84" s="30">
        <f>IF($A84="","",Лист3!J86)</f>
        <v>0</v>
      </c>
      <c r="N84" s="30">
        <f>IF($A84="","",Лист3!K86)</f>
        <v>0</v>
      </c>
    </row>
    <row r="85" spans="1:14" x14ac:dyDescent="0.25">
      <c r="A85" s="38">
        <f>IFERROR(1/(1/Лист3!A87),"")</f>
        <v>5271610016</v>
      </c>
      <c r="B85" t="str">
        <f>IFERROR(VLOOKUP(A85,Лист1!A$3:B$9999,2,),"")</f>
        <v>УГОЛОК PL 19Х24Х3000 БЕЛЫЙ СТА</v>
      </c>
      <c r="C85" s="30">
        <f>IF($A85="","",Лист3!B87)</f>
        <v>51</v>
      </c>
      <c r="D85" s="30" t="str">
        <f>IFERROR(VLOOKUP(A85,Лист1!A$3:D$9999,4,),"")</f>
        <v>ШТ</v>
      </c>
      <c r="E85" s="39">
        <f>IF($A85="","",Лист3!C87)</f>
        <v>34.409999999999997</v>
      </c>
      <c r="F85" s="30">
        <f t="shared" si="1"/>
        <v>1754.9099999999999</v>
      </c>
      <c r="G85" s="30">
        <f>IF($A85="","",Лист3!D87)</f>
        <v>0</v>
      </c>
      <c r="H85" s="30">
        <f>IF($A85="","",Лист3!E87)</f>
        <v>0</v>
      </c>
      <c r="I85" s="30">
        <f>IF($A85="","",Лист3!F87)</f>
        <v>0</v>
      </c>
      <c r="J85" s="30">
        <f>IF($A85="","",Лист3!G87)</f>
        <v>0</v>
      </c>
      <c r="K85" s="30">
        <f>IF($A85="","",Лист3!H87)</f>
        <v>0</v>
      </c>
      <c r="L85" s="30">
        <f>IF($A85="","",Лист3!I87)</f>
        <v>0</v>
      </c>
      <c r="M85" s="30">
        <f>IF($A85="","",Лист3!J87)</f>
        <v>51</v>
      </c>
      <c r="N85" s="30">
        <f>IF($A85="","",Лист3!K87)</f>
        <v>1754.9099999999999</v>
      </c>
    </row>
    <row r="86" spans="1:14" x14ac:dyDescent="0.25">
      <c r="A86" s="38">
        <f>IFERROR(1/(1/Лист3!A88),"")</f>
        <v>2248120234</v>
      </c>
      <c r="B86" t="str">
        <f>IFERROR(VLOOKUP(A86,Лист1!A$3:B$9999,2,),"")</f>
        <v>УГОЛЬНИК TEBO 015030101 20 90Г</v>
      </c>
      <c r="C86" s="30">
        <f>IF($A86="","",Лист3!B88)</f>
        <v>6</v>
      </c>
      <c r="D86" s="30" t="str">
        <f>IFERROR(VLOOKUP(A86,Лист1!A$3:D$9999,4,),"")</f>
        <v>ШТ</v>
      </c>
      <c r="E86" s="39">
        <f>IF($A86="","",Лист3!C88)</f>
        <v>5.38</v>
      </c>
      <c r="F86" s="30">
        <f t="shared" si="1"/>
        <v>32.28</v>
      </c>
      <c r="G86" s="30">
        <f>IF($A86="","",Лист3!D88)</f>
        <v>0</v>
      </c>
      <c r="H86" s="30">
        <f>IF($A86="","",Лист3!E88)</f>
        <v>0</v>
      </c>
      <c r="I86" s="30">
        <f>IF($A86="","",Лист3!F88)</f>
        <v>0</v>
      </c>
      <c r="J86" s="30">
        <f>IF($A86="","",Лист3!G88)</f>
        <v>0</v>
      </c>
      <c r="K86" s="30">
        <f>IF($A86="","",Лист3!H88)</f>
        <v>0</v>
      </c>
      <c r="L86" s="30">
        <f>IF($A86="","",Лист3!I88)</f>
        <v>0</v>
      </c>
      <c r="M86" s="30">
        <f>IF($A86="","",Лист3!J88)</f>
        <v>6</v>
      </c>
      <c r="N86" s="30">
        <f>IF($A86="","",Лист3!K88)</f>
        <v>32.28</v>
      </c>
    </row>
    <row r="87" spans="1:14" x14ac:dyDescent="0.25">
      <c r="A87" s="38">
        <f>IFERROR(1/(1/Лист3!A89),"")</f>
        <v>2248120230</v>
      </c>
      <c r="B87" t="str">
        <f>IFERROR(VLOOKUP(A87,Лист1!A$3:B$9999,2,),"")</f>
        <v>УГОЛЬНИК TEBO 015030103 32 90Г</v>
      </c>
      <c r="C87" s="30">
        <f>IF($A87="","",Лист3!B89)</f>
        <v>10</v>
      </c>
      <c r="D87" s="30" t="str">
        <f>IFERROR(VLOOKUP(A87,Лист1!A$3:D$9999,4,),"")</f>
        <v>ШТ</v>
      </c>
      <c r="E87" s="39">
        <f>IF($A87="","",Лист3!C89)</f>
        <v>14</v>
      </c>
      <c r="F87" s="30">
        <f t="shared" si="1"/>
        <v>140</v>
      </c>
      <c r="G87" s="30">
        <f>IF($A87="","",Лист3!D89)</f>
        <v>0</v>
      </c>
      <c r="H87" s="30">
        <f>IF($A87="","",Лист3!E89)</f>
        <v>0</v>
      </c>
      <c r="I87" s="30">
        <f>IF($A87="","",Лист3!F89)</f>
        <v>0</v>
      </c>
      <c r="J87" s="30">
        <f>IF($A87="","",Лист3!G89)</f>
        <v>0</v>
      </c>
      <c r="K87" s="30">
        <f>IF($A87="","",Лист3!H89)</f>
        <v>0</v>
      </c>
      <c r="L87" s="30">
        <f>IF($A87="","",Лист3!I89)</f>
        <v>0</v>
      </c>
      <c r="M87" s="30">
        <f>IF($A87="","",Лист3!J89)</f>
        <v>10</v>
      </c>
      <c r="N87" s="30">
        <f>IF($A87="","",Лист3!K89)</f>
        <v>140</v>
      </c>
    </row>
    <row r="88" spans="1:14" x14ac:dyDescent="0.25">
      <c r="A88" s="38">
        <f>IFERROR(1/(1/Лист3!A90),"")</f>
        <v>3935600058</v>
      </c>
      <c r="B88" t="str">
        <f>IFERROR(VLOOKUP(A88,Лист1!A$3:B$9999,2,),"")</f>
        <v>УГОЛЬНИК УП9512-12 1000Х600Х70</v>
      </c>
      <c r="C88" s="30">
        <f>IF($A88="","",Лист3!B90)</f>
        <v>1</v>
      </c>
      <c r="D88" s="30" t="str">
        <f>IFERROR(VLOOKUP(A88,Лист1!A$3:D$9999,4,),"")</f>
        <v>ШТ</v>
      </c>
      <c r="E88" s="39">
        <f>IF($A88="","",Лист3!C90)</f>
        <v>340</v>
      </c>
      <c r="F88" s="30">
        <f t="shared" si="1"/>
        <v>340</v>
      </c>
      <c r="G88" s="30">
        <f>IF($A88="","",Лист3!D90)</f>
        <v>0</v>
      </c>
      <c r="H88" s="30">
        <f>IF($A88="","",Лист3!E90)</f>
        <v>0</v>
      </c>
      <c r="I88" s="30">
        <f>IF($A88="","",Лист3!F90)</f>
        <v>0</v>
      </c>
      <c r="J88" s="30">
        <f>IF($A88="","",Лист3!G90)</f>
        <v>0</v>
      </c>
      <c r="K88" s="30">
        <f>IF($A88="","",Лист3!H90)</f>
        <v>0</v>
      </c>
      <c r="L88" s="30">
        <f>IF($A88="","",Лист3!I90)</f>
        <v>0</v>
      </c>
      <c r="M88" s="30">
        <f>IF($A88="","",Лист3!J90)</f>
        <v>1</v>
      </c>
      <c r="N88" s="30">
        <f>IF($A88="","",Лист3!K90)</f>
        <v>340</v>
      </c>
    </row>
    <row r="89" spans="1:14" x14ac:dyDescent="0.25">
      <c r="A89" s="38">
        <f>IFERROR(1/(1/Лист3!A91),"")</f>
        <v>3935600056.9999995</v>
      </c>
      <c r="B89" t="str">
        <f>IFERROR(VLOOKUP(A89,Лист1!A$3:B$9999,2,),"")</f>
        <v/>
      </c>
      <c r="C89" s="30">
        <f>IF($A89="","",Лист3!B91)</f>
        <v>1</v>
      </c>
      <c r="D89" s="30" t="str">
        <f>IFERROR(VLOOKUP(A89,Лист1!A$3:D$9999,4,),"")</f>
        <v/>
      </c>
      <c r="E89" s="39">
        <f>IF($A89="","",Лист3!C91)</f>
        <v>180</v>
      </c>
      <c r="F89" s="30">
        <f t="shared" si="1"/>
        <v>180</v>
      </c>
      <c r="G89" s="30">
        <f>IF($A89="","",Лист3!D91)</f>
        <v>0</v>
      </c>
      <c r="H89" s="30">
        <f>IF($A89="","",Лист3!E91)</f>
        <v>0</v>
      </c>
      <c r="I89" s="30">
        <f>IF($A89="","",Лист3!F91)</f>
        <v>0</v>
      </c>
      <c r="J89" s="30">
        <f>IF($A89="","",Лист3!G91)</f>
        <v>0</v>
      </c>
      <c r="K89" s="30">
        <f>IF($A89="","",Лист3!H91)</f>
        <v>0</v>
      </c>
      <c r="L89" s="30">
        <f>IF($A89="","",Лист3!I91)</f>
        <v>0</v>
      </c>
      <c r="M89" s="30">
        <f>IF($A89="","",Лист3!J91)</f>
        <v>1</v>
      </c>
      <c r="N89" s="30">
        <f>IF($A89="","",Лист3!K91)</f>
        <v>180</v>
      </c>
    </row>
    <row r="90" spans="1:14" x14ac:dyDescent="0.25">
      <c r="A90" s="38">
        <f>IFERROR(1/(1/Лист3!A92),"")</f>
        <v>4965130029</v>
      </c>
      <c r="B90" t="str">
        <f>IFERROR(VLOOKUP(A90,Лист1!A$3:B$9999,2,),"")</f>
        <v>УНИТАЗ-КОМПАКТ ВОРОНКООБРАЗНЫЙ</v>
      </c>
      <c r="C90" s="30">
        <f>IF($A90="","",Лист3!B92)</f>
        <v>1</v>
      </c>
      <c r="D90" s="30" t="str">
        <f>IFERROR(VLOOKUP(A90,Лист1!A$3:D$9999,4,),"")</f>
        <v>КМП</v>
      </c>
      <c r="E90" s="39">
        <f>IF($A90="","",Лист3!C92)</f>
        <v>1812.87</v>
      </c>
      <c r="F90" s="30">
        <f t="shared" si="1"/>
        <v>1812.87</v>
      </c>
      <c r="G90" s="30">
        <f>IF($A90="","",Лист3!D92)</f>
        <v>0</v>
      </c>
      <c r="H90" s="30">
        <f>IF($A90="","",Лист3!E92)</f>
        <v>0</v>
      </c>
      <c r="I90" s="30">
        <f>IF($A90="","",Лист3!F92)</f>
        <v>0</v>
      </c>
      <c r="J90" s="30">
        <f>IF($A90="","",Лист3!G92)</f>
        <v>0</v>
      </c>
      <c r="K90" s="30">
        <f>IF($A90="","",Лист3!H92)</f>
        <v>0</v>
      </c>
      <c r="L90" s="30">
        <f>IF($A90="","",Лист3!I92)</f>
        <v>0</v>
      </c>
      <c r="M90" s="30">
        <f>IF($A90="","",Лист3!J92)</f>
        <v>1</v>
      </c>
      <c r="N90" s="30">
        <f>IF($A90="","",Лист3!K92)</f>
        <v>1812.87</v>
      </c>
    </row>
    <row r="91" spans="1:14" x14ac:dyDescent="0.25">
      <c r="A91" s="38">
        <f>IFERROR(1/(1/Лист3!A93),"")</f>
        <v>5512010068</v>
      </c>
      <c r="B91" t="str">
        <f>IFERROR(VLOOKUP(A91,Лист1!A$3:B$9999,2,),"")</f>
        <v>ФАНЕРА ФК Е1 НШ 10 II/III БЕРЕ</v>
      </c>
      <c r="C91" s="30">
        <f>IF($A91="","",Лист3!B93)</f>
        <v>1.008</v>
      </c>
      <c r="D91" s="30" t="str">
        <f>IFERROR(VLOOKUP(A91,Лист1!A$3:D$9999,4,),"")</f>
        <v>М3</v>
      </c>
      <c r="E91" s="39">
        <f>IF($A91="","",Лист3!C93)</f>
        <v>21723.119999999999</v>
      </c>
      <c r="F91" s="30">
        <f t="shared" si="1"/>
        <v>21896.90496</v>
      </c>
      <c r="G91" s="30">
        <f>IF($A91="","",Лист3!D93)</f>
        <v>0</v>
      </c>
      <c r="H91" s="30">
        <f>IF($A91="","",Лист3!E93)</f>
        <v>0</v>
      </c>
      <c r="I91" s="30">
        <f>IF($A91="","",Лист3!F93)</f>
        <v>0</v>
      </c>
      <c r="J91" s="30">
        <f>IF($A91="","",Лист3!G93)</f>
        <v>0</v>
      </c>
      <c r="K91" s="30">
        <f>IF($A91="","",Лист3!H93)</f>
        <v>0</v>
      </c>
      <c r="L91" s="30">
        <f>IF($A91="","",Лист3!I93)</f>
        <v>0</v>
      </c>
      <c r="M91" s="30">
        <f>IF($A91="","",Лист3!J93)</f>
        <v>1.008</v>
      </c>
      <c r="N91" s="30">
        <f>IF($A91="","",Лист3!K93)</f>
        <v>21896.90496</v>
      </c>
    </row>
    <row r="92" spans="1:14" x14ac:dyDescent="0.25">
      <c r="A92" s="38">
        <f>IFERROR(1/(1/Лист3!A94),"")</f>
        <v>5512010073</v>
      </c>
      <c r="B92" t="str">
        <f>IFERROR(VLOOKUP(A92,Лист1!A$3:B$9999,2,),"")</f>
        <v>ФАНЕРА ФК Е1 НШ 12 II/III БЕРЕ</v>
      </c>
      <c r="C92" s="30">
        <f>IF($A92="","",Лист3!B94)</f>
        <v>0.40799999999999997</v>
      </c>
      <c r="D92" s="30" t="str">
        <f>IFERROR(VLOOKUP(A92,Лист1!A$3:D$9999,4,),"")</f>
        <v>М3</v>
      </c>
      <c r="E92" s="39">
        <f>IF($A92="","",Лист3!C94)</f>
        <v>21654.46</v>
      </c>
      <c r="F92" s="30">
        <f t="shared" si="1"/>
        <v>8835.0196799999994</v>
      </c>
      <c r="G92" s="30">
        <f>IF($A92="","",Лист3!D94)</f>
        <v>0</v>
      </c>
      <c r="H92" s="30">
        <f>IF($A92="","",Лист3!E94)</f>
        <v>0</v>
      </c>
      <c r="I92" s="30">
        <f>IF($A92="","",Лист3!F94)</f>
        <v>0</v>
      </c>
      <c r="J92" s="30">
        <f>IF($A92="","",Лист3!G94)</f>
        <v>0</v>
      </c>
      <c r="K92" s="30">
        <f>IF($A92="","",Лист3!H94)</f>
        <v>0</v>
      </c>
      <c r="L92" s="30">
        <f>IF($A92="","",Лист3!I94)</f>
        <v>0</v>
      </c>
      <c r="M92" s="30">
        <f>IF($A92="","",Лист3!J94)</f>
        <v>0.40799999999999997</v>
      </c>
      <c r="N92" s="30">
        <f>IF($A92="","",Лист3!K94)</f>
        <v>8835.0196799999994</v>
      </c>
    </row>
    <row r="93" spans="1:14" x14ac:dyDescent="0.25">
      <c r="A93" s="38">
        <f>IFERROR(1/(1/Лист3!A95),"")</f>
        <v>5745100087</v>
      </c>
      <c r="B93" t="str">
        <f>IFERROR(VLOOKUP(A93,Лист1!A$3:B$9999,2,),"")</f>
        <v>ШТУКАТУРКА BROZEX УНИВЕРСАЛ М-</v>
      </c>
      <c r="C93" s="30">
        <f>IF($A93="","",Лист3!B95)</f>
        <v>10</v>
      </c>
      <c r="D93" s="30" t="str">
        <f>IFERROR(VLOOKUP(A93,Лист1!A$3:D$9999,4,),"")</f>
        <v>ШТ</v>
      </c>
      <c r="E93" s="39">
        <f>IF($A93="","",Лист3!C95)</f>
        <v>195</v>
      </c>
      <c r="F93" s="30">
        <f t="shared" si="1"/>
        <v>1950</v>
      </c>
      <c r="G93" s="30">
        <f>IF($A93="","",Лист3!D95)</f>
        <v>0</v>
      </c>
      <c r="H93" s="30">
        <f>IF($A93="","",Лист3!E95)</f>
        <v>10</v>
      </c>
      <c r="I93" s="30">
        <f>IF($A93="","",Лист3!F95)</f>
        <v>0</v>
      </c>
      <c r="J93" s="30">
        <f>IF($A93="","",Лист3!G95)</f>
        <v>0</v>
      </c>
      <c r="K93" s="30">
        <f>IF($A93="","",Лист3!H95)</f>
        <v>10</v>
      </c>
      <c r="L93" s="30">
        <f>IF($A93="","",Лист3!I95)</f>
        <v>1950</v>
      </c>
      <c r="M93" s="30">
        <f>IF($A93="","",Лист3!J95)</f>
        <v>0</v>
      </c>
      <c r="N93" s="30">
        <f>IF($A93="","",Лист3!K95)</f>
        <v>0</v>
      </c>
    </row>
    <row r="94" spans="1:14" x14ac:dyDescent="0.25">
      <c r="A94" s="38">
        <f>IFERROR(1/(1/Лист3!A96),"")</f>
        <v>1272000141</v>
      </c>
      <c r="B94" t="str">
        <f>IFERROR(VLOOKUP(A94,Лист1!A$3:B$9999,2,),"")</f>
        <v>ЭЛЕКТРОД ОК.46.00 4 9466-75 ДЛ</v>
      </c>
      <c r="C94" s="30">
        <f>IF($A94="","",Лист3!B96)</f>
        <v>5.6</v>
      </c>
      <c r="D94" s="30" t="str">
        <f>IFERROR(VLOOKUP(A94,Лист1!A$3:D$9999,4,),"")</f>
        <v>КГ</v>
      </c>
      <c r="E94" s="39">
        <f>IF($A94="","",Лист3!C96)</f>
        <v>203.03</v>
      </c>
      <c r="F94" s="30">
        <f t="shared" si="1"/>
        <v>1136.9679999999998</v>
      </c>
      <c r="G94" s="30">
        <f>IF($A94="","",Лист3!D96)</f>
        <v>0</v>
      </c>
      <c r="H94" s="30">
        <f>IF($A94="","",Лист3!E96)</f>
        <v>0</v>
      </c>
      <c r="I94" s="30">
        <f>IF($A94="","",Лист3!F96)</f>
        <v>0</v>
      </c>
      <c r="J94" s="30">
        <f>IF($A94="","",Лист3!G96)</f>
        <v>0.309</v>
      </c>
      <c r="K94" s="30">
        <f>IF($A94="","",Лист3!H96)</f>
        <v>0.309</v>
      </c>
      <c r="L94" s="30">
        <f>IF($A94="","",Лист3!I96)</f>
        <v>62.736269999999998</v>
      </c>
      <c r="M94" s="30">
        <f>IF($A94="","",Лист3!J96)</f>
        <v>5.2909999999999995</v>
      </c>
      <c r="N94" s="30">
        <f>IF($A94="","",Лист3!K96)</f>
        <v>1074.2317299999997</v>
      </c>
    </row>
    <row r="95" spans="1:14" x14ac:dyDescent="0.25">
      <c r="A95" s="38">
        <f>IFERROR(1/(1/Лист3!A97),"")</f>
        <v>1272000041</v>
      </c>
      <c r="B95" t="str">
        <f>IFERROR(VLOOKUP(A95,Лист1!A$3:B$9999,2,),"")</f>
        <v>ЭЛЕКТРОДЫ АНП-13 3 1272-035-01</v>
      </c>
      <c r="C95" s="30">
        <f>IF($A95="","",Лист3!B97)</f>
        <v>3.6</v>
      </c>
      <c r="D95" s="30" t="str">
        <f>IFERROR(VLOOKUP(A95,Лист1!A$3:D$9999,4,),"")</f>
        <v>КГ</v>
      </c>
      <c r="E95" s="39">
        <f>IF($A95="","",Лист3!C97)</f>
        <v>159.16999999999999</v>
      </c>
      <c r="F95" s="30">
        <f t="shared" si="1"/>
        <v>573.01199999999994</v>
      </c>
      <c r="G95" s="30">
        <f>IF($A95="","",Лист3!D97)</f>
        <v>0</v>
      </c>
      <c r="H95" s="30">
        <f>IF($A95="","",Лист3!E97)</f>
        <v>0</v>
      </c>
      <c r="I95" s="30">
        <f>IF($A95="","",Лист3!F97)</f>
        <v>0</v>
      </c>
      <c r="J95" s="30">
        <f>IF($A95="","",Лист3!G97)</f>
        <v>0</v>
      </c>
      <c r="K95" s="30">
        <f>IF($A95="","",Лист3!H97)</f>
        <v>0</v>
      </c>
      <c r="L95" s="30">
        <f>IF($A95="","",Лист3!I97)</f>
        <v>0</v>
      </c>
      <c r="M95" s="30">
        <f>IF($A95="","",Лист3!J97)</f>
        <v>3.6</v>
      </c>
      <c r="N95" s="30">
        <f>IF($A95="","",Лист3!K97)</f>
        <v>573.01199999999994</v>
      </c>
    </row>
    <row r="96" spans="1:14" x14ac:dyDescent="0.25">
      <c r="A96" s="38">
        <f>IFERROR(1/(1/Лист3!A98),"")</f>
        <v>1272000297</v>
      </c>
      <c r="B96" t="str">
        <f>IFERROR(VLOOKUP(A96,Лист1!A$3:B$9999,2,),"")</f>
        <v>ЭЛЕКТРОДЫ УЭЗ АНП-13 4 9466-75</v>
      </c>
      <c r="C96" s="30">
        <f>IF($A96="","",Лист3!B98)</f>
        <v>1E-3</v>
      </c>
      <c r="D96" s="30" t="str">
        <f>IFERROR(VLOOKUP(A96,Лист1!A$3:D$9999,4,),"")</f>
        <v>КГ</v>
      </c>
      <c r="E96" s="39">
        <f>IF($A96="","",Лист3!C98)</f>
        <v>200</v>
      </c>
      <c r="F96" s="30">
        <f t="shared" si="1"/>
        <v>0.2</v>
      </c>
      <c r="G96" s="30">
        <f>IF($A96="","",Лист3!D98)</f>
        <v>0</v>
      </c>
      <c r="H96" s="30">
        <f>IF($A96="","",Лист3!E98)</f>
        <v>0</v>
      </c>
      <c r="I96" s="30">
        <f>IF($A96="","",Лист3!F98)</f>
        <v>0</v>
      </c>
      <c r="J96" s="30">
        <f>IF($A96="","",Лист3!G98)</f>
        <v>1E-3</v>
      </c>
      <c r="K96" s="30">
        <f>IF($A96="","",Лист3!H98)</f>
        <v>1E-3</v>
      </c>
      <c r="L96" s="30">
        <f>IF($A96="","",Лист3!I98)</f>
        <v>0.2</v>
      </c>
      <c r="M96" s="30">
        <f>IF($A96="","",Лист3!J98)</f>
        <v>0</v>
      </c>
      <c r="N96" s="30">
        <f>IF($A96="","",Лист3!K98)</f>
        <v>0</v>
      </c>
    </row>
    <row r="97" spans="1:14" x14ac:dyDescent="0.25">
      <c r="A97" s="38">
        <f>IFERROR(1/(1/Лист3!A99),"")</f>
        <v>2312221282</v>
      </c>
      <c r="B97" t="str">
        <f>IFERROR(VLOOKUP(A97,Лист1!A$3:B$9999,2,),"")</f>
        <v>ЭМАЛЬ ЛАКРА 5ЗВЕЗД 0,9КГ СЕРЫЙ</v>
      </c>
      <c r="C97" s="30">
        <f>IF($A97="","",Лист3!B99)</f>
        <v>2</v>
      </c>
      <c r="D97" s="30" t="str">
        <f>IFERROR(VLOOKUP(A97,Лист1!A$3:D$9999,4,),"")</f>
        <v>ШТ</v>
      </c>
      <c r="E97" s="39">
        <f>IF($A97="","",Лист3!C99)</f>
        <v>150</v>
      </c>
      <c r="F97" s="30">
        <f t="shared" si="1"/>
        <v>300</v>
      </c>
      <c r="G97" s="30">
        <f>IF($A97="","",Лист3!D99)</f>
        <v>0</v>
      </c>
      <c r="H97" s="30">
        <f>IF($A97="","",Лист3!E99)</f>
        <v>0</v>
      </c>
      <c r="I97" s="30">
        <f>IF($A97="","",Лист3!F99)</f>
        <v>0</v>
      </c>
      <c r="J97" s="30">
        <f>IF($A97="","",Лист3!G99)</f>
        <v>0</v>
      </c>
      <c r="K97" s="30">
        <f>IF($A97="","",Лист3!H99)</f>
        <v>0</v>
      </c>
      <c r="L97" s="30">
        <f>IF($A97="","",Лист3!I99)</f>
        <v>0</v>
      </c>
      <c r="M97" s="30">
        <f>IF($A97="","",Лист3!J99)</f>
        <v>2</v>
      </c>
      <c r="N97" s="30">
        <f>IF($A97="","",Лист3!K99)</f>
        <v>300</v>
      </c>
    </row>
    <row r="98" spans="1:14" x14ac:dyDescent="0.25">
      <c r="A98" s="38">
        <f>IFERROR(1/(1/Лист3!A100),"")</f>
        <v>2312229040</v>
      </c>
      <c r="B98" t="str">
        <f>IFERROR(VLOOKUP(A98,Лист1!A$3:B$9999,2,),"")</f>
        <v>ЭМАЛЬ ПЕНТАФТАЛЕВАЯ</v>
      </c>
      <c r="C98" s="30">
        <f>IF($A98="","",Лист3!B100)</f>
        <v>120.85</v>
      </c>
      <c r="D98" s="30" t="str">
        <f>IFERROR(VLOOKUP(A98,Лист1!A$3:D$9999,4,),"")</f>
        <v>КГ</v>
      </c>
      <c r="E98" s="39">
        <f>IF($A98="","",Лист3!C100)</f>
        <v>45.07</v>
      </c>
      <c r="F98" s="30">
        <f t="shared" si="1"/>
        <v>5446.7094999999999</v>
      </c>
      <c r="G98" s="30">
        <f>IF($A98="","",Лист3!D100)</f>
        <v>0</v>
      </c>
      <c r="H98" s="30">
        <f>IF($A98="","",Лист3!E100)</f>
        <v>0</v>
      </c>
      <c r="I98" s="30">
        <f>IF($A98="","",Лист3!F100)</f>
        <v>0</v>
      </c>
      <c r="J98" s="30">
        <f>IF($A98="","",Лист3!G100)</f>
        <v>2</v>
      </c>
      <c r="K98" s="30">
        <f>IF($A98="","",Лист3!H100)</f>
        <v>2</v>
      </c>
      <c r="L98" s="30">
        <f>IF($A98="","",Лист3!I100)</f>
        <v>90.14</v>
      </c>
      <c r="M98" s="30">
        <f>IF($A98="","",Лист3!J100)</f>
        <v>118.85</v>
      </c>
      <c r="N98" s="30">
        <f>IF($A98="","",Лист3!K100)</f>
        <v>5356.5694999999996</v>
      </c>
    </row>
    <row r="99" spans="1:14" x14ac:dyDescent="0.25">
      <c r="A99" s="38">
        <f>IFERROR(1/(1/Лист3!A101),"")</f>
        <v>2312229059</v>
      </c>
      <c r="B99" t="str">
        <f>IFERROR(VLOOKUP(A99,Лист1!A$3:B$9999,2,),"")</f>
        <v>ЭМАЛЬ ПФ ВЕГА ЖД RAL7046 СЕРЫЙ</v>
      </c>
      <c r="C99" s="30">
        <f>IF($A99="","",Лист3!B101)</f>
        <v>141.49</v>
      </c>
      <c r="D99" s="30" t="str">
        <f>IFERROR(VLOOKUP(A99,Лист1!A$3:D$9999,4,),"")</f>
        <v>КГ</v>
      </c>
      <c r="E99" s="39">
        <f>IF($A99="","",Лист3!C101)</f>
        <v>64.33</v>
      </c>
      <c r="F99" s="30">
        <f t="shared" si="1"/>
        <v>9102.0517</v>
      </c>
      <c r="G99" s="30">
        <f>IF($A99="","",Лист3!D101)</f>
        <v>0</v>
      </c>
      <c r="H99" s="30">
        <f>IF($A99="","",Лист3!E101)</f>
        <v>0</v>
      </c>
      <c r="I99" s="30">
        <f>IF($A99="","",Лист3!F101)</f>
        <v>0</v>
      </c>
      <c r="J99" s="30">
        <f>IF($A99="","",Лист3!G101)</f>
        <v>1.34</v>
      </c>
      <c r="K99" s="30">
        <f>IF($A99="","",Лист3!H101)</f>
        <v>1.34</v>
      </c>
      <c r="L99" s="30">
        <f>IF($A99="","",Лист3!I101)</f>
        <v>86.202200000000005</v>
      </c>
      <c r="M99" s="30">
        <f>IF($A99="","",Лист3!J101)</f>
        <v>140.15</v>
      </c>
      <c r="N99" s="30">
        <f>IF($A99="","",Лист3!K101)</f>
        <v>9015.8495000000003</v>
      </c>
    </row>
    <row r="100" spans="1:14" x14ac:dyDescent="0.25">
      <c r="A100" s="38">
        <f>IFERROR(1/(1/Лист3!A102),"")</f>
        <v>2312229060</v>
      </c>
      <c r="B100" t="str">
        <f>IFERROR(VLOOKUP(A100,Лист1!A$3:B$9999,2,),"")</f>
        <v>ЭМАЛЬ ПФ ВЕГА ЖД RAL7047 СЕРЫЙ</v>
      </c>
      <c r="C100" s="30">
        <f>IF($A100="","",Лист3!B102)</f>
        <v>100.26</v>
      </c>
      <c r="D100" s="30" t="str">
        <f>IFERROR(VLOOKUP(A100,Лист1!A$3:D$9999,4,),"")</f>
        <v>КГ</v>
      </c>
      <c r="E100" s="39">
        <f>IF($A100="","",Лист3!C102)</f>
        <v>76.650000000000006</v>
      </c>
      <c r="F100" s="30">
        <f t="shared" si="1"/>
        <v>7684.929000000001</v>
      </c>
      <c r="G100" s="30">
        <f>IF($A100="","",Лист3!D102)</f>
        <v>0</v>
      </c>
      <c r="H100" s="30">
        <f>IF($A100="","",Лист3!E102)</f>
        <v>0</v>
      </c>
      <c r="I100" s="30">
        <f>IF($A100="","",Лист3!F102)</f>
        <v>0</v>
      </c>
      <c r="J100" s="30">
        <f>IF($A100="","",Лист3!G102)</f>
        <v>2.21</v>
      </c>
      <c r="K100" s="30">
        <f>IF($A100="","",Лист3!H102)</f>
        <v>2.21</v>
      </c>
      <c r="L100" s="30">
        <f>IF($A100="","",Лист3!I102)</f>
        <v>169.3965</v>
      </c>
      <c r="M100" s="30">
        <f>IF($A100="","",Лист3!J102)</f>
        <v>98.050000000000011</v>
      </c>
      <c r="N100" s="30">
        <f>IF($A100="","",Лист3!K102)</f>
        <v>7515.5325000000012</v>
      </c>
    </row>
    <row r="101" spans="1:14" x14ac:dyDescent="0.25">
      <c r="A101" s="38">
        <f>IFERROR(1/(1/Лист3!A103),"")</f>
        <v>2312221045</v>
      </c>
      <c r="B101" t="str">
        <f>IFERROR(VLOOKUP(A101,Лист1!A$3:B$9999,2,),"")</f>
        <v>ЭМАЛЬ ПФ-115 БЕЛЫЙ</v>
      </c>
      <c r="C101" s="30">
        <f>IF($A101="","",Лист3!B103)</f>
        <v>223.583</v>
      </c>
      <c r="D101" s="30" t="str">
        <f>IFERROR(VLOOKUP(A101,Лист1!A$3:D$9999,4,),"")</f>
        <v>КГ</v>
      </c>
      <c r="E101" s="39">
        <f>IF($A101="","",Лист3!C103)</f>
        <v>48.29</v>
      </c>
      <c r="F101" s="30">
        <f t="shared" si="1"/>
        <v>10796.82307</v>
      </c>
      <c r="G101" s="30">
        <f>IF($A101="","",Лист3!D103)</f>
        <v>0</v>
      </c>
      <c r="H101" s="30">
        <f>IF($A101="","",Лист3!E103)</f>
        <v>0</v>
      </c>
      <c r="I101" s="30">
        <f>IF($A101="","",Лист3!F103)</f>
        <v>0</v>
      </c>
      <c r="J101" s="30">
        <f>IF($A101="","",Лист3!G103)</f>
        <v>0</v>
      </c>
      <c r="K101" s="30">
        <f>IF($A101="","",Лист3!H103)</f>
        <v>0</v>
      </c>
      <c r="L101" s="30">
        <f>IF($A101="","",Лист3!I103)</f>
        <v>0</v>
      </c>
      <c r="M101" s="30">
        <f>IF($A101="","",Лист3!J103)</f>
        <v>223.583</v>
      </c>
      <c r="N101" s="30">
        <f>IF($A101="","",Лист3!K103)</f>
        <v>10796.82307</v>
      </c>
    </row>
    <row r="102" spans="1:14" x14ac:dyDescent="0.25">
      <c r="A102" s="38">
        <f>IFERROR(1/(1/Лист3!A104),"")</f>
        <v>2312222075</v>
      </c>
      <c r="B102" t="str">
        <f>IFERROR(VLOOKUP(A102,Лист1!A$3:B$9999,2,),"")</f>
        <v>ЭМАЛЬ ПФ-115 КРАСНЫЙ</v>
      </c>
      <c r="C102" s="30">
        <f>IF($A102="","",Лист3!B104)</f>
        <v>43.332000000000001</v>
      </c>
      <c r="D102" s="30" t="str">
        <f>IFERROR(VLOOKUP(A102,Лист1!A$3:D$9999,4,),"")</f>
        <v>КГ</v>
      </c>
      <c r="E102" s="39">
        <f>IF($A102="","",Лист3!C104)</f>
        <v>50.01</v>
      </c>
      <c r="F102" s="30">
        <f t="shared" si="1"/>
        <v>2167.03332</v>
      </c>
      <c r="G102" s="30">
        <f>IF($A102="","",Лист3!D104)</f>
        <v>0</v>
      </c>
      <c r="H102" s="30">
        <f>IF($A102="","",Лист3!E104)</f>
        <v>0</v>
      </c>
      <c r="I102" s="30">
        <f>IF($A102="","",Лист3!F104)</f>
        <v>0</v>
      </c>
      <c r="J102" s="30">
        <f>IF($A102="","",Лист3!G104)</f>
        <v>0</v>
      </c>
      <c r="K102" s="30">
        <f>IF($A102="","",Лист3!H104)</f>
        <v>0</v>
      </c>
      <c r="L102" s="30">
        <f>IF($A102="","",Лист3!I104)</f>
        <v>0</v>
      </c>
      <c r="M102" s="30">
        <f>IF($A102="","",Лист3!J104)</f>
        <v>43.332000000000001</v>
      </c>
      <c r="N102" s="30">
        <f>IF($A102="","",Лист3!K104)</f>
        <v>2167.03332</v>
      </c>
    </row>
    <row r="103" spans="1:14" x14ac:dyDescent="0.25">
      <c r="A103" s="38">
        <f>IFERROR(1/(1/Лист3!A105),"")</f>
        <v>2312120034</v>
      </c>
      <c r="B103" t="str">
        <f>IFERROR(VLOOKUP(A103,Лист1!A$3:B$9999,2,),"")</f>
        <v>ЭМАЛЬ ПФ-115 ЛУЧ БЕЛЫЙ</v>
      </c>
      <c r="C103" s="30">
        <f>IF($A103="","",Лист3!B105)</f>
        <v>57.18</v>
      </c>
      <c r="D103" s="30" t="str">
        <f>IFERROR(VLOOKUP(A103,Лист1!A$3:D$9999,4,),"")</f>
        <v>КГ</v>
      </c>
      <c r="E103" s="39">
        <f>IF($A103="","",Лист3!C105)</f>
        <v>79.430000000000007</v>
      </c>
      <c r="F103" s="30">
        <f t="shared" si="1"/>
        <v>4541.8074000000006</v>
      </c>
      <c r="G103" s="30">
        <f>IF($A103="","",Лист3!D105)</f>
        <v>0</v>
      </c>
      <c r="H103" s="30">
        <f>IF($A103="","",Лист3!E105)</f>
        <v>0</v>
      </c>
      <c r="I103" s="30">
        <f>IF($A103="","",Лист3!F105)</f>
        <v>0</v>
      </c>
      <c r="J103" s="30">
        <f>IF($A103="","",Лист3!G105)</f>
        <v>0</v>
      </c>
      <c r="K103" s="30">
        <f>IF($A103="","",Лист3!H105)</f>
        <v>0</v>
      </c>
      <c r="L103" s="30">
        <f>IF($A103="","",Лист3!I105)</f>
        <v>0</v>
      </c>
      <c r="M103" s="30">
        <f>IF($A103="","",Лист3!J105)</f>
        <v>57.18</v>
      </c>
      <c r="N103" s="30">
        <f>IF($A103="","",Лист3!K105)</f>
        <v>4541.8074000000006</v>
      </c>
    </row>
    <row r="104" spans="1:14" x14ac:dyDescent="0.25">
      <c r="A104" s="38">
        <f>IFERROR(1/(1/Лист3!A106),"")</f>
        <v>2312220683</v>
      </c>
      <c r="B104" t="str">
        <f>IFERROR(VLOOKUP(A104,Лист1!A$3:B$9999,2,),"")</f>
        <v>ЭМАЛЬ ПФ-М ВЕГА ЖД ЧИСТО-БЕЛЫЙ</v>
      </c>
      <c r="C104" s="30">
        <f>IF($A104="","",Лист3!B106)</f>
        <v>55</v>
      </c>
      <c r="D104" s="30" t="str">
        <f>IFERROR(VLOOKUP(A104,Лист1!A$3:D$9999,4,),"")</f>
        <v>КГ</v>
      </c>
      <c r="E104" s="39">
        <f>IF($A104="","",Лист3!C106)</f>
        <v>88.5</v>
      </c>
      <c r="F104" s="30">
        <f t="shared" si="1"/>
        <v>4867.5</v>
      </c>
      <c r="G104" s="30">
        <f>IF($A104="","",Лист3!D106)</f>
        <v>0</v>
      </c>
      <c r="H104" s="30">
        <f>IF($A104="","",Лист3!E106)</f>
        <v>0</v>
      </c>
      <c r="I104" s="30">
        <f>IF($A104="","",Лист3!F106)</f>
        <v>0</v>
      </c>
      <c r="J104" s="30">
        <f>IF($A104="","",Лист3!G106)</f>
        <v>2.08</v>
      </c>
      <c r="K104" s="30">
        <f>IF($A104="","",Лист3!H106)</f>
        <v>2.08</v>
      </c>
      <c r="L104" s="30">
        <f>IF($A104="","",Лист3!I106)</f>
        <v>184.08</v>
      </c>
      <c r="M104" s="30">
        <f>IF($A104="","",Лист3!J106)</f>
        <v>52.92</v>
      </c>
      <c r="N104" s="30">
        <f>IF($A104="","",Лист3!K106)</f>
        <v>4683.42</v>
      </c>
    </row>
    <row r="105" spans="1:14" x14ac:dyDescent="0.25">
      <c r="A105" s="38">
        <f>IFERROR(1/(1/Лист3!A107),"")</f>
        <v>3763272501</v>
      </c>
      <c r="B105" t="str">
        <f>IFERROR(VLOOKUP(A105,Лист1!A$3:B$9999,2,),"")</f>
        <v>Кран шаровой 25</v>
      </c>
      <c r="C105" s="30">
        <f>IF($A105="","",Лист3!B107)</f>
        <v>30</v>
      </c>
      <c r="D105" s="30" t="str">
        <f>IFERROR(VLOOKUP(A105,Лист1!A$3:D$9999,4,),"")</f>
        <v>шт</v>
      </c>
      <c r="E105" s="39">
        <f>IF($A105="","",Лист3!C107)</f>
        <v>295.52</v>
      </c>
      <c r="F105" s="30">
        <f t="shared" si="1"/>
        <v>8865.5999999999985</v>
      </c>
      <c r="G105" s="30">
        <f>IF($A105="","",Лист3!D107)</f>
        <v>0</v>
      </c>
      <c r="H105" s="30">
        <f>IF($A105="","",Лист3!E107)</f>
        <v>0</v>
      </c>
      <c r="I105" s="30">
        <f>IF($A105="","",Лист3!F107)</f>
        <v>0</v>
      </c>
      <c r="J105" s="30">
        <f>IF($A105="","",Лист3!G107)</f>
        <v>0</v>
      </c>
      <c r="K105" s="30">
        <f>IF($A105="","",Лист3!H107)</f>
        <v>0</v>
      </c>
      <c r="L105" s="30">
        <f>IF($A105="","",Лист3!I107)</f>
        <v>0</v>
      </c>
      <c r="M105" s="30">
        <f>IF($A105="","",Лист3!J107)</f>
        <v>30</v>
      </c>
      <c r="N105" s="30">
        <f>IF($A105="","",Лист3!K107)</f>
        <v>8865.5999999999985</v>
      </c>
    </row>
    <row r="106" spans="1:14" x14ac:dyDescent="0.25">
      <c r="A106" s="38">
        <f>IFERROR(1/(1/Лист3!A108),"")</f>
        <v>3763475001</v>
      </c>
      <c r="B106" t="str">
        <f>IFERROR(VLOOKUP(A106,Лист1!A$3:B$9999,2,),"")</f>
        <v>Кран шаровой 50</v>
      </c>
      <c r="C106" s="30">
        <f>IF($A106="","",Лист3!B108)</f>
        <v>10</v>
      </c>
      <c r="D106" s="30" t="str">
        <f>IFERROR(VLOOKUP(A106,Лист1!A$3:D$9999,4,),"")</f>
        <v>шт</v>
      </c>
      <c r="E106" s="39">
        <f>IF($A106="","",Лист3!C108)</f>
        <v>1042.3699999999999</v>
      </c>
      <c r="F106" s="30">
        <f t="shared" si="1"/>
        <v>10423.699999999999</v>
      </c>
      <c r="G106" s="30">
        <f>IF($A106="","",Лист3!D108)</f>
        <v>0</v>
      </c>
      <c r="H106" s="30">
        <f>IF($A106="","",Лист3!E108)</f>
        <v>0</v>
      </c>
      <c r="I106" s="30">
        <f>IF($A106="","",Лист3!F108)</f>
        <v>0</v>
      </c>
      <c r="J106" s="30">
        <f>IF($A106="","",Лист3!G108)</f>
        <v>0</v>
      </c>
      <c r="K106" s="30">
        <f>IF($A106="","",Лист3!H108)</f>
        <v>0</v>
      </c>
      <c r="L106" s="30">
        <f>IF($A106="","",Лист3!I108)</f>
        <v>0</v>
      </c>
      <c r="M106" s="30">
        <f>IF($A106="","",Лист3!J108)</f>
        <v>10</v>
      </c>
      <c r="N106" s="30">
        <f>IF($A106="","",Лист3!K108)</f>
        <v>10423.699999999999</v>
      </c>
    </row>
    <row r="107" spans="1:14" x14ac:dyDescent="0.25">
      <c r="A107" s="38">
        <f>IFERROR(1/(1/Лист3!A109),"")</f>
        <v>5762200014</v>
      </c>
      <c r="B107" t="str">
        <f>IFERROR(VLOOKUP(A107,Лист1!A$3:B$9999,2,),"")</f>
        <v>Панель потолочная</v>
      </c>
      <c r="C107" s="30">
        <f>IF($A107="","",Лист3!B109)</f>
        <v>288</v>
      </c>
      <c r="D107" s="30" t="str">
        <f>IFERROR(VLOOKUP(A107,Лист1!A$3:D$9999,4,),"")</f>
        <v>шт</v>
      </c>
      <c r="E107" s="39">
        <f>IF($A107="","",Лист3!C109)</f>
        <v>65.41</v>
      </c>
      <c r="F107" s="30">
        <f t="shared" si="1"/>
        <v>18838.079999999998</v>
      </c>
      <c r="G107" s="30">
        <f>IF($A107="","",Лист3!D109)</f>
        <v>0</v>
      </c>
      <c r="H107" s="30">
        <f>IF($A107="","",Лист3!E109)</f>
        <v>0</v>
      </c>
      <c r="I107" s="30">
        <f>IF($A107="","",Лист3!F109)</f>
        <v>0</v>
      </c>
      <c r="J107" s="30">
        <f>IF($A107="","",Лист3!G109)</f>
        <v>0</v>
      </c>
      <c r="K107" s="30">
        <f>IF($A107="","",Лист3!H109)</f>
        <v>0</v>
      </c>
      <c r="L107" s="30">
        <f>IF($A107="","",Лист3!I109)</f>
        <v>0</v>
      </c>
      <c r="M107" s="30">
        <f>IF($A107="","",Лист3!J109)</f>
        <v>288</v>
      </c>
      <c r="N107" s="30">
        <f>IF($A107="","",Лист3!K109)</f>
        <v>18838.079999999998</v>
      </c>
    </row>
    <row r="108" spans="1:14" x14ac:dyDescent="0.25">
      <c r="A108" s="38">
        <f>IFERROR(1/(1/Лист3!A110),"")</f>
        <v>2316900173</v>
      </c>
      <c r="B108" t="str">
        <f>IFERROR(VLOOKUP(A108,Лист1!A$3:B$9999,2,),"")</f>
        <v>Краска фасадная белая</v>
      </c>
      <c r="C108" s="30">
        <f>IF($A108="","",Лист3!B110)</f>
        <v>270</v>
      </c>
      <c r="D108" s="30" t="str">
        <f>IFERROR(VLOOKUP(A108,Лист1!A$3:D$9999,4,),"")</f>
        <v>кг</v>
      </c>
      <c r="E108" s="39">
        <f>IF($A108="","",Лист3!C110)</f>
        <v>61.06</v>
      </c>
      <c r="F108" s="30">
        <f t="shared" si="1"/>
        <v>16486.2</v>
      </c>
      <c r="G108" s="30">
        <f>IF($A108="","",Лист3!D110)</f>
        <v>0</v>
      </c>
      <c r="H108" s="30">
        <f>IF($A108="","",Лист3!E110)</f>
        <v>0</v>
      </c>
      <c r="I108" s="30">
        <f>IF($A108="","",Лист3!F110)</f>
        <v>0</v>
      </c>
      <c r="J108" s="30">
        <f>IF($A108="","",Лист3!G110)</f>
        <v>55.09</v>
      </c>
      <c r="K108" s="30">
        <f>IF($A108="","",Лист3!H110)</f>
        <v>55.09</v>
      </c>
      <c r="L108" s="30">
        <f>IF($A108="","",Лист3!I110)</f>
        <v>3363.7954000000004</v>
      </c>
      <c r="M108" s="30">
        <f>IF($A108="","",Лист3!J110)</f>
        <v>214.91</v>
      </c>
      <c r="N108" s="30">
        <f>IF($A108="","",Лист3!K110)</f>
        <v>13122.4046</v>
      </c>
    </row>
    <row r="109" spans="1:14" x14ac:dyDescent="0.25">
      <c r="A109" s="38">
        <f>IFERROR(1/(1/Лист3!A111),"")</f>
        <v>2248120186</v>
      </c>
      <c r="B109" t="str">
        <f>IFERROR(VLOOKUP(A109,Лист1!A$3:B$9999,2,),"")</f>
        <v>Труба 50*6,9</v>
      </c>
      <c r="C109" s="30">
        <f>IF($A109="","",Лист3!B111)</f>
        <v>30</v>
      </c>
      <c r="D109" s="30" t="str">
        <f>IFERROR(VLOOKUP(A109,Лист1!A$3:D$9999,4,),"")</f>
        <v>шт</v>
      </c>
      <c r="E109" s="39">
        <f>IF($A109="","",Лист3!C111)</f>
        <v>814.54</v>
      </c>
      <c r="F109" s="30">
        <f t="shared" si="1"/>
        <v>24436.199999999997</v>
      </c>
      <c r="G109" s="30">
        <f>IF($A109="","",Лист3!D111)</f>
        <v>0</v>
      </c>
      <c r="H109" s="30">
        <f>IF($A109="","",Лист3!E111)</f>
        <v>0</v>
      </c>
      <c r="I109" s="30">
        <f>IF($A109="","",Лист3!F111)</f>
        <v>0</v>
      </c>
      <c r="J109" s="30">
        <f>IF($A109="","",Лист3!G111)</f>
        <v>0</v>
      </c>
      <c r="K109" s="30">
        <f>IF($A109="","",Лист3!H111)</f>
        <v>0</v>
      </c>
      <c r="L109" s="30">
        <f>IF($A109="","",Лист3!I111)</f>
        <v>0</v>
      </c>
      <c r="M109" s="30">
        <f>IF($A109="","",Лист3!J111)</f>
        <v>30</v>
      </c>
      <c r="N109" s="30">
        <f>IF($A109="","",Лист3!K111)</f>
        <v>24436.199999999997</v>
      </c>
    </row>
    <row r="110" spans="1:14" x14ac:dyDescent="0.25">
      <c r="A110" s="38">
        <f>IFERROR(1/(1/Лист3!A112),"")</f>
        <v>2248120065</v>
      </c>
      <c r="B110" t="str">
        <f>IFERROR(VLOOKUP(A110,Лист1!A$3:B$9999,2,),"")</f>
        <v>Тройник 50*32*50</v>
      </c>
      <c r="C110" s="30">
        <f>IF($A110="","",Лист3!B112)</f>
        <v>15</v>
      </c>
      <c r="D110" s="30" t="str">
        <f>IFERROR(VLOOKUP(A110,Лист1!A$3:D$9999,4,),"")</f>
        <v>шт</v>
      </c>
      <c r="E110" s="39">
        <f>IF($A110="","",Лист3!C112)</f>
        <v>59.51</v>
      </c>
      <c r="F110" s="30">
        <f t="shared" si="1"/>
        <v>892.65</v>
      </c>
      <c r="G110" s="30">
        <f>IF($A110="","",Лист3!D112)</f>
        <v>0</v>
      </c>
      <c r="H110" s="30">
        <f>IF($A110="","",Лист3!E112)</f>
        <v>0</v>
      </c>
      <c r="I110" s="30">
        <f>IF($A110="","",Лист3!F112)</f>
        <v>0</v>
      </c>
      <c r="J110" s="30">
        <f>IF($A110="","",Лист3!G112)</f>
        <v>0</v>
      </c>
      <c r="K110" s="30">
        <f>IF($A110="","",Лист3!H112)</f>
        <v>0</v>
      </c>
      <c r="L110" s="30">
        <f>IF($A110="","",Лист3!I112)</f>
        <v>0</v>
      </c>
      <c r="M110" s="30">
        <f>IF($A110="","",Лист3!J112)</f>
        <v>15</v>
      </c>
      <c r="N110" s="30">
        <f>IF($A110="","",Лист3!K112)</f>
        <v>892.65</v>
      </c>
    </row>
    <row r="111" spans="1:14" x14ac:dyDescent="0.25">
      <c r="A111" s="38">
        <f>IFERROR(1/(1/Лист3!A113),"")</f>
        <v>2513390016</v>
      </c>
      <c r="B111" t="str">
        <f>IFERROR(VLOOKUP(A111,Лист1!A$3:B$9999,2,),"")</f>
        <v>Пена монтажная</v>
      </c>
      <c r="C111" s="30">
        <f>IF($A111="","",Лист3!B113)</f>
        <v>16</v>
      </c>
      <c r="D111" s="30" t="str">
        <f>IFERROR(VLOOKUP(A111,Лист1!A$3:D$9999,4,),"")</f>
        <v>шт</v>
      </c>
      <c r="E111" s="39">
        <f>IF($A111="","",Лист3!C113)</f>
        <v>304.64999999999998</v>
      </c>
      <c r="F111" s="30">
        <f t="shared" si="1"/>
        <v>4874.3999999999996</v>
      </c>
      <c r="G111" s="30">
        <f>IF($A111="","",Лист3!D113)</f>
        <v>0</v>
      </c>
      <c r="H111" s="30">
        <f>IF($A111="","",Лист3!E113)</f>
        <v>16</v>
      </c>
      <c r="I111" s="30">
        <f>IF($A111="","",Лист3!F113)</f>
        <v>0</v>
      </c>
      <c r="J111" s="30">
        <f>IF($A111="","",Лист3!G113)</f>
        <v>0</v>
      </c>
      <c r="K111" s="30">
        <f>IF($A111="","",Лист3!H113)</f>
        <v>16</v>
      </c>
      <c r="L111" s="30">
        <f>IF($A111="","",Лист3!I113)</f>
        <v>4874.3999999999996</v>
      </c>
      <c r="M111" s="30">
        <f>IF($A111="","",Лист3!J113)</f>
        <v>0</v>
      </c>
      <c r="N111" s="30">
        <f>IF($A111="","",Лист3!K113)</f>
        <v>0</v>
      </c>
    </row>
    <row r="112" spans="1:14" x14ac:dyDescent="0.25">
      <c r="A112" s="38">
        <f>IFERROR(1/(1/Лист3!A114),"")</f>
        <v>2291390158</v>
      </c>
      <c r="B112" t="str">
        <f>IFERROR(VLOOKUP(A112,Лист1!A$3:B$9999,2,),"")</f>
        <v>окно ПВХ</v>
      </c>
      <c r="C112" s="30">
        <f>IF($A112="","",Лист3!B114)</f>
        <v>6</v>
      </c>
      <c r="D112" s="30" t="str">
        <f>IFERROR(VLOOKUP(A112,Лист1!A$3:D$9999,4,),"")</f>
        <v>шт</v>
      </c>
      <c r="E112" s="39">
        <f>IF($A112="","",Лист3!C114)</f>
        <v>7386.44</v>
      </c>
      <c r="F112" s="30">
        <f t="shared" si="1"/>
        <v>44318.64</v>
      </c>
      <c r="G112" s="30">
        <f>IF($A112="","",Лист3!D114)</f>
        <v>0</v>
      </c>
      <c r="H112" s="30">
        <f>IF($A112="","",Лист3!E114)</f>
        <v>6</v>
      </c>
      <c r="I112" s="30">
        <f>IF($A112="","",Лист3!F114)</f>
        <v>0</v>
      </c>
      <c r="J112" s="30">
        <f>IF($A112="","",Лист3!G114)</f>
        <v>0</v>
      </c>
      <c r="K112" s="30">
        <f>IF($A112="","",Лист3!H114)</f>
        <v>6</v>
      </c>
      <c r="L112" s="30">
        <f>IF($A112="","",Лист3!I114)</f>
        <v>44318.64</v>
      </c>
      <c r="M112" s="30">
        <f>IF($A112="","",Лист3!J114)</f>
        <v>0</v>
      </c>
      <c r="N112" s="30">
        <f>IF($A112="","",Лист3!K114)</f>
        <v>0</v>
      </c>
    </row>
    <row r="113" spans="1:14" x14ac:dyDescent="0.25">
      <c r="A113" s="38">
        <f>IFERROR(1/(1/Лист3!A115),"")</f>
        <v>2291390280</v>
      </c>
      <c r="B113" t="str">
        <f>IFERROR(VLOOKUP(A113,Лист1!A$3:B$9999,2,),"")</f>
        <v>окно ПВХ</v>
      </c>
      <c r="C113" s="30">
        <f>IF($A113="","",Лист3!B115)</f>
        <v>10</v>
      </c>
      <c r="D113" s="30" t="str">
        <f>IFERROR(VLOOKUP(A113,Лист1!A$3:D$9999,4,),"")</f>
        <v>шт</v>
      </c>
      <c r="E113" s="39">
        <f>IF($A113="","",Лист3!C115)</f>
        <v>10490.48</v>
      </c>
      <c r="F113" s="30">
        <f t="shared" si="1"/>
        <v>104904.79999999999</v>
      </c>
      <c r="G113" s="30">
        <f>IF($A113="","",Лист3!D115)</f>
        <v>0</v>
      </c>
      <c r="H113" s="30">
        <f>IF($A113="","",Лист3!E115)</f>
        <v>6</v>
      </c>
      <c r="I113" s="30">
        <f>IF($A113="","",Лист3!F115)</f>
        <v>4</v>
      </c>
      <c r="J113" s="30">
        <f>IF($A113="","",Лист3!G115)</f>
        <v>0</v>
      </c>
      <c r="K113" s="30">
        <f>IF($A113="","",Лист3!H115)</f>
        <v>10</v>
      </c>
      <c r="L113" s="30">
        <f>IF($A113="","",Лист3!I115)</f>
        <v>104904.79999999999</v>
      </c>
      <c r="M113" s="30">
        <f>IF($A113="","",Лист3!J115)</f>
        <v>0</v>
      </c>
      <c r="N113" s="30">
        <f>IF($A113="","",Лист3!K115)</f>
        <v>0</v>
      </c>
    </row>
    <row r="114" spans="1:14" x14ac:dyDescent="0.25">
      <c r="A114" s="38">
        <f>IFERROR(1/(1/Лист3!A116),"")</f>
        <v>9695740003</v>
      </c>
      <c r="B114" t="str">
        <f>IFERROR(VLOOKUP(A114,Лист1!A$3:B$9999,2,),"")</f>
        <v xml:space="preserve">воронка </v>
      </c>
      <c r="C114" s="30">
        <f>IF($A114="","",Лист3!B116)</f>
        <v>3</v>
      </c>
      <c r="D114" s="30" t="str">
        <f>IFERROR(VLOOKUP(A114,Лист1!A$3:D$9999,4,),"")</f>
        <v>шт</v>
      </c>
      <c r="E114" s="39">
        <f>IF($A114="","",Лист3!C116)</f>
        <v>648.45000000000005</v>
      </c>
      <c r="F114" s="30">
        <f t="shared" si="1"/>
        <v>1945.3500000000001</v>
      </c>
      <c r="G114" s="30">
        <f>IF($A114="","",Лист3!D116)</f>
        <v>0</v>
      </c>
      <c r="H114" s="30">
        <f>IF($A114="","",Лист3!E116)</f>
        <v>0</v>
      </c>
      <c r="I114" s="30">
        <f>IF($A114="","",Лист3!F116)</f>
        <v>0</v>
      </c>
      <c r="J114" s="30">
        <f>IF($A114="","",Лист3!G116)</f>
        <v>0</v>
      </c>
      <c r="K114" s="30">
        <f>IF($A114="","",Лист3!H116)</f>
        <v>0</v>
      </c>
      <c r="L114" s="30">
        <f>IF($A114="","",Лист3!I116)</f>
        <v>0</v>
      </c>
      <c r="M114" s="30">
        <f>IF($A114="","",Лист3!J116)</f>
        <v>3</v>
      </c>
      <c r="N114" s="30">
        <f>IF($A114="","",Лист3!K116)</f>
        <v>1945.3500000000001</v>
      </c>
    </row>
    <row r="115" spans="1:14" x14ac:dyDescent="0.25">
      <c r="A115" s="38">
        <f>IFERROR(1/(1/Лист3!A117),"")</f>
        <v>3712140005</v>
      </c>
      <c r="B115" t="str">
        <f>IFERROR(VLOOKUP(A115,Лист1!A$3:B$9999,2,),"")</f>
        <v>клапан 50</v>
      </c>
      <c r="C115" s="30">
        <f>IF($A115="","",Лист3!B117)</f>
        <v>6</v>
      </c>
      <c r="D115" s="30" t="str">
        <f>IFERROR(VLOOKUP(A115,Лист1!A$3:D$9999,4,),"")</f>
        <v>шт</v>
      </c>
      <c r="E115" s="39">
        <f>IF($A115="","",Лист3!C117)</f>
        <v>998.72</v>
      </c>
      <c r="F115" s="30">
        <f t="shared" si="1"/>
        <v>5992.32</v>
      </c>
      <c r="G115" s="30">
        <f>IF($A115="","",Лист3!D117)</f>
        <v>0</v>
      </c>
      <c r="H115" s="30">
        <f>IF($A115="","",Лист3!E117)</f>
        <v>0</v>
      </c>
      <c r="I115" s="30">
        <f>IF($A115="","",Лист3!F117)</f>
        <v>0</v>
      </c>
      <c r="J115" s="30">
        <f>IF($A115="","",Лист3!G117)</f>
        <v>0</v>
      </c>
      <c r="K115" s="30">
        <f>IF($A115="","",Лист3!H117)</f>
        <v>0</v>
      </c>
      <c r="L115" s="30">
        <f>IF($A115="","",Лист3!I117)</f>
        <v>0</v>
      </c>
      <c r="M115" s="30">
        <f>IF($A115="","",Лист3!J117)</f>
        <v>6</v>
      </c>
      <c r="N115" s="30">
        <f>IF($A115="","",Лист3!K117)</f>
        <v>5992.32</v>
      </c>
    </row>
    <row r="116" spans="1:14" x14ac:dyDescent="0.25">
      <c r="A116" s="38">
        <f>IFERROR(1/(1/Лист3!A118),"")</f>
        <v>3763170036</v>
      </c>
      <c r="B116" t="str">
        <f>IFERROR(VLOOKUP(A116,Лист1!A$3:B$9999,2,),"")</f>
        <v>кран п/п 20</v>
      </c>
      <c r="C116" s="30">
        <f>IF($A116="","",Лист3!B118)</f>
        <v>13</v>
      </c>
      <c r="D116" s="30" t="str">
        <f>IFERROR(VLOOKUP(A116,Лист1!A$3:D$9999,4,),"")</f>
        <v>шт</v>
      </c>
      <c r="E116" s="39">
        <f>IF($A116="","",Лист3!C118)</f>
        <v>121.7</v>
      </c>
      <c r="F116" s="30">
        <f t="shared" si="1"/>
        <v>1582.1000000000001</v>
      </c>
      <c r="G116" s="30">
        <f>IF($A116="","",Лист3!D118)</f>
        <v>0</v>
      </c>
      <c r="H116" s="30">
        <f>IF($A116="","",Лист3!E118)</f>
        <v>0</v>
      </c>
      <c r="I116" s="30">
        <f>IF($A116="","",Лист3!F118)</f>
        <v>0</v>
      </c>
      <c r="J116" s="30">
        <f>IF($A116="","",Лист3!G118)</f>
        <v>0</v>
      </c>
      <c r="K116" s="30">
        <f>IF($A116="","",Лист3!H118)</f>
        <v>0</v>
      </c>
      <c r="L116" s="30">
        <f>IF($A116="","",Лист3!I118)</f>
        <v>0</v>
      </c>
      <c r="M116" s="30">
        <f>IF($A116="","",Лист3!J118)</f>
        <v>13</v>
      </c>
      <c r="N116" s="30">
        <f>IF($A116="","",Лист3!K118)</f>
        <v>1582.1000000000001</v>
      </c>
    </row>
    <row r="117" spans="1:14" x14ac:dyDescent="0.25">
      <c r="A117" s="38">
        <f>IFERROR(1/(1/Лист3!A119),"")</f>
        <v>3763270009</v>
      </c>
      <c r="B117" t="str">
        <f>IFERROR(VLOOKUP(A117,Лист1!A$3:B$9999,2,),"")</f>
        <v>кран п/п 32</v>
      </c>
      <c r="C117" s="30">
        <f>IF($A117="","",Лист3!B119)</f>
        <v>3</v>
      </c>
      <c r="D117" s="30" t="str">
        <f>IFERROR(VLOOKUP(A117,Лист1!A$3:D$9999,4,),"")</f>
        <v>шт</v>
      </c>
      <c r="E117" s="39">
        <f>IF($A117="","",Лист3!C119)</f>
        <v>224.17</v>
      </c>
      <c r="F117" s="30">
        <f t="shared" si="1"/>
        <v>672.51</v>
      </c>
      <c r="G117" s="30">
        <f>IF($A117="","",Лист3!D119)</f>
        <v>0</v>
      </c>
      <c r="H117" s="30">
        <f>IF($A117="","",Лист3!E119)</f>
        <v>0</v>
      </c>
      <c r="I117" s="30">
        <f>IF($A117="","",Лист3!F119)</f>
        <v>0</v>
      </c>
      <c r="J117" s="30">
        <f>IF($A117="","",Лист3!G119)</f>
        <v>0</v>
      </c>
      <c r="K117" s="30">
        <f>IF($A117="","",Лист3!H119)</f>
        <v>0</v>
      </c>
      <c r="L117" s="30">
        <f>IF($A117="","",Лист3!I119)</f>
        <v>0</v>
      </c>
      <c r="M117" s="30">
        <f>IF($A117="","",Лист3!J119)</f>
        <v>3</v>
      </c>
      <c r="N117" s="30">
        <f>IF($A117="","",Лист3!K119)</f>
        <v>672.51</v>
      </c>
    </row>
    <row r="118" spans="1:14" x14ac:dyDescent="0.25">
      <c r="A118" s="38">
        <f>IFERROR(1/(1/Лист3!A120),"")</f>
        <v>2312220908</v>
      </c>
      <c r="B118" t="str">
        <f>IFERROR(VLOOKUP(A118,Лист1!A$3:B$9999,2,),"")</f>
        <v xml:space="preserve">эмаль </v>
      </c>
      <c r="C118" s="30">
        <f>IF($A118="","",Лист3!B120)</f>
        <v>40</v>
      </c>
      <c r="D118" s="30" t="str">
        <f>IFERROR(VLOOKUP(A118,Лист1!A$3:D$9999,4,),"")</f>
        <v>кг</v>
      </c>
      <c r="E118" s="39">
        <f>IF($A118="","",Лист3!C120)</f>
        <v>94.16</v>
      </c>
      <c r="F118" s="30">
        <f t="shared" si="1"/>
        <v>3766.3999999999996</v>
      </c>
      <c r="G118" s="30">
        <f>IF($A118="","",Лист3!D120)</f>
        <v>0</v>
      </c>
      <c r="H118" s="30">
        <f>IF($A118="","",Лист3!E120)</f>
        <v>0</v>
      </c>
      <c r="I118" s="30">
        <f>IF($A118="","",Лист3!F120)</f>
        <v>0</v>
      </c>
      <c r="J118" s="30">
        <f>IF($A118="","",Лист3!G120)</f>
        <v>0.09</v>
      </c>
      <c r="K118" s="30">
        <f>IF($A118="","",Лист3!H120)</f>
        <v>0.09</v>
      </c>
      <c r="L118" s="30">
        <f>IF($A118="","",Лист3!I120)</f>
        <v>8.4743999999999993</v>
      </c>
      <c r="M118" s="30">
        <f>IF($A118="","",Лист3!J120)</f>
        <v>39.909999999999997</v>
      </c>
      <c r="N118" s="30">
        <f>IF($A118="","",Лист3!K120)</f>
        <v>3757.9255999999996</v>
      </c>
    </row>
    <row r="119" spans="1:14" x14ac:dyDescent="0.25">
      <c r="A119" s="38">
        <f>IFERROR(1/(1/Лист3!A121),"")</f>
        <v>2248120323</v>
      </c>
      <c r="B119" t="str">
        <f>IFERROR(VLOOKUP(A119,Лист1!A$3:B$9999,2,),"")</f>
        <v>труба п/п 25</v>
      </c>
      <c r="C119" s="30">
        <f>IF($A119="","",Лист3!B121)</f>
        <v>60</v>
      </c>
      <c r="D119" s="30" t="str">
        <f>IFERROR(VLOOKUP(A119,Лист1!A$3:D$9999,4,),"")</f>
        <v>м</v>
      </c>
      <c r="E119" s="39">
        <f>IF($A119="","",Лист3!C121)</f>
        <v>51.6</v>
      </c>
      <c r="F119" s="30">
        <f t="shared" si="1"/>
        <v>3096</v>
      </c>
      <c r="G119" s="30">
        <f>IF($A119="","",Лист3!D121)</f>
        <v>0</v>
      </c>
      <c r="H119" s="30">
        <f>IF($A119="","",Лист3!E121)</f>
        <v>0</v>
      </c>
      <c r="I119" s="30">
        <f>IF($A119="","",Лист3!F121)</f>
        <v>0</v>
      </c>
      <c r="J119" s="30">
        <f>IF($A119="","",Лист3!G121)</f>
        <v>0</v>
      </c>
      <c r="K119" s="30">
        <f>IF($A119="","",Лист3!H121)</f>
        <v>0</v>
      </c>
      <c r="L119" s="30">
        <f>IF($A119="","",Лист3!I121)</f>
        <v>0</v>
      </c>
      <c r="M119" s="30">
        <f>IF($A119="","",Лист3!J121)</f>
        <v>60</v>
      </c>
      <c r="N119" s="30">
        <f>IF($A119="","",Лист3!K121)</f>
        <v>3096</v>
      </c>
    </row>
    <row r="120" spans="1:14" x14ac:dyDescent="0.25">
      <c r="A120" s="38">
        <f>IFERROR(1/(1/Лист3!A122),"")</f>
        <v>2248120306</v>
      </c>
      <c r="B120" t="str">
        <f>IFERROR(VLOOKUP(A120,Лист1!A$3:B$9999,2,),"")</f>
        <v>угольник п/п 25</v>
      </c>
      <c r="C120" s="30">
        <f>IF($A120="","",Лист3!B122)</f>
        <v>10</v>
      </c>
      <c r="D120" s="30" t="str">
        <f>IFERROR(VLOOKUP(A120,Лист1!A$3:D$9999,4,),"")</f>
        <v>шт</v>
      </c>
      <c r="E120" s="39">
        <f>IF($A120="","",Лист3!C122)</f>
        <v>5.93</v>
      </c>
      <c r="F120" s="30">
        <f t="shared" si="1"/>
        <v>59.3</v>
      </c>
      <c r="G120" s="30">
        <f>IF($A120="","",Лист3!D122)</f>
        <v>0</v>
      </c>
      <c r="H120" s="30">
        <f>IF($A120="","",Лист3!E122)</f>
        <v>0</v>
      </c>
      <c r="I120" s="30">
        <f>IF($A120="","",Лист3!F122)</f>
        <v>0</v>
      </c>
      <c r="J120" s="30">
        <f>IF($A120="","",Лист3!G122)</f>
        <v>0</v>
      </c>
      <c r="K120" s="30">
        <f>IF($A120="","",Лист3!H122)</f>
        <v>0</v>
      </c>
      <c r="L120" s="30">
        <f>IF($A120="","",Лист3!I122)</f>
        <v>0</v>
      </c>
      <c r="M120" s="30">
        <f>IF($A120="","",Лист3!J122)</f>
        <v>10</v>
      </c>
      <c r="N120" s="30">
        <f>IF($A120="","",Лист3!K122)</f>
        <v>59.3</v>
      </c>
    </row>
    <row r="121" spans="1:14" x14ac:dyDescent="0.25">
      <c r="A121" s="38">
        <f>IFERROR(1/(1/Лист3!A123),"")</f>
        <v>5772460130</v>
      </c>
      <c r="B121" t="str">
        <f>IFERROR(VLOOKUP(A121,Лист1!A$3:B$9999,2,),"")</f>
        <v>смесь шпатлев.</v>
      </c>
      <c r="C121" s="30">
        <f>IF($A121="","",Лист3!B123)</f>
        <v>5</v>
      </c>
      <c r="D121" s="30" t="str">
        <f>IFERROR(VLOOKUP(A121,Лист1!A$3:D$9999,4,),"")</f>
        <v>шт</v>
      </c>
      <c r="E121" s="39">
        <f>IF($A121="","",Лист3!C123)</f>
        <v>270.88</v>
      </c>
      <c r="F121" s="30">
        <f t="shared" si="1"/>
        <v>1354.4</v>
      </c>
      <c r="G121" s="30">
        <f>IF($A121="","",Лист3!D123)</f>
        <v>0</v>
      </c>
      <c r="H121" s="30">
        <f>IF($A121="","",Лист3!E123)</f>
        <v>0</v>
      </c>
      <c r="I121" s="30">
        <f>IF($A121="","",Лист3!F123)</f>
        <v>5</v>
      </c>
      <c r="J121" s="30">
        <f>IF($A121="","",Лист3!G123)</f>
        <v>0</v>
      </c>
      <c r="K121" s="30">
        <f>IF($A121="","",Лист3!H123)</f>
        <v>5</v>
      </c>
      <c r="L121" s="30">
        <f>IF($A121="","",Лист3!I123)</f>
        <v>1354.4</v>
      </c>
      <c r="M121" s="30">
        <f>IF($A121="","",Лист3!J123)</f>
        <v>0</v>
      </c>
      <c r="N121" s="30">
        <f>IF($A121="","",Лист3!K123)</f>
        <v>0</v>
      </c>
    </row>
    <row r="122" spans="1:14" x14ac:dyDescent="0.25">
      <c r="A122" s="38">
        <f>IFERROR(1/(1/Лист3!A124),"")</f>
        <v>2385100213</v>
      </c>
      <c r="B122" t="str">
        <f>IFERROR(VLOOKUP(A122,Лист1!A$3:B$9999,2,),"")</f>
        <v>клей д/обоев</v>
      </c>
      <c r="C122" s="30">
        <f>IF($A122="","",Лист3!B124)</f>
        <v>5</v>
      </c>
      <c r="D122" s="30" t="str">
        <f>IFERROR(VLOOKUP(A122,Лист1!A$3:D$9999,4,),"")</f>
        <v>шт</v>
      </c>
      <c r="E122" s="39">
        <f>IF($A122="","",Лист3!C124)</f>
        <v>63.1</v>
      </c>
      <c r="F122" s="30">
        <f t="shared" si="1"/>
        <v>315.5</v>
      </c>
      <c r="G122" s="30">
        <f>IF($A122="","",Лист3!D124)</f>
        <v>0</v>
      </c>
      <c r="H122" s="30">
        <f>IF($A122="","",Лист3!E124)</f>
        <v>0</v>
      </c>
      <c r="I122" s="30">
        <f>IF($A122="","",Лист3!F124)</f>
        <v>0</v>
      </c>
      <c r="J122" s="30">
        <f>IF($A122="","",Лист3!G124)</f>
        <v>0</v>
      </c>
      <c r="K122" s="30">
        <f>IF($A122="","",Лист3!H124)</f>
        <v>0</v>
      </c>
      <c r="L122" s="30">
        <f>IF($A122="","",Лист3!I124)</f>
        <v>0</v>
      </c>
      <c r="M122" s="30">
        <f>IF($A122="","",Лист3!J124)</f>
        <v>5</v>
      </c>
      <c r="N122" s="30">
        <f>IF($A122="","",Лист3!K124)</f>
        <v>315.5</v>
      </c>
    </row>
    <row r="123" spans="1:14" x14ac:dyDescent="0.25">
      <c r="A123" s="38">
        <f>IFERROR(1/(1/Лист3!A125),"")</f>
        <v>3461101477</v>
      </c>
      <c r="B123" t="str">
        <f>IFERROR(VLOOKUP(A123,Лист1!A$3:B$9999,2,),"")</f>
        <v>светильник люм.</v>
      </c>
      <c r="C123" s="30">
        <f>IF($A123="","",Лист3!B125)</f>
        <v>2</v>
      </c>
      <c r="D123" s="30" t="str">
        <f>IFERROR(VLOOKUP(A123,Лист1!A$3:D$9999,4,),"")</f>
        <v>шт</v>
      </c>
      <c r="E123" s="39">
        <f>IF($A123="","",Лист3!C125)</f>
        <v>1047.0899999999999</v>
      </c>
      <c r="F123" s="30">
        <f t="shared" si="1"/>
        <v>2094.1799999999998</v>
      </c>
      <c r="G123" s="30">
        <f>IF($A123="","",Лист3!D125)</f>
        <v>0</v>
      </c>
      <c r="H123" s="30">
        <f>IF($A123="","",Лист3!E125)</f>
        <v>0</v>
      </c>
      <c r="I123" s="30">
        <f>IF($A123="","",Лист3!F125)</f>
        <v>0</v>
      </c>
      <c r="J123" s="30">
        <f>IF($A123="","",Лист3!G125)</f>
        <v>2</v>
      </c>
      <c r="K123" s="30">
        <f>IF($A123="","",Лист3!H125)</f>
        <v>2</v>
      </c>
      <c r="L123" s="30">
        <f>IF($A123="","",Лист3!I125)</f>
        <v>2094.1799999999998</v>
      </c>
      <c r="M123" s="30">
        <f>IF($A123="","",Лист3!J125)</f>
        <v>0</v>
      </c>
      <c r="N123" s="30">
        <f>IF($A123="","",Лист3!K125)</f>
        <v>0</v>
      </c>
    </row>
    <row r="124" spans="1:14" x14ac:dyDescent="0.25">
      <c r="A124" s="38">
        <f>IFERROR(1/(1/Лист3!A126),"")</f>
        <v>3421200034.0000005</v>
      </c>
      <c r="B124" t="str">
        <f>IFERROR(VLOOKUP(A124,Лист1!A$3:B$9999,2,),"")</f>
        <v/>
      </c>
      <c r="C124" s="30">
        <f>IF($A124="","",Лист3!B126)</f>
        <v>10</v>
      </c>
      <c r="D124" s="30" t="str">
        <f>IFERROR(VLOOKUP(A124,Лист1!A$3:D$9999,4,),"")</f>
        <v/>
      </c>
      <c r="E124" s="39">
        <f>IF($A124="","",Лист3!C126)</f>
        <v>300</v>
      </c>
      <c r="F124" s="30">
        <f t="shared" si="1"/>
        <v>3000</v>
      </c>
      <c r="G124" s="30">
        <f>IF($A124="","",Лист3!D126)</f>
        <v>0</v>
      </c>
      <c r="H124" s="30">
        <f>IF($A124="","",Лист3!E126)</f>
        <v>0</v>
      </c>
      <c r="I124" s="30">
        <f>IF($A124="","",Лист3!F126)</f>
        <v>0</v>
      </c>
      <c r="J124" s="30">
        <f>IF($A124="","",Лист3!G126)</f>
        <v>6</v>
      </c>
      <c r="K124" s="30">
        <f>IF($A124="","",Лист3!H126)</f>
        <v>6</v>
      </c>
      <c r="L124" s="30">
        <f>IF($A124="","",Лист3!I126)</f>
        <v>1800</v>
      </c>
      <c r="M124" s="30">
        <f>IF($A124="","",Лист3!J126)</f>
        <v>4</v>
      </c>
      <c r="N124" s="30">
        <f>IF($A124="","",Лист3!K126)</f>
        <v>1200</v>
      </c>
    </row>
    <row r="125" spans="1:14" x14ac:dyDescent="0.25">
      <c r="A125" s="38">
        <f>IFERROR(1/(1/Лист3!A127),"")</f>
        <v>2385100257</v>
      </c>
      <c r="B125" t="str">
        <f>IFERROR(VLOOKUP(A125,Лист1!A$3:B$9999,2,),"")</f>
        <v>КЛЕЙ БЫСТРОЙ ОК-УНИВЕРСАЛ 25КГ</v>
      </c>
      <c r="C125" s="30">
        <f>IF($A125="","",Лист3!B127)</f>
        <v>35</v>
      </c>
      <c r="D125" s="30" t="str">
        <f>IFERROR(VLOOKUP(A125,Лист1!A$3:D$9999,4,),"")</f>
        <v>ШТ</v>
      </c>
      <c r="E125" s="39">
        <f>IF($A125="","",Лист3!C127)</f>
        <v>153.88</v>
      </c>
      <c r="F125" s="30">
        <f t="shared" si="1"/>
        <v>5385.8</v>
      </c>
      <c r="G125" s="30">
        <f>IF($A125="","",Лист3!D127)</f>
        <v>0</v>
      </c>
      <c r="H125" s="30">
        <f>IF($A125="","",Лист3!E127)</f>
        <v>0</v>
      </c>
      <c r="I125" s="30">
        <f>IF($A125="","",Лист3!F127)</f>
        <v>0</v>
      </c>
      <c r="J125" s="30">
        <f>IF($A125="","",Лист3!G127)</f>
        <v>0</v>
      </c>
      <c r="K125" s="30">
        <f>IF($A125="","",Лист3!H127)</f>
        <v>0</v>
      </c>
      <c r="L125" s="30">
        <f>IF($A125="","",Лист3!I127)</f>
        <v>0</v>
      </c>
      <c r="M125" s="30">
        <f>IF($A125="","",Лист3!J127)</f>
        <v>35</v>
      </c>
      <c r="N125" s="30">
        <f>IF($A125="","",Лист3!K127)</f>
        <v>5385.8</v>
      </c>
    </row>
    <row r="126" spans="1:14" x14ac:dyDescent="0.25">
      <c r="A126" s="38" t="str">
        <f>IFERROR(1/(1/Лист3!A128),"")</f>
        <v/>
      </c>
      <c r="B126" t="str">
        <f>IFERROR(VLOOKUP(A126,Лист1!A$3:B$9999,2,),"")</f>
        <v/>
      </c>
      <c r="C126" s="30" t="str">
        <f>IF($A126="","",Лист3!B128)</f>
        <v/>
      </c>
      <c r="D126" s="30" t="str">
        <f>IFERROR(VLOOKUP(A126,Лист1!A$3:D$9999,4,),"")</f>
        <v/>
      </c>
      <c r="E126" s="39" t="str">
        <f>IF($A126="","",Лист3!C128)</f>
        <v/>
      </c>
      <c r="F126" s="30" t="e">
        <f t="shared" si="1"/>
        <v>#VALUE!</v>
      </c>
      <c r="G126" s="30" t="str">
        <f>IF($A126="","",Лист3!D128)</f>
        <v/>
      </c>
      <c r="H126" s="30" t="str">
        <f>IF($A126="","",Лист3!E128)</f>
        <v/>
      </c>
      <c r="I126" s="30" t="str">
        <f>IF($A126="","",Лист3!F128)</f>
        <v/>
      </c>
      <c r="J126" s="30" t="str">
        <f>IF($A126="","",Лист3!G128)</f>
        <v/>
      </c>
      <c r="K126" s="30" t="str">
        <f>IF($A126="","",Лист3!H128)</f>
        <v/>
      </c>
      <c r="L126" s="30" t="str">
        <f>IF($A126="","",Лист3!I128)</f>
        <v/>
      </c>
      <c r="M126" s="30" t="str">
        <f>IF($A126="","",Лист3!J128)</f>
        <v/>
      </c>
      <c r="N126" s="30" t="str">
        <f>IF($A126="","",Лист3!K128)</f>
        <v/>
      </c>
    </row>
    <row r="127" spans="1:14" x14ac:dyDescent="0.25">
      <c r="A127" s="38" t="str">
        <f>IFERROR(1/(1/Лист3!A129),"")</f>
        <v/>
      </c>
      <c r="B127" t="str">
        <f>IFERROR(VLOOKUP(A127,Лист1!A$3:B$9999,2,),"")</f>
        <v/>
      </c>
      <c r="C127" s="30" t="str">
        <f>IF($A127="","",Лист3!B129)</f>
        <v/>
      </c>
      <c r="D127" s="30" t="str">
        <f>IFERROR(VLOOKUP(A127,Лист1!A$3:D$9999,4,),"")</f>
        <v/>
      </c>
      <c r="E127" s="39" t="str">
        <f>IF($A127="","",Лист3!C129)</f>
        <v/>
      </c>
      <c r="F127" s="30" t="e">
        <f t="shared" si="1"/>
        <v>#VALUE!</v>
      </c>
      <c r="G127" s="30" t="str">
        <f>IF($A127="","",Лист3!D129)</f>
        <v/>
      </c>
      <c r="H127" s="30" t="str">
        <f>IF($A127="","",Лист3!E129)</f>
        <v/>
      </c>
      <c r="I127" s="30" t="str">
        <f>IF($A127="","",Лист3!F129)</f>
        <v/>
      </c>
      <c r="J127" s="30" t="str">
        <f>IF($A127="","",Лист3!G129)</f>
        <v/>
      </c>
      <c r="K127" s="30" t="str">
        <f>IF($A127="","",Лист3!H129)</f>
        <v/>
      </c>
      <c r="L127" s="30" t="str">
        <f>IF($A127="","",Лист3!I129)</f>
        <v/>
      </c>
      <c r="M127" s="30" t="str">
        <f>IF($A127="","",Лист3!J129)</f>
        <v/>
      </c>
      <c r="N127" s="30" t="str">
        <f>IF($A127="","",Лист3!K129)</f>
        <v/>
      </c>
    </row>
    <row r="128" spans="1:14" x14ac:dyDescent="0.25">
      <c r="A128" s="38" t="str">
        <f>IFERROR(1/(1/Лист3!A130),"")</f>
        <v/>
      </c>
      <c r="B128" t="str">
        <f>IFERROR(VLOOKUP(A128,Лист1!A$3:B$9999,2,),"")</f>
        <v/>
      </c>
      <c r="C128" s="30" t="str">
        <f>IF($A128="","",Лист3!B130)</f>
        <v/>
      </c>
      <c r="D128" s="30" t="str">
        <f>IFERROR(VLOOKUP(A128,Лист1!A$3:D$9999,4,),"")</f>
        <v/>
      </c>
      <c r="E128" s="39" t="str">
        <f>IF($A128="","",Лист3!C130)</f>
        <v/>
      </c>
      <c r="F128" s="30" t="e">
        <f t="shared" si="1"/>
        <v>#VALUE!</v>
      </c>
      <c r="G128" s="30" t="str">
        <f>IF($A128="","",Лист3!D130)</f>
        <v/>
      </c>
      <c r="H128" s="30" t="str">
        <f>IF($A128="","",Лист3!E130)</f>
        <v/>
      </c>
      <c r="I128" s="30" t="str">
        <f>IF($A128="","",Лист3!F130)</f>
        <v/>
      </c>
      <c r="J128" s="30" t="str">
        <f>IF($A128="","",Лист3!G130)</f>
        <v/>
      </c>
      <c r="K128" s="30" t="str">
        <f>IF($A128="","",Лист3!H130)</f>
        <v/>
      </c>
      <c r="L128" s="30" t="str">
        <f>IF($A128="","",Лист3!I130)</f>
        <v/>
      </c>
      <c r="M128" s="30" t="str">
        <f>IF($A128="","",Лист3!J130)</f>
        <v/>
      </c>
      <c r="N128" s="30" t="str">
        <f>IF($A128="","",Лист3!K130)</f>
        <v/>
      </c>
    </row>
    <row r="129" spans="1:14" x14ac:dyDescent="0.25">
      <c r="A129" s="38" t="str">
        <f>IFERROR(1/(1/Лист3!A131),"")</f>
        <v/>
      </c>
      <c r="B129" t="str">
        <f>IFERROR(VLOOKUP(A129,Лист1!A$3:B$9999,2,),"")</f>
        <v/>
      </c>
      <c r="C129" s="30" t="str">
        <f>IF($A129="","",Лист3!B131)</f>
        <v/>
      </c>
      <c r="D129" s="30" t="str">
        <f>IFERROR(VLOOKUP(A129,Лист1!A$3:D$9999,4,),"")</f>
        <v/>
      </c>
      <c r="E129" s="39" t="str">
        <f>IF($A129="","",Лист3!C131)</f>
        <v/>
      </c>
      <c r="F129" s="30" t="e">
        <f t="shared" si="1"/>
        <v>#VALUE!</v>
      </c>
      <c r="G129" s="30" t="str">
        <f>IF($A129="","",Лист3!D131)</f>
        <v/>
      </c>
      <c r="H129" s="30" t="str">
        <f>IF($A129="","",Лист3!E131)</f>
        <v/>
      </c>
      <c r="I129" s="30" t="str">
        <f>IF($A129="","",Лист3!F131)</f>
        <v/>
      </c>
      <c r="J129" s="30" t="str">
        <f>IF($A129="","",Лист3!G131)</f>
        <v/>
      </c>
      <c r="K129" s="30" t="str">
        <f>IF($A129="","",Лист3!H131)</f>
        <v/>
      </c>
      <c r="L129" s="30" t="str">
        <f>IF($A129="","",Лист3!I131)</f>
        <v/>
      </c>
      <c r="M129" s="30" t="str">
        <f>IF($A129="","",Лист3!J131)</f>
        <v/>
      </c>
      <c r="N129" s="30" t="str">
        <f>IF($A129="","",Лист3!K131)</f>
        <v/>
      </c>
    </row>
    <row r="130" spans="1:14" x14ac:dyDescent="0.25">
      <c r="A130" s="38" t="str">
        <f>IFERROR(1/(1/Лист3!A132),"")</f>
        <v/>
      </c>
      <c r="B130" t="str">
        <f>IFERROR(VLOOKUP(A130,Лист1!A$3:B$9999,2,),"")</f>
        <v/>
      </c>
      <c r="C130" s="30" t="str">
        <f>IF($A130="","",Лист3!B132)</f>
        <v/>
      </c>
      <c r="D130" s="30" t="str">
        <f>IFERROR(VLOOKUP(A130,Лист1!A$3:D$9999,4,),"")</f>
        <v/>
      </c>
      <c r="E130" s="39" t="str">
        <f>IF($A130="","",Лист3!C132)</f>
        <v/>
      </c>
      <c r="F130" s="30" t="e">
        <f t="shared" si="1"/>
        <v>#VALUE!</v>
      </c>
      <c r="G130" s="30" t="str">
        <f>IF($A130="","",Лист3!D132)</f>
        <v/>
      </c>
      <c r="H130" s="30" t="str">
        <f>IF($A130="","",Лист3!E132)</f>
        <v/>
      </c>
      <c r="I130" s="30" t="str">
        <f>IF($A130="","",Лист3!F132)</f>
        <v/>
      </c>
      <c r="J130" s="30" t="str">
        <f>IF($A130="","",Лист3!G132)</f>
        <v/>
      </c>
      <c r="K130" s="30" t="str">
        <f>IF($A130="","",Лист3!H132)</f>
        <v/>
      </c>
      <c r="L130" s="30" t="str">
        <f>IF($A130="","",Лист3!I132)</f>
        <v/>
      </c>
      <c r="M130" s="30" t="str">
        <f>IF($A130="","",Лист3!J132)</f>
        <v/>
      </c>
      <c r="N130" s="30" t="str">
        <f>IF($A130="","",Лист3!K132)</f>
        <v/>
      </c>
    </row>
    <row r="131" spans="1:14" x14ac:dyDescent="0.25">
      <c r="A131" s="38" t="str">
        <f>IFERROR(1/(1/Лист3!A133),"")</f>
        <v/>
      </c>
      <c r="B131" t="str">
        <f>IFERROR(VLOOKUP(A131,Лист1!A$3:B$9999,2,),"")</f>
        <v/>
      </c>
      <c r="C131" s="30" t="str">
        <f>IF($A131="","",Лист3!B133)</f>
        <v/>
      </c>
      <c r="D131" s="30" t="str">
        <f>IFERROR(VLOOKUP(A131,Лист1!A$3:D$9999,4,),"")</f>
        <v/>
      </c>
      <c r="E131" s="39" t="str">
        <f>IF($A131="","",Лист3!C133)</f>
        <v/>
      </c>
      <c r="F131" s="30" t="e">
        <f t="shared" si="1"/>
        <v>#VALUE!</v>
      </c>
      <c r="G131" s="30" t="str">
        <f>IF($A131="","",Лист3!D133)</f>
        <v/>
      </c>
      <c r="H131" s="30" t="str">
        <f>IF($A131="","",Лист3!E133)</f>
        <v/>
      </c>
      <c r="I131" s="30" t="str">
        <f>IF($A131="","",Лист3!F133)</f>
        <v/>
      </c>
      <c r="J131" s="30" t="str">
        <f>IF($A131="","",Лист3!G133)</f>
        <v/>
      </c>
      <c r="K131" s="30" t="str">
        <f>IF($A131="","",Лист3!H133)</f>
        <v/>
      </c>
      <c r="L131" s="30" t="str">
        <f>IF($A131="","",Лист3!I133)</f>
        <v/>
      </c>
      <c r="M131" s="30" t="str">
        <f>IF($A131="","",Лист3!J133)</f>
        <v/>
      </c>
      <c r="N131" s="30" t="str">
        <f>IF($A131="","",Лист3!K133)</f>
        <v/>
      </c>
    </row>
    <row r="132" spans="1:14" x14ac:dyDescent="0.25">
      <c r="A132" s="38" t="str">
        <f>IFERROR(1/(1/Лист3!A134),"")</f>
        <v/>
      </c>
      <c r="B132" t="str">
        <f>IFERROR(VLOOKUP(A132,Лист1!A$3:B$9999,2,),"")</f>
        <v/>
      </c>
      <c r="C132" s="30" t="str">
        <f>IF($A132="","",Лист3!B134)</f>
        <v/>
      </c>
      <c r="D132" s="30" t="str">
        <f>IFERROR(VLOOKUP(A132,Лист1!A$3:D$9999,4,),"")</f>
        <v/>
      </c>
      <c r="E132" s="39" t="str">
        <f>IF($A132="","",Лист3!C134)</f>
        <v/>
      </c>
      <c r="F132" s="30" t="e">
        <f t="shared" ref="F132:F195" si="2">C132*E132</f>
        <v>#VALUE!</v>
      </c>
      <c r="G132" s="30" t="str">
        <f>IF($A132="","",Лист3!D134)</f>
        <v/>
      </c>
      <c r="H132" s="30" t="str">
        <f>IF($A132="","",Лист3!E134)</f>
        <v/>
      </c>
      <c r="I132" s="30" t="str">
        <f>IF($A132="","",Лист3!F134)</f>
        <v/>
      </c>
      <c r="J132" s="30" t="str">
        <f>IF($A132="","",Лист3!G134)</f>
        <v/>
      </c>
      <c r="K132" s="30" t="str">
        <f>IF($A132="","",Лист3!H134)</f>
        <v/>
      </c>
      <c r="L132" s="30" t="str">
        <f>IF($A132="","",Лист3!I134)</f>
        <v/>
      </c>
      <c r="M132" s="30" t="str">
        <f>IF($A132="","",Лист3!J134)</f>
        <v/>
      </c>
      <c r="N132" s="30" t="str">
        <f>IF($A132="","",Лист3!K134)</f>
        <v/>
      </c>
    </row>
    <row r="133" spans="1:14" x14ac:dyDescent="0.25">
      <c r="A133" s="38" t="str">
        <f>IFERROR(1/(1/Лист3!A135),"")</f>
        <v/>
      </c>
      <c r="B133" t="str">
        <f>IFERROR(VLOOKUP(A133,Лист1!A$3:B$9999,2,),"")</f>
        <v/>
      </c>
      <c r="C133" s="30" t="str">
        <f>IF($A133="","",Лист3!B135)</f>
        <v/>
      </c>
      <c r="D133" s="30" t="str">
        <f>IFERROR(VLOOKUP(A133,Лист1!A$3:D$9999,4,),"")</f>
        <v/>
      </c>
      <c r="E133" s="39" t="str">
        <f>IF($A133="","",Лист3!C135)</f>
        <v/>
      </c>
      <c r="F133" s="30" t="e">
        <f t="shared" si="2"/>
        <v>#VALUE!</v>
      </c>
      <c r="G133" s="30" t="str">
        <f>IF($A133="","",Лист3!D135)</f>
        <v/>
      </c>
      <c r="H133" s="30" t="str">
        <f>IF($A133="","",Лист3!E135)</f>
        <v/>
      </c>
      <c r="I133" s="30" t="str">
        <f>IF($A133="","",Лист3!F135)</f>
        <v/>
      </c>
      <c r="J133" s="30" t="str">
        <f>IF($A133="","",Лист3!G135)</f>
        <v/>
      </c>
      <c r="K133" s="30" t="str">
        <f>IF($A133="","",Лист3!H135)</f>
        <v/>
      </c>
      <c r="L133" s="30" t="str">
        <f>IF($A133="","",Лист3!I135)</f>
        <v/>
      </c>
      <c r="M133" s="30" t="str">
        <f>IF($A133="","",Лист3!J135)</f>
        <v/>
      </c>
      <c r="N133" s="30" t="str">
        <f>IF($A133="","",Лист3!K135)</f>
        <v/>
      </c>
    </row>
    <row r="134" spans="1:14" x14ac:dyDescent="0.25">
      <c r="A134" s="38" t="str">
        <f>IFERROR(1/(1/Лист3!A136),"")</f>
        <v/>
      </c>
      <c r="B134" t="str">
        <f>IFERROR(VLOOKUP(A134,Лист1!A$3:B$9999,2,),"")</f>
        <v/>
      </c>
      <c r="C134" s="30" t="str">
        <f>IF($A134="","",Лист3!B136)</f>
        <v/>
      </c>
      <c r="D134" s="30" t="str">
        <f>IFERROR(VLOOKUP(A134,Лист1!A$3:D$9999,4,),"")</f>
        <v/>
      </c>
      <c r="E134" s="39" t="str">
        <f>IF($A134="","",Лист3!C136)</f>
        <v/>
      </c>
      <c r="F134" s="30" t="e">
        <f t="shared" si="2"/>
        <v>#VALUE!</v>
      </c>
      <c r="G134" s="30" t="str">
        <f>IF($A134="","",Лист3!D136)</f>
        <v/>
      </c>
      <c r="H134" s="30" t="str">
        <f>IF($A134="","",Лист3!E136)</f>
        <v/>
      </c>
      <c r="I134" s="30" t="str">
        <f>IF($A134="","",Лист3!F136)</f>
        <v/>
      </c>
      <c r="J134" s="30" t="str">
        <f>IF($A134="","",Лист3!G136)</f>
        <v/>
      </c>
      <c r="K134" s="30" t="str">
        <f>IF($A134="","",Лист3!H136)</f>
        <v/>
      </c>
      <c r="L134" s="30" t="str">
        <f>IF($A134="","",Лист3!I136)</f>
        <v/>
      </c>
      <c r="M134" s="30" t="str">
        <f>IF($A134="","",Лист3!J136)</f>
        <v/>
      </c>
      <c r="N134" s="30" t="str">
        <f>IF($A134="","",Лист3!K136)</f>
        <v/>
      </c>
    </row>
    <row r="135" spans="1:14" x14ac:dyDescent="0.25">
      <c r="A135" s="38" t="str">
        <f>IFERROR(1/(1/Лист3!A137),"")</f>
        <v/>
      </c>
      <c r="B135" t="str">
        <f>IFERROR(VLOOKUP(A135,Лист1!A$3:B$9999,2,),"")</f>
        <v/>
      </c>
      <c r="C135" s="30" t="str">
        <f>IF($A135="","",Лист3!B137)</f>
        <v/>
      </c>
      <c r="D135" s="30" t="str">
        <f>IFERROR(VLOOKUP(A135,Лист1!A$3:D$9999,4,),"")</f>
        <v/>
      </c>
      <c r="E135" s="39" t="str">
        <f>IF($A135="","",Лист3!C137)</f>
        <v/>
      </c>
      <c r="F135" s="30" t="e">
        <f t="shared" si="2"/>
        <v>#VALUE!</v>
      </c>
      <c r="G135" s="30" t="str">
        <f>IF($A135="","",Лист3!D137)</f>
        <v/>
      </c>
      <c r="H135" s="30" t="str">
        <f>IF($A135="","",Лист3!E137)</f>
        <v/>
      </c>
      <c r="I135" s="30" t="str">
        <f>IF($A135="","",Лист3!F137)</f>
        <v/>
      </c>
      <c r="J135" s="30" t="str">
        <f>IF($A135="","",Лист3!G137)</f>
        <v/>
      </c>
      <c r="K135" s="30" t="str">
        <f>IF($A135="","",Лист3!H137)</f>
        <v/>
      </c>
      <c r="L135" s="30" t="str">
        <f>IF($A135="","",Лист3!I137)</f>
        <v/>
      </c>
      <c r="M135" s="30" t="str">
        <f>IF($A135="","",Лист3!J137)</f>
        <v/>
      </c>
      <c r="N135" s="30" t="str">
        <f>IF($A135="","",Лист3!K137)</f>
        <v/>
      </c>
    </row>
    <row r="136" spans="1:14" x14ac:dyDescent="0.25">
      <c r="A136" s="38" t="str">
        <f>IFERROR(1/(1/Лист3!A138),"")</f>
        <v/>
      </c>
      <c r="B136" t="str">
        <f>IFERROR(VLOOKUP(A136,Лист1!A$3:B$9999,2,),"")</f>
        <v/>
      </c>
      <c r="C136" s="30" t="str">
        <f>IF($A136="","",Лист3!B138)</f>
        <v/>
      </c>
      <c r="D136" s="30" t="str">
        <f>IFERROR(VLOOKUP(A136,Лист1!A$3:D$9999,4,),"")</f>
        <v/>
      </c>
      <c r="E136" s="39" t="str">
        <f>IF($A136="","",Лист3!C138)</f>
        <v/>
      </c>
      <c r="F136" s="30" t="e">
        <f t="shared" si="2"/>
        <v>#VALUE!</v>
      </c>
      <c r="G136" s="30" t="str">
        <f>IF($A136="","",Лист3!D138)</f>
        <v/>
      </c>
      <c r="H136" s="30" t="str">
        <f>IF($A136="","",Лист3!E138)</f>
        <v/>
      </c>
      <c r="I136" s="30" t="str">
        <f>IF($A136="","",Лист3!F138)</f>
        <v/>
      </c>
      <c r="J136" s="30" t="str">
        <f>IF($A136="","",Лист3!G138)</f>
        <v/>
      </c>
      <c r="K136" s="30" t="str">
        <f>IF($A136="","",Лист3!H138)</f>
        <v/>
      </c>
      <c r="L136" s="30" t="str">
        <f>IF($A136="","",Лист3!I138)</f>
        <v/>
      </c>
      <c r="M136" s="30" t="str">
        <f>IF($A136="","",Лист3!J138)</f>
        <v/>
      </c>
      <c r="N136" s="30" t="str">
        <f>IF($A136="","",Лист3!K138)</f>
        <v/>
      </c>
    </row>
    <row r="137" spans="1:14" x14ac:dyDescent="0.25">
      <c r="A137" s="38" t="str">
        <f>IFERROR(1/(1/Лист3!A139),"")</f>
        <v/>
      </c>
      <c r="B137" t="str">
        <f>IFERROR(VLOOKUP(A137,Лист1!A$3:B$9999,2,),"")</f>
        <v/>
      </c>
      <c r="C137" s="30" t="str">
        <f>IF($A137="","",Лист3!B139)</f>
        <v/>
      </c>
      <c r="D137" s="30" t="str">
        <f>IFERROR(VLOOKUP(A137,Лист1!A$3:D$9999,4,),"")</f>
        <v/>
      </c>
      <c r="E137" s="39" t="str">
        <f>IF($A137="","",Лист3!C139)</f>
        <v/>
      </c>
      <c r="F137" s="30" t="e">
        <f t="shared" si="2"/>
        <v>#VALUE!</v>
      </c>
      <c r="G137" s="30" t="str">
        <f>IF($A137="","",Лист3!D139)</f>
        <v/>
      </c>
      <c r="H137" s="30" t="str">
        <f>IF($A137="","",Лист3!E139)</f>
        <v/>
      </c>
      <c r="I137" s="30" t="str">
        <f>IF($A137="","",Лист3!F139)</f>
        <v/>
      </c>
      <c r="J137" s="30" t="str">
        <f>IF($A137="","",Лист3!G139)</f>
        <v/>
      </c>
      <c r="K137" s="30" t="str">
        <f>IF($A137="","",Лист3!H139)</f>
        <v/>
      </c>
      <c r="L137" s="30" t="str">
        <f>IF($A137="","",Лист3!I139)</f>
        <v/>
      </c>
      <c r="M137" s="30" t="str">
        <f>IF($A137="","",Лист3!J139)</f>
        <v/>
      </c>
      <c r="N137" s="30" t="str">
        <f>IF($A137="","",Лист3!K139)</f>
        <v/>
      </c>
    </row>
    <row r="138" spans="1:14" x14ac:dyDescent="0.25">
      <c r="A138" s="38" t="str">
        <f>IFERROR(1/(1/Лист3!A140),"")</f>
        <v/>
      </c>
      <c r="B138" t="str">
        <f>IFERROR(VLOOKUP(A138,Лист1!A$3:B$9999,2,),"")</f>
        <v/>
      </c>
      <c r="C138" s="30" t="str">
        <f>IF($A138="","",Лист3!B140)</f>
        <v/>
      </c>
      <c r="D138" s="30" t="str">
        <f>IFERROR(VLOOKUP(A138,Лист1!A$3:D$9999,4,),"")</f>
        <v/>
      </c>
      <c r="E138" s="39" t="str">
        <f>IF($A138="","",Лист3!C140)</f>
        <v/>
      </c>
      <c r="F138" s="30" t="e">
        <f t="shared" si="2"/>
        <v>#VALUE!</v>
      </c>
      <c r="G138" s="30" t="str">
        <f>IF($A138="","",Лист3!D140)</f>
        <v/>
      </c>
      <c r="H138" s="30" t="str">
        <f>IF($A138="","",Лист3!E140)</f>
        <v/>
      </c>
      <c r="I138" s="30" t="str">
        <f>IF($A138="","",Лист3!F140)</f>
        <v/>
      </c>
      <c r="J138" s="30" t="str">
        <f>IF($A138="","",Лист3!G140)</f>
        <v/>
      </c>
      <c r="K138" s="30" t="str">
        <f>IF($A138="","",Лист3!H140)</f>
        <v/>
      </c>
      <c r="L138" s="30" t="str">
        <f>IF($A138="","",Лист3!I140)</f>
        <v/>
      </c>
      <c r="M138" s="30" t="str">
        <f>IF($A138="","",Лист3!J140)</f>
        <v/>
      </c>
      <c r="N138" s="30" t="str">
        <f>IF($A138="","",Лист3!K140)</f>
        <v/>
      </c>
    </row>
    <row r="139" spans="1:14" x14ac:dyDescent="0.25">
      <c r="A139" s="38" t="str">
        <f>IFERROR(1/(1/Лист3!A141),"")</f>
        <v/>
      </c>
      <c r="B139" t="str">
        <f>IFERROR(VLOOKUP(A139,Лист1!A$3:B$9999,2,),"")</f>
        <v/>
      </c>
      <c r="C139" s="30" t="str">
        <f>IF($A139="","",Лист3!B141)</f>
        <v/>
      </c>
      <c r="D139" s="30" t="str">
        <f>IFERROR(VLOOKUP(A139,Лист1!A$3:D$9999,4,),"")</f>
        <v/>
      </c>
      <c r="E139" s="39" t="str">
        <f>IF($A139="","",Лист3!C141)</f>
        <v/>
      </c>
      <c r="F139" s="30" t="e">
        <f t="shared" si="2"/>
        <v>#VALUE!</v>
      </c>
      <c r="G139" s="30" t="str">
        <f>IF($A139="","",Лист3!D141)</f>
        <v/>
      </c>
      <c r="H139" s="30" t="str">
        <f>IF($A139="","",Лист3!E141)</f>
        <v/>
      </c>
      <c r="I139" s="30" t="str">
        <f>IF($A139="","",Лист3!F141)</f>
        <v/>
      </c>
      <c r="J139" s="30" t="str">
        <f>IF($A139="","",Лист3!G141)</f>
        <v/>
      </c>
      <c r="K139" s="30" t="str">
        <f>IF($A139="","",Лист3!H141)</f>
        <v/>
      </c>
      <c r="L139" s="30" t="str">
        <f>IF($A139="","",Лист3!I141)</f>
        <v/>
      </c>
      <c r="M139" s="30" t="str">
        <f>IF($A139="","",Лист3!J141)</f>
        <v/>
      </c>
      <c r="N139" s="30" t="str">
        <f>IF($A139="","",Лист3!K141)</f>
        <v/>
      </c>
    </row>
    <row r="140" spans="1:14" x14ac:dyDescent="0.25">
      <c r="A140" s="38" t="str">
        <f>IFERROR(1/(1/Лист3!A142),"")</f>
        <v/>
      </c>
      <c r="B140" t="str">
        <f>IFERROR(VLOOKUP(A140,Лист1!A$3:B$9999,2,),"")</f>
        <v/>
      </c>
      <c r="C140" s="30" t="str">
        <f>IF($A140="","",Лист3!B142)</f>
        <v/>
      </c>
      <c r="D140" s="30" t="str">
        <f>IFERROR(VLOOKUP(A140,Лист1!A$3:D$9999,4,),"")</f>
        <v/>
      </c>
      <c r="E140" s="39" t="str">
        <f>IF($A140="","",Лист3!C142)</f>
        <v/>
      </c>
      <c r="F140" s="30" t="e">
        <f t="shared" si="2"/>
        <v>#VALUE!</v>
      </c>
      <c r="G140" s="30" t="str">
        <f>IF($A140="","",Лист3!D142)</f>
        <v/>
      </c>
      <c r="H140" s="30" t="str">
        <f>IF($A140="","",Лист3!E142)</f>
        <v/>
      </c>
      <c r="I140" s="30" t="str">
        <f>IF($A140="","",Лист3!F142)</f>
        <v/>
      </c>
      <c r="J140" s="30" t="str">
        <f>IF($A140="","",Лист3!G142)</f>
        <v/>
      </c>
      <c r="K140" s="30" t="str">
        <f>IF($A140="","",Лист3!H142)</f>
        <v/>
      </c>
      <c r="L140" s="30" t="str">
        <f>IF($A140="","",Лист3!I142)</f>
        <v/>
      </c>
      <c r="M140" s="30" t="str">
        <f>IF($A140="","",Лист3!J142)</f>
        <v/>
      </c>
      <c r="N140" s="30" t="str">
        <f>IF($A140="","",Лист3!K142)</f>
        <v/>
      </c>
    </row>
    <row r="141" spans="1:14" x14ac:dyDescent="0.25">
      <c r="A141" s="38" t="str">
        <f>IFERROR(1/(1/Лист3!A143),"")</f>
        <v/>
      </c>
      <c r="B141" t="str">
        <f>IFERROR(VLOOKUP(A141,Лист1!A$3:B$9999,2,),"")</f>
        <v/>
      </c>
      <c r="C141" s="30" t="str">
        <f>IF($A141="","",Лист3!B143)</f>
        <v/>
      </c>
      <c r="D141" s="30" t="str">
        <f>IFERROR(VLOOKUP(A141,Лист1!A$3:D$9999,4,),"")</f>
        <v/>
      </c>
      <c r="E141" s="39" t="str">
        <f>IF($A141="","",Лист3!C143)</f>
        <v/>
      </c>
      <c r="F141" s="30" t="e">
        <f t="shared" si="2"/>
        <v>#VALUE!</v>
      </c>
      <c r="G141" s="30" t="str">
        <f>IF($A141="","",Лист3!D143)</f>
        <v/>
      </c>
      <c r="H141" s="30" t="str">
        <f>IF($A141="","",Лист3!E143)</f>
        <v/>
      </c>
      <c r="I141" s="30" t="str">
        <f>IF($A141="","",Лист3!F143)</f>
        <v/>
      </c>
      <c r="J141" s="30" t="str">
        <f>IF($A141="","",Лист3!G143)</f>
        <v/>
      </c>
      <c r="K141" s="30" t="str">
        <f>IF($A141="","",Лист3!H143)</f>
        <v/>
      </c>
      <c r="L141" s="30" t="str">
        <f>IF($A141="","",Лист3!I143)</f>
        <v/>
      </c>
      <c r="M141" s="30" t="str">
        <f>IF($A141="","",Лист3!J143)</f>
        <v/>
      </c>
      <c r="N141" s="30" t="str">
        <f>IF($A141="","",Лист3!K143)</f>
        <v/>
      </c>
    </row>
    <row r="142" spans="1:14" x14ac:dyDescent="0.25">
      <c r="A142" s="38" t="str">
        <f>IFERROR(1/(1/Лист3!A144),"")</f>
        <v/>
      </c>
      <c r="B142" t="str">
        <f>IFERROR(VLOOKUP(A142,Лист1!A$3:B$9999,2,),"")</f>
        <v/>
      </c>
      <c r="C142" s="30" t="str">
        <f>IF($A142="","",Лист3!B144)</f>
        <v/>
      </c>
      <c r="D142" s="30" t="str">
        <f>IFERROR(VLOOKUP(A142,Лист1!A$3:D$9999,4,),"")</f>
        <v/>
      </c>
      <c r="E142" s="39" t="str">
        <f>IF($A142="","",Лист3!C144)</f>
        <v/>
      </c>
      <c r="F142" s="30" t="e">
        <f t="shared" si="2"/>
        <v>#VALUE!</v>
      </c>
      <c r="G142" s="30" t="str">
        <f>IF($A142="","",Лист3!D144)</f>
        <v/>
      </c>
      <c r="H142" s="30" t="str">
        <f>IF($A142="","",Лист3!E144)</f>
        <v/>
      </c>
      <c r="I142" s="30" t="str">
        <f>IF($A142="","",Лист3!F144)</f>
        <v/>
      </c>
      <c r="J142" s="30" t="str">
        <f>IF($A142="","",Лист3!G144)</f>
        <v/>
      </c>
      <c r="K142" s="30" t="str">
        <f>IF($A142="","",Лист3!H144)</f>
        <v/>
      </c>
      <c r="L142" s="30" t="str">
        <f>IF($A142="","",Лист3!I144)</f>
        <v/>
      </c>
      <c r="M142" s="30" t="str">
        <f>IF($A142="","",Лист3!J144)</f>
        <v/>
      </c>
      <c r="N142" s="30" t="str">
        <f>IF($A142="","",Лист3!K144)</f>
        <v/>
      </c>
    </row>
    <row r="143" spans="1:14" x14ac:dyDescent="0.25">
      <c r="A143" s="38" t="str">
        <f>IFERROR(1/(1/Лист3!A145),"")</f>
        <v/>
      </c>
      <c r="B143" t="str">
        <f>IFERROR(VLOOKUP(A143,Лист1!A$3:B$9999,2,),"")</f>
        <v/>
      </c>
      <c r="C143" s="30" t="str">
        <f>IF($A143="","",Лист3!B145)</f>
        <v/>
      </c>
      <c r="D143" s="30" t="str">
        <f>IFERROR(VLOOKUP(A143,Лист1!A$3:D$9999,4,),"")</f>
        <v/>
      </c>
      <c r="E143" s="39" t="str">
        <f>IF($A143="","",Лист3!C145)</f>
        <v/>
      </c>
      <c r="F143" s="30" t="e">
        <f t="shared" si="2"/>
        <v>#VALUE!</v>
      </c>
      <c r="G143" s="30" t="str">
        <f>IF($A143="","",Лист3!D145)</f>
        <v/>
      </c>
      <c r="H143" s="30" t="str">
        <f>IF($A143="","",Лист3!E145)</f>
        <v/>
      </c>
      <c r="I143" s="30" t="str">
        <f>IF($A143="","",Лист3!F145)</f>
        <v/>
      </c>
      <c r="J143" s="30" t="str">
        <f>IF($A143="","",Лист3!G145)</f>
        <v/>
      </c>
      <c r="K143" s="30" t="str">
        <f>IF($A143="","",Лист3!H145)</f>
        <v/>
      </c>
      <c r="L143" s="30" t="str">
        <f>IF($A143="","",Лист3!I145)</f>
        <v/>
      </c>
      <c r="M143" s="30" t="str">
        <f>IF($A143="","",Лист3!J145)</f>
        <v/>
      </c>
      <c r="N143" s="30" t="str">
        <f>IF($A143="","",Лист3!K145)</f>
        <v/>
      </c>
    </row>
    <row r="144" spans="1:14" x14ac:dyDescent="0.25">
      <c r="A144" s="38" t="str">
        <f>IFERROR(1/(1/Лист3!A146),"")</f>
        <v/>
      </c>
      <c r="B144" t="str">
        <f>IFERROR(VLOOKUP(A144,Лист1!A$3:B$9999,2,),"")</f>
        <v/>
      </c>
      <c r="C144" s="30" t="str">
        <f>IF($A144="","",Лист3!B146)</f>
        <v/>
      </c>
      <c r="D144" s="30" t="str">
        <f>IFERROR(VLOOKUP(A144,Лист1!A$3:D$9999,4,),"")</f>
        <v/>
      </c>
      <c r="E144" s="39" t="str">
        <f>IF($A144="","",Лист3!C146)</f>
        <v/>
      </c>
      <c r="F144" s="30" t="e">
        <f t="shared" si="2"/>
        <v>#VALUE!</v>
      </c>
      <c r="G144" s="30" t="str">
        <f>IF($A144="","",Лист3!D146)</f>
        <v/>
      </c>
      <c r="H144" s="30" t="str">
        <f>IF($A144="","",Лист3!E146)</f>
        <v/>
      </c>
      <c r="I144" s="30" t="str">
        <f>IF($A144="","",Лист3!F146)</f>
        <v/>
      </c>
      <c r="J144" s="30" t="str">
        <f>IF($A144="","",Лист3!G146)</f>
        <v/>
      </c>
      <c r="K144" s="30" t="str">
        <f>IF($A144="","",Лист3!H146)</f>
        <v/>
      </c>
      <c r="L144" s="30" t="str">
        <f>IF($A144="","",Лист3!I146)</f>
        <v/>
      </c>
      <c r="M144" s="30" t="str">
        <f>IF($A144="","",Лист3!J146)</f>
        <v/>
      </c>
      <c r="N144" s="30" t="str">
        <f>IF($A144="","",Лист3!K146)</f>
        <v/>
      </c>
    </row>
    <row r="145" spans="1:14" x14ac:dyDescent="0.25">
      <c r="A145" s="38" t="str">
        <f>IFERROR(1/(1/Лист3!A147),"")</f>
        <v/>
      </c>
      <c r="B145" t="str">
        <f>IFERROR(VLOOKUP(A145,Лист1!A$3:B$9999,2,),"")</f>
        <v/>
      </c>
      <c r="C145" s="30" t="str">
        <f>IF($A145="","",Лист3!B147)</f>
        <v/>
      </c>
      <c r="D145" s="30" t="str">
        <f>IFERROR(VLOOKUP(A145,Лист1!A$3:D$9999,4,),"")</f>
        <v/>
      </c>
      <c r="E145" s="39" t="str">
        <f>IF($A145="","",Лист3!C147)</f>
        <v/>
      </c>
      <c r="F145" s="30" t="e">
        <f t="shared" si="2"/>
        <v>#VALUE!</v>
      </c>
      <c r="G145" s="30" t="str">
        <f>IF($A145="","",Лист3!D147)</f>
        <v/>
      </c>
      <c r="H145" s="30" t="str">
        <f>IF($A145="","",Лист3!E147)</f>
        <v/>
      </c>
      <c r="I145" s="30" t="str">
        <f>IF($A145="","",Лист3!F147)</f>
        <v/>
      </c>
      <c r="J145" s="30" t="str">
        <f>IF($A145="","",Лист3!G147)</f>
        <v/>
      </c>
      <c r="K145" s="30" t="str">
        <f>IF($A145="","",Лист3!H147)</f>
        <v/>
      </c>
      <c r="L145" s="30" t="str">
        <f>IF($A145="","",Лист3!I147)</f>
        <v/>
      </c>
      <c r="M145" s="30" t="str">
        <f>IF($A145="","",Лист3!J147)</f>
        <v/>
      </c>
      <c r="N145" s="30" t="str">
        <f>IF($A145="","",Лист3!K147)</f>
        <v/>
      </c>
    </row>
    <row r="146" spans="1:14" x14ac:dyDescent="0.25">
      <c r="A146" s="38" t="str">
        <f>IFERROR(1/(1/Лист3!A148),"")</f>
        <v/>
      </c>
      <c r="B146" t="str">
        <f>IFERROR(VLOOKUP(A146,Лист1!A$3:B$9999,2,),"")</f>
        <v/>
      </c>
      <c r="C146" s="30" t="str">
        <f>IF($A146="","",Лист3!B148)</f>
        <v/>
      </c>
      <c r="D146" s="30" t="str">
        <f>IFERROR(VLOOKUP(A146,Лист1!A$3:D$9999,4,),"")</f>
        <v/>
      </c>
      <c r="E146" s="39" t="str">
        <f>IF($A146="","",Лист3!C148)</f>
        <v/>
      </c>
      <c r="F146" s="30" t="e">
        <f t="shared" si="2"/>
        <v>#VALUE!</v>
      </c>
      <c r="G146" s="30" t="str">
        <f>IF($A146="","",Лист3!D148)</f>
        <v/>
      </c>
      <c r="H146" s="30" t="str">
        <f>IF($A146="","",Лист3!E148)</f>
        <v/>
      </c>
      <c r="I146" s="30" t="str">
        <f>IF($A146="","",Лист3!F148)</f>
        <v/>
      </c>
      <c r="J146" s="30" t="str">
        <f>IF($A146="","",Лист3!G148)</f>
        <v/>
      </c>
      <c r="K146" s="30" t="str">
        <f>IF($A146="","",Лист3!H148)</f>
        <v/>
      </c>
      <c r="L146" s="30" t="str">
        <f>IF($A146="","",Лист3!I148)</f>
        <v/>
      </c>
      <c r="M146" s="30" t="str">
        <f>IF($A146="","",Лист3!J148)</f>
        <v/>
      </c>
      <c r="N146" s="30" t="str">
        <f>IF($A146="","",Лист3!K148)</f>
        <v/>
      </c>
    </row>
    <row r="147" spans="1:14" x14ac:dyDescent="0.25">
      <c r="A147" s="38" t="str">
        <f>IFERROR(1/(1/Лист3!A149),"")</f>
        <v/>
      </c>
      <c r="B147" t="str">
        <f>IFERROR(VLOOKUP(A147,Лист1!A$3:B$9999,2,),"")</f>
        <v/>
      </c>
      <c r="C147" s="30" t="str">
        <f>IF($A147="","",Лист3!B149)</f>
        <v/>
      </c>
      <c r="D147" s="30" t="str">
        <f>IFERROR(VLOOKUP(A147,Лист1!A$3:D$9999,4,),"")</f>
        <v/>
      </c>
      <c r="E147" s="39" t="str">
        <f>IF($A147="","",Лист3!C149)</f>
        <v/>
      </c>
      <c r="F147" s="30" t="e">
        <f t="shared" si="2"/>
        <v>#VALUE!</v>
      </c>
      <c r="G147" s="30" t="str">
        <f>IF($A147="","",Лист3!D149)</f>
        <v/>
      </c>
      <c r="H147" s="30" t="str">
        <f>IF($A147="","",Лист3!E149)</f>
        <v/>
      </c>
      <c r="I147" s="30" t="str">
        <f>IF($A147="","",Лист3!F149)</f>
        <v/>
      </c>
      <c r="J147" s="30" t="str">
        <f>IF($A147="","",Лист3!G149)</f>
        <v/>
      </c>
      <c r="K147" s="30" t="str">
        <f>IF($A147="","",Лист3!H149)</f>
        <v/>
      </c>
      <c r="L147" s="30" t="str">
        <f>IF($A147="","",Лист3!I149)</f>
        <v/>
      </c>
      <c r="M147" s="30" t="str">
        <f>IF($A147="","",Лист3!J149)</f>
        <v/>
      </c>
      <c r="N147" s="30" t="str">
        <f>IF($A147="","",Лист3!K149)</f>
        <v/>
      </c>
    </row>
    <row r="148" spans="1:14" x14ac:dyDescent="0.25">
      <c r="A148" s="38" t="str">
        <f>IFERROR(1/(1/Лист3!A150),"")</f>
        <v/>
      </c>
      <c r="B148" t="str">
        <f>IFERROR(VLOOKUP(A148,Лист1!A$3:B$9999,2,),"")</f>
        <v/>
      </c>
      <c r="C148" s="30" t="str">
        <f>IF($A148="","",Лист3!B150)</f>
        <v/>
      </c>
      <c r="D148" s="30" t="str">
        <f>IFERROR(VLOOKUP(A148,Лист1!A$3:D$9999,4,),"")</f>
        <v/>
      </c>
      <c r="E148" s="39" t="str">
        <f>IF($A148="","",Лист3!C150)</f>
        <v/>
      </c>
      <c r="F148" s="30" t="e">
        <f t="shared" si="2"/>
        <v>#VALUE!</v>
      </c>
      <c r="G148" s="30" t="str">
        <f>IF($A148="","",Лист3!D150)</f>
        <v/>
      </c>
      <c r="H148" s="30" t="str">
        <f>IF($A148="","",Лист3!E150)</f>
        <v/>
      </c>
      <c r="I148" s="30" t="str">
        <f>IF($A148="","",Лист3!F150)</f>
        <v/>
      </c>
      <c r="J148" s="30" t="str">
        <f>IF($A148="","",Лист3!G150)</f>
        <v/>
      </c>
      <c r="K148" s="30" t="str">
        <f>IF($A148="","",Лист3!H150)</f>
        <v/>
      </c>
      <c r="L148" s="30" t="str">
        <f>IF($A148="","",Лист3!I150)</f>
        <v/>
      </c>
      <c r="M148" s="30" t="str">
        <f>IF($A148="","",Лист3!J150)</f>
        <v/>
      </c>
      <c r="N148" s="30" t="str">
        <f>IF($A148="","",Лист3!K150)</f>
        <v/>
      </c>
    </row>
    <row r="149" spans="1:14" x14ac:dyDescent="0.25">
      <c r="A149" s="38" t="str">
        <f>IFERROR(1/(1/Лист3!A151),"")</f>
        <v/>
      </c>
      <c r="B149" t="str">
        <f>IFERROR(VLOOKUP(A149,Лист1!A$3:B$9999,2,),"")</f>
        <v/>
      </c>
      <c r="C149" s="30" t="str">
        <f>IF($A149="","",Лист3!B151)</f>
        <v/>
      </c>
      <c r="D149" s="30" t="str">
        <f>IFERROR(VLOOKUP(A149,Лист1!A$3:D$9999,4,),"")</f>
        <v/>
      </c>
      <c r="E149" s="39" t="str">
        <f>IF($A149="","",Лист3!C151)</f>
        <v/>
      </c>
      <c r="F149" s="30" t="e">
        <f t="shared" si="2"/>
        <v>#VALUE!</v>
      </c>
      <c r="G149" s="30" t="str">
        <f>IF($A149="","",Лист3!D151)</f>
        <v/>
      </c>
      <c r="H149" s="30" t="str">
        <f>IF($A149="","",Лист3!E151)</f>
        <v/>
      </c>
      <c r="I149" s="30" t="str">
        <f>IF($A149="","",Лист3!F151)</f>
        <v/>
      </c>
      <c r="J149" s="30" t="str">
        <f>IF($A149="","",Лист3!G151)</f>
        <v/>
      </c>
      <c r="K149" s="30" t="str">
        <f>IF($A149="","",Лист3!H151)</f>
        <v/>
      </c>
      <c r="L149" s="30" t="str">
        <f>IF($A149="","",Лист3!I151)</f>
        <v/>
      </c>
      <c r="M149" s="30" t="str">
        <f>IF($A149="","",Лист3!J151)</f>
        <v/>
      </c>
      <c r="N149" s="30" t="str">
        <f>IF($A149="","",Лист3!K151)</f>
        <v/>
      </c>
    </row>
    <row r="150" spans="1:14" x14ac:dyDescent="0.25">
      <c r="A150" s="38" t="str">
        <f>IFERROR(1/(1/Лист3!A152),"")</f>
        <v/>
      </c>
      <c r="B150" t="str">
        <f>IFERROR(VLOOKUP(A150,Лист1!A$3:B$9999,2,),"")</f>
        <v/>
      </c>
      <c r="C150" s="30" t="str">
        <f>IF($A150="","",Лист3!B152)</f>
        <v/>
      </c>
      <c r="D150" s="30" t="str">
        <f>IFERROR(VLOOKUP(A150,Лист1!A$3:D$9999,4,),"")</f>
        <v/>
      </c>
      <c r="E150" s="39" t="str">
        <f>IF($A150="","",Лист3!C152)</f>
        <v/>
      </c>
      <c r="F150" s="30" t="e">
        <f t="shared" si="2"/>
        <v>#VALUE!</v>
      </c>
      <c r="G150" s="30" t="str">
        <f>IF($A150="","",Лист3!D152)</f>
        <v/>
      </c>
      <c r="H150" s="30" t="str">
        <f>IF($A150="","",Лист3!E152)</f>
        <v/>
      </c>
      <c r="I150" s="30" t="str">
        <f>IF($A150="","",Лист3!F152)</f>
        <v/>
      </c>
      <c r="J150" s="30" t="str">
        <f>IF($A150="","",Лист3!G152)</f>
        <v/>
      </c>
      <c r="K150" s="30" t="str">
        <f>IF($A150="","",Лист3!H152)</f>
        <v/>
      </c>
      <c r="L150" s="30" t="str">
        <f>IF($A150="","",Лист3!I152)</f>
        <v/>
      </c>
      <c r="M150" s="30" t="str">
        <f>IF($A150="","",Лист3!J152)</f>
        <v/>
      </c>
      <c r="N150" s="30" t="str">
        <f>IF($A150="","",Лист3!K152)</f>
        <v/>
      </c>
    </row>
    <row r="151" spans="1:14" x14ac:dyDescent="0.25">
      <c r="A151" s="38" t="str">
        <f>IFERROR(1/(1/Лист3!A153),"")</f>
        <v/>
      </c>
      <c r="B151" t="str">
        <f>IFERROR(VLOOKUP(A151,Лист1!A$3:B$9999,2,),"")</f>
        <v/>
      </c>
      <c r="C151" s="30" t="str">
        <f>IF($A151="","",Лист3!B153)</f>
        <v/>
      </c>
      <c r="D151" s="30" t="str">
        <f>IFERROR(VLOOKUP(A151,Лист1!A$3:D$9999,4,),"")</f>
        <v/>
      </c>
      <c r="E151" s="39" t="str">
        <f>IF($A151="","",Лист3!C153)</f>
        <v/>
      </c>
      <c r="F151" s="30" t="e">
        <f t="shared" si="2"/>
        <v>#VALUE!</v>
      </c>
      <c r="G151" s="30" t="str">
        <f>IF($A151="","",Лист3!D153)</f>
        <v/>
      </c>
      <c r="H151" s="30" t="str">
        <f>IF($A151="","",Лист3!E153)</f>
        <v/>
      </c>
      <c r="I151" s="30" t="str">
        <f>IF($A151="","",Лист3!F153)</f>
        <v/>
      </c>
      <c r="J151" s="30" t="str">
        <f>IF($A151="","",Лист3!G153)</f>
        <v/>
      </c>
      <c r="K151" s="30" t="str">
        <f>IF($A151="","",Лист3!H153)</f>
        <v/>
      </c>
      <c r="L151" s="30" t="str">
        <f>IF($A151="","",Лист3!I153)</f>
        <v/>
      </c>
      <c r="M151" s="30" t="str">
        <f>IF($A151="","",Лист3!J153)</f>
        <v/>
      </c>
      <c r="N151" s="30" t="str">
        <f>IF($A151="","",Лист3!K153)</f>
        <v/>
      </c>
    </row>
    <row r="152" spans="1:14" x14ac:dyDescent="0.25">
      <c r="A152" s="38" t="str">
        <f>IFERROR(1/(1/Лист3!A154),"")</f>
        <v/>
      </c>
      <c r="B152" t="str">
        <f>IFERROR(VLOOKUP(A152,Лист1!A$3:B$9999,2,),"")</f>
        <v/>
      </c>
      <c r="C152" s="30" t="str">
        <f>IF($A152="","",Лист3!B154)</f>
        <v/>
      </c>
      <c r="D152" s="30" t="str">
        <f>IFERROR(VLOOKUP(A152,Лист1!A$3:D$9999,4,),"")</f>
        <v/>
      </c>
      <c r="E152" s="39" t="str">
        <f>IF($A152="","",Лист3!C154)</f>
        <v/>
      </c>
      <c r="F152" s="30" t="e">
        <f t="shared" si="2"/>
        <v>#VALUE!</v>
      </c>
      <c r="G152" s="30" t="str">
        <f>IF($A152="","",Лист3!D154)</f>
        <v/>
      </c>
      <c r="H152" s="30" t="str">
        <f>IF($A152="","",Лист3!E154)</f>
        <v/>
      </c>
      <c r="I152" s="30" t="str">
        <f>IF($A152="","",Лист3!F154)</f>
        <v/>
      </c>
      <c r="J152" s="30" t="str">
        <f>IF($A152="","",Лист3!G154)</f>
        <v/>
      </c>
      <c r="K152" s="30" t="str">
        <f>IF($A152="","",Лист3!H154)</f>
        <v/>
      </c>
      <c r="L152" s="30" t="str">
        <f>IF($A152="","",Лист3!I154)</f>
        <v/>
      </c>
      <c r="M152" s="30" t="str">
        <f>IF($A152="","",Лист3!J154)</f>
        <v/>
      </c>
      <c r="N152" s="30" t="str">
        <f>IF($A152="","",Лист3!K154)</f>
        <v/>
      </c>
    </row>
    <row r="153" spans="1:14" x14ac:dyDescent="0.25">
      <c r="A153" s="38" t="str">
        <f>IFERROR(1/(1/Лист3!A155),"")</f>
        <v/>
      </c>
      <c r="B153" t="str">
        <f>IFERROR(VLOOKUP(A153,Лист1!A$3:B$9999,2,),"")</f>
        <v/>
      </c>
      <c r="C153" s="30" t="str">
        <f>IF($A153="","",Лист3!B155)</f>
        <v/>
      </c>
      <c r="D153" s="30" t="str">
        <f>IFERROR(VLOOKUP(A153,Лист1!A$3:D$9999,4,),"")</f>
        <v/>
      </c>
      <c r="E153" s="39" t="str">
        <f>IF($A153="","",Лист3!C155)</f>
        <v/>
      </c>
      <c r="F153" s="30" t="e">
        <f t="shared" si="2"/>
        <v>#VALUE!</v>
      </c>
      <c r="G153" s="30" t="str">
        <f>IF($A153="","",Лист3!D155)</f>
        <v/>
      </c>
      <c r="H153" s="30" t="str">
        <f>IF($A153="","",Лист3!E155)</f>
        <v/>
      </c>
      <c r="I153" s="30" t="str">
        <f>IF($A153="","",Лист3!F155)</f>
        <v/>
      </c>
      <c r="J153" s="30" t="str">
        <f>IF($A153="","",Лист3!G155)</f>
        <v/>
      </c>
      <c r="K153" s="30" t="str">
        <f>IF($A153="","",Лист3!H155)</f>
        <v/>
      </c>
      <c r="L153" s="30" t="str">
        <f>IF($A153="","",Лист3!I155)</f>
        <v/>
      </c>
      <c r="M153" s="30" t="str">
        <f>IF($A153="","",Лист3!J155)</f>
        <v/>
      </c>
      <c r="N153" s="30" t="str">
        <f>IF($A153="","",Лист3!K155)</f>
        <v/>
      </c>
    </row>
    <row r="154" spans="1:14" x14ac:dyDescent="0.25">
      <c r="A154" s="38" t="str">
        <f>IFERROR(1/(1/Лист3!A156),"")</f>
        <v/>
      </c>
      <c r="B154" t="str">
        <f>IFERROR(VLOOKUP(A154,Лист1!A$3:B$9999,2,),"")</f>
        <v/>
      </c>
      <c r="C154" s="30" t="str">
        <f>IF($A154="","",Лист3!B156)</f>
        <v/>
      </c>
      <c r="D154" s="30" t="str">
        <f>IFERROR(VLOOKUP(A154,Лист1!A$3:D$9999,4,),"")</f>
        <v/>
      </c>
      <c r="E154" s="39" t="str">
        <f>IF($A154="","",Лист3!C156)</f>
        <v/>
      </c>
      <c r="F154" s="30" t="e">
        <f t="shared" si="2"/>
        <v>#VALUE!</v>
      </c>
      <c r="G154" s="30" t="str">
        <f>IF($A154="","",Лист3!D156)</f>
        <v/>
      </c>
      <c r="H154" s="30" t="str">
        <f>IF($A154="","",Лист3!E156)</f>
        <v/>
      </c>
      <c r="I154" s="30" t="str">
        <f>IF($A154="","",Лист3!F156)</f>
        <v/>
      </c>
      <c r="J154" s="30" t="str">
        <f>IF($A154="","",Лист3!G156)</f>
        <v/>
      </c>
      <c r="K154" s="30" t="str">
        <f>IF($A154="","",Лист3!H156)</f>
        <v/>
      </c>
      <c r="L154" s="30" t="str">
        <f>IF($A154="","",Лист3!I156)</f>
        <v/>
      </c>
      <c r="M154" s="30" t="str">
        <f>IF($A154="","",Лист3!J156)</f>
        <v/>
      </c>
      <c r="N154" s="30" t="str">
        <f>IF($A154="","",Лист3!K156)</f>
        <v/>
      </c>
    </row>
    <row r="155" spans="1:14" x14ac:dyDescent="0.25">
      <c r="A155" s="38" t="str">
        <f>IFERROR(1/(1/Лист3!A157),"")</f>
        <v/>
      </c>
      <c r="B155" t="str">
        <f>IFERROR(VLOOKUP(A155,Лист1!A$3:B$9999,2,),"")</f>
        <v/>
      </c>
      <c r="C155" s="30" t="str">
        <f>IF($A155="","",Лист3!B157)</f>
        <v/>
      </c>
      <c r="D155" s="30" t="str">
        <f>IFERROR(VLOOKUP(A155,Лист1!A$3:D$9999,4,),"")</f>
        <v/>
      </c>
      <c r="E155" s="39" t="str">
        <f>IF($A155="","",Лист3!C157)</f>
        <v/>
      </c>
      <c r="F155" s="30" t="e">
        <f t="shared" si="2"/>
        <v>#VALUE!</v>
      </c>
      <c r="G155" s="30" t="str">
        <f>IF($A155="","",Лист3!D157)</f>
        <v/>
      </c>
      <c r="H155" s="30" t="str">
        <f>IF($A155="","",Лист3!E157)</f>
        <v/>
      </c>
      <c r="I155" s="30" t="str">
        <f>IF($A155="","",Лист3!F157)</f>
        <v/>
      </c>
      <c r="J155" s="30" t="str">
        <f>IF($A155="","",Лист3!G157)</f>
        <v/>
      </c>
      <c r="K155" s="30" t="str">
        <f>IF($A155="","",Лист3!H157)</f>
        <v/>
      </c>
      <c r="L155" s="30" t="str">
        <f>IF($A155="","",Лист3!I157)</f>
        <v/>
      </c>
      <c r="M155" s="30" t="str">
        <f>IF($A155="","",Лист3!J157)</f>
        <v/>
      </c>
      <c r="N155" s="30" t="str">
        <f>IF($A155="","",Лист3!K157)</f>
        <v/>
      </c>
    </row>
    <row r="156" spans="1:14" x14ac:dyDescent="0.25">
      <c r="A156" s="38" t="str">
        <f>IFERROR(1/(1/Лист3!A158),"")</f>
        <v/>
      </c>
      <c r="B156" t="str">
        <f>IFERROR(VLOOKUP(A156,Лист1!A$3:B$9999,2,),"")</f>
        <v/>
      </c>
      <c r="C156" s="30" t="str">
        <f>IF($A156="","",Лист3!B158)</f>
        <v/>
      </c>
      <c r="D156" s="30" t="str">
        <f>IFERROR(VLOOKUP(A156,Лист1!A$3:D$9999,4,),"")</f>
        <v/>
      </c>
      <c r="E156" s="39" t="str">
        <f>IF($A156="","",Лист3!C158)</f>
        <v/>
      </c>
      <c r="F156" s="30" t="e">
        <f t="shared" si="2"/>
        <v>#VALUE!</v>
      </c>
      <c r="G156" s="30" t="str">
        <f>IF($A156="","",Лист3!D158)</f>
        <v/>
      </c>
      <c r="H156" s="30" t="str">
        <f>IF($A156="","",Лист3!E158)</f>
        <v/>
      </c>
      <c r="I156" s="30" t="str">
        <f>IF($A156="","",Лист3!F158)</f>
        <v/>
      </c>
      <c r="J156" s="30" t="str">
        <f>IF($A156="","",Лист3!G158)</f>
        <v/>
      </c>
      <c r="K156" s="30" t="str">
        <f>IF($A156="","",Лист3!H158)</f>
        <v/>
      </c>
      <c r="L156" s="30" t="str">
        <f>IF($A156="","",Лист3!I158)</f>
        <v/>
      </c>
      <c r="M156" s="30" t="str">
        <f>IF($A156="","",Лист3!J158)</f>
        <v/>
      </c>
      <c r="N156" s="30" t="str">
        <f>IF($A156="","",Лист3!K158)</f>
        <v/>
      </c>
    </row>
    <row r="157" spans="1:14" x14ac:dyDescent="0.25">
      <c r="A157" s="38" t="str">
        <f>IFERROR(1/(1/Лист3!A159),"")</f>
        <v/>
      </c>
      <c r="B157" t="str">
        <f>IFERROR(VLOOKUP(A157,Лист1!A$3:B$9999,2,),"")</f>
        <v/>
      </c>
      <c r="C157" s="30" t="str">
        <f>IF($A157="","",Лист3!B159)</f>
        <v/>
      </c>
      <c r="D157" s="30" t="str">
        <f>IFERROR(VLOOKUP(A157,Лист1!A$3:D$9999,4,),"")</f>
        <v/>
      </c>
      <c r="E157" s="39" t="str">
        <f>IF($A157="","",Лист3!C159)</f>
        <v/>
      </c>
      <c r="F157" s="30" t="e">
        <f t="shared" si="2"/>
        <v>#VALUE!</v>
      </c>
      <c r="G157" s="30" t="str">
        <f>IF($A157="","",Лист3!D159)</f>
        <v/>
      </c>
      <c r="H157" s="30" t="str">
        <f>IF($A157="","",Лист3!E159)</f>
        <v/>
      </c>
      <c r="I157" s="30" t="str">
        <f>IF($A157="","",Лист3!F159)</f>
        <v/>
      </c>
      <c r="J157" s="30" t="str">
        <f>IF($A157="","",Лист3!G159)</f>
        <v/>
      </c>
      <c r="K157" s="30" t="str">
        <f>IF($A157="","",Лист3!H159)</f>
        <v/>
      </c>
      <c r="L157" s="30" t="str">
        <f>IF($A157="","",Лист3!I159)</f>
        <v/>
      </c>
      <c r="M157" s="30" t="str">
        <f>IF($A157="","",Лист3!J159)</f>
        <v/>
      </c>
      <c r="N157" s="30" t="str">
        <f>IF($A157="","",Лист3!K159)</f>
        <v/>
      </c>
    </row>
    <row r="158" spans="1:14" x14ac:dyDescent="0.25">
      <c r="A158" s="38" t="str">
        <f>IFERROR(1/(1/Лист3!A160),"")</f>
        <v/>
      </c>
      <c r="B158" t="str">
        <f>IFERROR(VLOOKUP(A158,Лист1!A$3:B$9999,2,),"")</f>
        <v/>
      </c>
      <c r="C158" s="30" t="str">
        <f>IF($A158="","",Лист3!B160)</f>
        <v/>
      </c>
      <c r="D158" s="30" t="str">
        <f>IFERROR(VLOOKUP(A158,Лист1!A$3:D$9999,4,),"")</f>
        <v/>
      </c>
      <c r="E158" s="39" t="str">
        <f>IF($A158="","",Лист3!C160)</f>
        <v/>
      </c>
      <c r="F158" s="30" t="e">
        <f t="shared" si="2"/>
        <v>#VALUE!</v>
      </c>
      <c r="G158" s="30" t="str">
        <f>IF($A158="","",Лист3!D160)</f>
        <v/>
      </c>
      <c r="H158" s="30" t="str">
        <f>IF($A158="","",Лист3!E160)</f>
        <v/>
      </c>
      <c r="I158" s="30" t="str">
        <f>IF($A158="","",Лист3!F160)</f>
        <v/>
      </c>
      <c r="J158" s="30" t="str">
        <f>IF($A158="","",Лист3!G160)</f>
        <v/>
      </c>
      <c r="K158" s="30" t="str">
        <f>IF($A158="","",Лист3!H160)</f>
        <v/>
      </c>
      <c r="L158" s="30" t="str">
        <f>IF($A158="","",Лист3!I160)</f>
        <v/>
      </c>
      <c r="M158" s="30" t="str">
        <f>IF($A158="","",Лист3!J160)</f>
        <v/>
      </c>
      <c r="N158" s="30" t="str">
        <f>IF($A158="","",Лист3!K160)</f>
        <v/>
      </c>
    </row>
    <row r="159" spans="1:14" x14ac:dyDescent="0.25">
      <c r="A159" s="38" t="str">
        <f>IFERROR(1/(1/Лист3!A161),"")</f>
        <v/>
      </c>
      <c r="B159" t="str">
        <f>IFERROR(VLOOKUP(A159,Лист1!A$3:B$9999,2,),"")</f>
        <v/>
      </c>
      <c r="C159" s="30" t="str">
        <f>IF($A159="","",Лист3!B161)</f>
        <v/>
      </c>
      <c r="D159" s="30" t="str">
        <f>IFERROR(VLOOKUP(A159,Лист1!A$3:D$9999,4,),"")</f>
        <v/>
      </c>
      <c r="E159" s="39" t="str">
        <f>IF($A159="","",Лист3!C161)</f>
        <v/>
      </c>
      <c r="F159" s="30" t="e">
        <f t="shared" si="2"/>
        <v>#VALUE!</v>
      </c>
      <c r="G159" s="30" t="str">
        <f>IF($A159="","",Лист3!D161)</f>
        <v/>
      </c>
      <c r="H159" s="30" t="str">
        <f>IF($A159="","",Лист3!E161)</f>
        <v/>
      </c>
      <c r="I159" s="30" t="str">
        <f>IF($A159="","",Лист3!F161)</f>
        <v/>
      </c>
      <c r="J159" s="30" t="str">
        <f>IF($A159="","",Лист3!G161)</f>
        <v/>
      </c>
      <c r="K159" s="30" t="str">
        <f>IF($A159="","",Лист3!H161)</f>
        <v/>
      </c>
      <c r="L159" s="30" t="str">
        <f>IF($A159="","",Лист3!I161)</f>
        <v/>
      </c>
      <c r="M159" s="30" t="str">
        <f>IF($A159="","",Лист3!J161)</f>
        <v/>
      </c>
      <c r="N159" s="30" t="str">
        <f>IF($A159="","",Лист3!K161)</f>
        <v/>
      </c>
    </row>
    <row r="160" spans="1:14" x14ac:dyDescent="0.25">
      <c r="A160" s="38" t="str">
        <f>IFERROR(1/(1/Лист3!A162),"")</f>
        <v/>
      </c>
      <c r="B160" t="str">
        <f>IFERROR(VLOOKUP(A160,Лист1!A$3:B$9999,2,),"")</f>
        <v/>
      </c>
      <c r="C160" s="30" t="str">
        <f>IF($A160="","",Лист3!B162)</f>
        <v/>
      </c>
      <c r="D160" s="30" t="str">
        <f>IFERROR(VLOOKUP(A160,Лист1!A$3:D$9999,4,),"")</f>
        <v/>
      </c>
      <c r="E160" s="39" t="str">
        <f>IF($A160="","",Лист3!C162)</f>
        <v/>
      </c>
      <c r="F160" s="30" t="e">
        <f t="shared" si="2"/>
        <v>#VALUE!</v>
      </c>
      <c r="G160" s="30" t="str">
        <f>IF($A160="","",Лист3!D162)</f>
        <v/>
      </c>
      <c r="H160" s="30" t="str">
        <f>IF($A160="","",Лист3!E162)</f>
        <v/>
      </c>
      <c r="I160" s="30" t="str">
        <f>IF($A160="","",Лист3!F162)</f>
        <v/>
      </c>
      <c r="J160" s="30" t="str">
        <f>IF($A160="","",Лист3!G162)</f>
        <v/>
      </c>
      <c r="K160" s="30" t="str">
        <f>IF($A160="","",Лист3!H162)</f>
        <v/>
      </c>
      <c r="L160" s="30" t="str">
        <f>IF($A160="","",Лист3!I162)</f>
        <v/>
      </c>
      <c r="M160" s="30" t="str">
        <f>IF($A160="","",Лист3!J162)</f>
        <v/>
      </c>
      <c r="N160" s="30" t="str">
        <f>IF($A160="","",Лист3!K162)</f>
        <v/>
      </c>
    </row>
    <row r="161" spans="1:14" x14ac:dyDescent="0.25">
      <c r="A161" s="38" t="str">
        <f>IFERROR(1/(1/Лист3!A163),"")</f>
        <v/>
      </c>
      <c r="B161" t="str">
        <f>IFERROR(VLOOKUP(A161,Лист1!A$3:B$9999,2,),"")</f>
        <v/>
      </c>
      <c r="C161" s="30" t="str">
        <f>IF($A161="","",Лист3!B163)</f>
        <v/>
      </c>
      <c r="D161" s="30" t="str">
        <f>IFERROR(VLOOKUP(A161,Лист1!A$3:D$9999,4,),"")</f>
        <v/>
      </c>
      <c r="E161" s="39" t="str">
        <f>IF($A161="","",Лист3!C163)</f>
        <v/>
      </c>
      <c r="F161" s="30" t="e">
        <f t="shared" si="2"/>
        <v>#VALUE!</v>
      </c>
      <c r="G161" s="30" t="str">
        <f>IF($A161="","",Лист3!D163)</f>
        <v/>
      </c>
      <c r="H161" s="30" t="str">
        <f>IF($A161="","",Лист3!E163)</f>
        <v/>
      </c>
      <c r="I161" s="30" t="str">
        <f>IF($A161="","",Лист3!F163)</f>
        <v/>
      </c>
      <c r="J161" s="30" t="str">
        <f>IF($A161="","",Лист3!G163)</f>
        <v/>
      </c>
      <c r="K161" s="30" t="str">
        <f>IF($A161="","",Лист3!H163)</f>
        <v/>
      </c>
      <c r="L161" s="30" t="str">
        <f>IF($A161="","",Лист3!I163)</f>
        <v/>
      </c>
      <c r="M161" s="30" t="str">
        <f>IF($A161="","",Лист3!J163)</f>
        <v/>
      </c>
      <c r="N161" s="30" t="str">
        <f>IF($A161="","",Лист3!K163)</f>
        <v/>
      </c>
    </row>
    <row r="162" spans="1:14" x14ac:dyDescent="0.25">
      <c r="A162" s="38" t="str">
        <f>IFERROR(1/(1/Лист3!A164),"")</f>
        <v/>
      </c>
      <c r="B162" t="str">
        <f>IFERROR(VLOOKUP(A162,Лист1!A$3:B$9999,2,),"")</f>
        <v/>
      </c>
      <c r="C162" s="30" t="str">
        <f>IF($A162="","",Лист3!B164)</f>
        <v/>
      </c>
      <c r="D162" s="30" t="str">
        <f>IFERROR(VLOOKUP(A162,Лист1!A$3:D$9999,4,),"")</f>
        <v/>
      </c>
      <c r="E162" s="39" t="str">
        <f>IF($A162="","",Лист3!C164)</f>
        <v/>
      </c>
      <c r="F162" s="30" t="e">
        <f t="shared" si="2"/>
        <v>#VALUE!</v>
      </c>
      <c r="G162" s="30" t="str">
        <f>IF($A162="","",Лист3!D164)</f>
        <v/>
      </c>
      <c r="H162" s="30" t="str">
        <f>IF($A162="","",Лист3!E164)</f>
        <v/>
      </c>
      <c r="I162" s="30" t="str">
        <f>IF($A162="","",Лист3!F164)</f>
        <v/>
      </c>
      <c r="J162" s="30" t="str">
        <f>IF($A162="","",Лист3!G164)</f>
        <v/>
      </c>
      <c r="K162" s="30" t="str">
        <f>IF($A162="","",Лист3!H164)</f>
        <v/>
      </c>
      <c r="L162" s="30" t="str">
        <f>IF($A162="","",Лист3!I164)</f>
        <v/>
      </c>
      <c r="M162" s="30" t="str">
        <f>IF($A162="","",Лист3!J164)</f>
        <v/>
      </c>
      <c r="N162" s="30" t="str">
        <f>IF($A162="","",Лист3!K164)</f>
        <v/>
      </c>
    </row>
    <row r="163" spans="1:14" x14ac:dyDescent="0.25">
      <c r="A163" s="38" t="str">
        <f>IFERROR(1/(1/Лист3!A165),"")</f>
        <v/>
      </c>
      <c r="B163" t="str">
        <f>IFERROR(VLOOKUP(A163,Лист1!A$3:B$9999,2,),"")</f>
        <v/>
      </c>
      <c r="C163" s="30" t="str">
        <f>IF($A163="","",Лист3!B165)</f>
        <v/>
      </c>
      <c r="D163" s="30" t="str">
        <f>IFERROR(VLOOKUP(A163,Лист1!A$3:D$9999,4,),"")</f>
        <v/>
      </c>
      <c r="E163" s="39" t="str">
        <f>IF($A163="","",Лист3!C165)</f>
        <v/>
      </c>
      <c r="F163" s="30" t="e">
        <f t="shared" si="2"/>
        <v>#VALUE!</v>
      </c>
      <c r="G163" s="30" t="str">
        <f>IF($A163="","",Лист3!D165)</f>
        <v/>
      </c>
      <c r="H163" s="30" t="str">
        <f>IF($A163="","",Лист3!E165)</f>
        <v/>
      </c>
      <c r="I163" s="30" t="str">
        <f>IF($A163="","",Лист3!F165)</f>
        <v/>
      </c>
      <c r="J163" s="30" t="str">
        <f>IF($A163="","",Лист3!G165)</f>
        <v/>
      </c>
      <c r="K163" s="30" t="str">
        <f>IF($A163="","",Лист3!H165)</f>
        <v/>
      </c>
      <c r="L163" s="30" t="str">
        <f>IF($A163="","",Лист3!I165)</f>
        <v/>
      </c>
      <c r="M163" s="30" t="str">
        <f>IF($A163="","",Лист3!J165)</f>
        <v/>
      </c>
      <c r="N163" s="30" t="str">
        <f>IF($A163="","",Лист3!K165)</f>
        <v/>
      </c>
    </row>
    <row r="164" spans="1:14" x14ac:dyDescent="0.25">
      <c r="A164" s="38" t="str">
        <f>IFERROR(1/(1/Лист3!A166),"")</f>
        <v/>
      </c>
      <c r="B164" t="str">
        <f>IFERROR(VLOOKUP(A164,Лист1!A$3:B$9999,2,),"")</f>
        <v/>
      </c>
      <c r="C164" s="30" t="str">
        <f>IF($A164="","",Лист3!B166)</f>
        <v/>
      </c>
      <c r="D164" s="30" t="str">
        <f>IFERROR(VLOOKUP(A164,Лист1!A$3:D$9999,4,),"")</f>
        <v/>
      </c>
      <c r="E164" s="39" t="str">
        <f>IF($A164="","",Лист3!C166)</f>
        <v/>
      </c>
      <c r="F164" s="30" t="e">
        <f t="shared" si="2"/>
        <v>#VALUE!</v>
      </c>
      <c r="G164" s="30" t="str">
        <f>IF($A164="","",Лист3!D166)</f>
        <v/>
      </c>
      <c r="H164" s="30" t="str">
        <f>IF($A164="","",Лист3!E166)</f>
        <v/>
      </c>
      <c r="I164" s="30" t="str">
        <f>IF($A164="","",Лист3!F166)</f>
        <v/>
      </c>
      <c r="J164" s="30" t="str">
        <f>IF($A164="","",Лист3!G166)</f>
        <v/>
      </c>
      <c r="K164" s="30" t="str">
        <f>IF($A164="","",Лист3!H166)</f>
        <v/>
      </c>
      <c r="L164" s="30" t="str">
        <f>IF($A164="","",Лист3!I166)</f>
        <v/>
      </c>
      <c r="M164" s="30" t="str">
        <f>IF($A164="","",Лист3!J166)</f>
        <v/>
      </c>
      <c r="N164" s="30" t="str">
        <f>IF($A164="","",Лист3!K166)</f>
        <v/>
      </c>
    </row>
    <row r="165" spans="1:14" x14ac:dyDescent="0.25">
      <c r="A165" s="38" t="str">
        <f>IFERROR(1/(1/Лист3!A167),"")</f>
        <v/>
      </c>
      <c r="B165" t="str">
        <f>IFERROR(VLOOKUP(A165,Лист1!A$3:B$9999,2,),"")</f>
        <v/>
      </c>
      <c r="C165" s="30" t="str">
        <f>IF($A165="","",Лист3!B167)</f>
        <v/>
      </c>
      <c r="D165" s="30" t="str">
        <f>IFERROR(VLOOKUP(A165,Лист1!A$3:D$9999,4,),"")</f>
        <v/>
      </c>
      <c r="E165" s="39" t="str">
        <f>IF($A165="","",Лист3!C167)</f>
        <v/>
      </c>
      <c r="F165" s="30" t="e">
        <f t="shared" si="2"/>
        <v>#VALUE!</v>
      </c>
      <c r="G165" s="30" t="str">
        <f>IF($A165="","",Лист3!D167)</f>
        <v/>
      </c>
      <c r="H165" s="30" t="str">
        <f>IF($A165="","",Лист3!E167)</f>
        <v/>
      </c>
      <c r="I165" s="30" t="str">
        <f>IF($A165="","",Лист3!F167)</f>
        <v/>
      </c>
      <c r="J165" s="30" t="str">
        <f>IF($A165="","",Лист3!G167)</f>
        <v/>
      </c>
      <c r="K165" s="30" t="str">
        <f>IF($A165="","",Лист3!H167)</f>
        <v/>
      </c>
      <c r="L165" s="30" t="str">
        <f>IF($A165="","",Лист3!I167)</f>
        <v/>
      </c>
      <c r="M165" s="30" t="str">
        <f>IF($A165="","",Лист3!J167)</f>
        <v/>
      </c>
      <c r="N165" s="30" t="str">
        <f>IF($A165="","",Лист3!K167)</f>
        <v/>
      </c>
    </row>
    <row r="166" spans="1:14" x14ac:dyDescent="0.25">
      <c r="A166" s="38" t="str">
        <f>IFERROR(1/(1/Лист3!A168),"")</f>
        <v/>
      </c>
      <c r="B166" t="str">
        <f>IFERROR(VLOOKUP(A166,Лист1!A$3:B$9999,2,),"")</f>
        <v/>
      </c>
      <c r="C166" s="30" t="str">
        <f>IF($A166="","",Лист3!B168)</f>
        <v/>
      </c>
      <c r="D166" s="30" t="str">
        <f>IFERROR(VLOOKUP(A166,Лист1!A$3:D$9999,4,),"")</f>
        <v/>
      </c>
      <c r="E166" s="39" t="str">
        <f>IF($A166="","",Лист3!C168)</f>
        <v/>
      </c>
      <c r="F166" s="30" t="e">
        <f t="shared" si="2"/>
        <v>#VALUE!</v>
      </c>
      <c r="G166" s="30" t="str">
        <f>IF($A166="","",Лист3!D168)</f>
        <v/>
      </c>
      <c r="H166" s="30" t="str">
        <f>IF($A166="","",Лист3!E168)</f>
        <v/>
      </c>
      <c r="I166" s="30" t="str">
        <f>IF($A166="","",Лист3!F168)</f>
        <v/>
      </c>
      <c r="J166" s="30" t="str">
        <f>IF($A166="","",Лист3!G168)</f>
        <v/>
      </c>
      <c r="K166" s="30" t="str">
        <f>IF($A166="","",Лист3!H168)</f>
        <v/>
      </c>
      <c r="L166" s="30" t="str">
        <f>IF($A166="","",Лист3!I168)</f>
        <v/>
      </c>
      <c r="M166" s="30" t="str">
        <f>IF($A166="","",Лист3!J168)</f>
        <v/>
      </c>
      <c r="N166" s="30" t="str">
        <f>IF($A166="","",Лист3!K168)</f>
        <v/>
      </c>
    </row>
    <row r="167" spans="1:14" x14ac:dyDescent="0.25">
      <c r="A167" s="38" t="str">
        <f>IFERROR(1/(1/Лист3!A169),"")</f>
        <v/>
      </c>
      <c r="B167" t="str">
        <f>IFERROR(VLOOKUP(A167,Лист1!A$3:B$9999,2,),"")</f>
        <v/>
      </c>
      <c r="C167" s="30" t="str">
        <f>IF($A167="","",Лист3!B169)</f>
        <v/>
      </c>
      <c r="D167" s="30" t="str">
        <f>IFERROR(VLOOKUP(A167,Лист1!A$3:D$9999,4,),"")</f>
        <v/>
      </c>
      <c r="E167" s="39" t="str">
        <f>IF($A167="","",Лист3!C169)</f>
        <v/>
      </c>
      <c r="F167" s="30" t="e">
        <f t="shared" si="2"/>
        <v>#VALUE!</v>
      </c>
      <c r="G167" s="30" t="str">
        <f>IF($A167="","",Лист3!D169)</f>
        <v/>
      </c>
      <c r="H167" s="30" t="str">
        <f>IF($A167="","",Лист3!E169)</f>
        <v/>
      </c>
      <c r="I167" s="30" t="str">
        <f>IF($A167="","",Лист3!F169)</f>
        <v/>
      </c>
      <c r="J167" s="30" t="str">
        <f>IF($A167="","",Лист3!G169)</f>
        <v/>
      </c>
      <c r="K167" s="30" t="str">
        <f>IF($A167="","",Лист3!H169)</f>
        <v/>
      </c>
      <c r="L167" s="30" t="str">
        <f>IF($A167="","",Лист3!I169)</f>
        <v/>
      </c>
      <c r="M167" s="30" t="str">
        <f>IF($A167="","",Лист3!J169)</f>
        <v/>
      </c>
      <c r="N167" s="30" t="str">
        <f>IF($A167="","",Лист3!K169)</f>
        <v/>
      </c>
    </row>
    <row r="168" spans="1:14" x14ac:dyDescent="0.25">
      <c r="A168" s="38" t="str">
        <f>IFERROR(1/(1/Лист3!A170),"")</f>
        <v/>
      </c>
      <c r="B168" t="str">
        <f>IFERROR(VLOOKUP(A168,Лист1!A$3:B$9999,2,),"")</f>
        <v/>
      </c>
      <c r="C168" s="30" t="str">
        <f>IF($A168="","",Лист3!B170)</f>
        <v/>
      </c>
      <c r="D168" s="30" t="str">
        <f>IFERROR(VLOOKUP(A168,Лист1!A$3:D$9999,4,),"")</f>
        <v/>
      </c>
      <c r="E168" s="39" t="str">
        <f>IF($A168="","",Лист3!C170)</f>
        <v/>
      </c>
      <c r="F168" s="30" t="e">
        <f t="shared" si="2"/>
        <v>#VALUE!</v>
      </c>
      <c r="G168" s="30" t="str">
        <f>IF($A168="","",Лист3!D170)</f>
        <v/>
      </c>
      <c r="H168" s="30" t="str">
        <f>IF($A168="","",Лист3!E170)</f>
        <v/>
      </c>
      <c r="I168" s="30" t="str">
        <f>IF($A168="","",Лист3!F170)</f>
        <v/>
      </c>
      <c r="J168" s="30" t="str">
        <f>IF($A168="","",Лист3!G170)</f>
        <v/>
      </c>
      <c r="K168" s="30" t="str">
        <f>IF($A168="","",Лист3!H170)</f>
        <v/>
      </c>
      <c r="L168" s="30" t="str">
        <f>IF($A168="","",Лист3!I170)</f>
        <v/>
      </c>
      <c r="M168" s="30" t="str">
        <f>IF($A168="","",Лист3!J170)</f>
        <v/>
      </c>
      <c r="N168" s="30" t="str">
        <f>IF($A168="","",Лист3!K170)</f>
        <v/>
      </c>
    </row>
    <row r="169" spans="1:14" x14ac:dyDescent="0.25">
      <c r="A169" s="38" t="str">
        <f>IFERROR(1/(1/Лист3!A171),"")</f>
        <v/>
      </c>
      <c r="B169" t="str">
        <f>IFERROR(VLOOKUP(A169,Лист1!A$3:B$9999,2,),"")</f>
        <v/>
      </c>
      <c r="C169" s="30" t="str">
        <f>IF($A169="","",Лист3!B171)</f>
        <v/>
      </c>
      <c r="D169" s="30" t="str">
        <f>IFERROR(VLOOKUP(A169,Лист1!A$3:D$9999,4,),"")</f>
        <v/>
      </c>
      <c r="E169" s="39" t="str">
        <f>IF($A169="","",Лист3!C171)</f>
        <v/>
      </c>
      <c r="F169" s="30" t="e">
        <f t="shared" si="2"/>
        <v>#VALUE!</v>
      </c>
      <c r="G169" s="30" t="str">
        <f>IF($A169="","",Лист3!D171)</f>
        <v/>
      </c>
      <c r="H169" s="30" t="str">
        <f>IF($A169="","",Лист3!E171)</f>
        <v/>
      </c>
      <c r="I169" s="30" t="str">
        <f>IF($A169="","",Лист3!F171)</f>
        <v/>
      </c>
      <c r="J169" s="30" t="str">
        <f>IF($A169="","",Лист3!G171)</f>
        <v/>
      </c>
      <c r="K169" s="30" t="str">
        <f>IF($A169="","",Лист3!H171)</f>
        <v/>
      </c>
      <c r="L169" s="30" t="str">
        <f>IF($A169="","",Лист3!I171)</f>
        <v/>
      </c>
      <c r="M169" s="30" t="str">
        <f>IF($A169="","",Лист3!J171)</f>
        <v/>
      </c>
      <c r="N169" s="30" t="str">
        <f>IF($A169="","",Лист3!K171)</f>
        <v/>
      </c>
    </row>
    <row r="170" spans="1:14" x14ac:dyDescent="0.25">
      <c r="A170" s="38" t="str">
        <f>IFERROR(1/(1/Лист3!A172),"")</f>
        <v/>
      </c>
      <c r="B170" t="str">
        <f>IFERROR(VLOOKUP(A170,Лист1!A$3:B$9999,2,),"")</f>
        <v/>
      </c>
      <c r="C170" s="30" t="str">
        <f>IF($A170="","",Лист3!B172)</f>
        <v/>
      </c>
      <c r="D170" s="30" t="str">
        <f>IFERROR(VLOOKUP(A170,Лист1!A$3:D$9999,4,),"")</f>
        <v/>
      </c>
      <c r="E170" s="39" t="str">
        <f>IF($A170="","",Лист3!C172)</f>
        <v/>
      </c>
      <c r="F170" s="30" t="e">
        <f t="shared" si="2"/>
        <v>#VALUE!</v>
      </c>
      <c r="G170" s="30" t="str">
        <f>IF($A170="","",Лист3!D172)</f>
        <v/>
      </c>
      <c r="H170" s="30" t="str">
        <f>IF($A170="","",Лист3!E172)</f>
        <v/>
      </c>
      <c r="I170" s="30" t="str">
        <f>IF($A170="","",Лист3!F172)</f>
        <v/>
      </c>
      <c r="J170" s="30" t="str">
        <f>IF($A170="","",Лист3!G172)</f>
        <v/>
      </c>
      <c r="K170" s="30" t="str">
        <f>IF($A170="","",Лист3!H172)</f>
        <v/>
      </c>
      <c r="L170" s="30" t="str">
        <f>IF($A170="","",Лист3!I172)</f>
        <v/>
      </c>
      <c r="M170" s="30" t="str">
        <f>IF($A170="","",Лист3!J172)</f>
        <v/>
      </c>
      <c r="N170" s="30" t="str">
        <f>IF($A170="","",Лист3!K172)</f>
        <v/>
      </c>
    </row>
    <row r="171" spans="1:14" x14ac:dyDescent="0.25">
      <c r="A171" s="38" t="str">
        <f>IFERROR(1/(1/Лист3!A173),"")</f>
        <v/>
      </c>
      <c r="B171" t="str">
        <f>IFERROR(VLOOKUP(A171,Лист1!A$3:B$9999,2,),"")</f>
        <v/>
      </c>
      <c r="C171" s="30" t="str">
        <f>IF($A171="","",Лист3!B173)</f>
        <v/>
      </c>
      <c r="D171" s="30" t="str">
        <f>IFERROR(VLOOKUP(A171,Лист1!A$3:D$9999,4,),"")</f>
        <v/>
      </c>
      <c r="E171" s="39" t="str">
        <f>IF($A171="","",Лист3!C173)</f>
        <v/>
      </c>
      <c r="F171" s="30" t="e">
        <f t="shared" si="2"/>
        <v>#VALUE!</v>
      </c>
      <c r="G171" s="30" t="str">
        <f>IF($A171="","",Лист3!D173)</f>
        <v/>
      </c>
      <c r="H171" s="30" t="str">
        <f>IF($A171="","",Лист3!E173)</f>
        <v/>
      </c>
      <c r="I171" s="30" t="str">
        <f>IF($A171="","",Лист3!F173)</f>
        <v/>
      </c>
      <c r="J171" s="30" t="str">
        <f>IF($A171="","",Лист3!G173)</f>
        <v/>
      </c>
      <c r="K171" s="30" t="str">
        <f>IF($A171="","",Лист3!H173)</f>
        <v/>
      </c>
      <c r="L171" s="30" t="str">
        <f>IF($A171="","",Лист3!I173)</f>
        <v/>
      </c>
      <c r="M171" s="30" t="str">
        <f>IF($A171="","",Лист3!J173)</f>
        <v/>
      </c>
      <c r="N171" s="30" t="str">
        <f>IF($A171="","",Лист3!K173)</f>
        <v/>
      </c>
    </row>
    <row r="172" spans="1:14" x14ac:dyDescent="0.25">
      <c r="A172" s="38" t="str">
        <f>IFERROR(1/(1/Лист3!A174),"")</f>
        <v/>
      </c>
      <c r="B172" t="str">
        <f>IFERROR(VLOOKUP(A172,Лист1!A$3:B$9999,2,),"")</f>
        <v/>
      </c>
      <c r="C172" s="30" t="str">
        <f>IF($A172="","",Лист3!B174)</f>
        <v/>
      </c>
      <c r="D172" s="30" t="str">
        <f>IFERROR(VLOOKUP(A172,Лист1!A$3:D$9999,4,),"")</f>
        <v/>
      </c>
      <c r="E172" s="39" t="str">
        <f>IF($A172="","",Лист3!C174)</f>
        <v/>
      </c>
      <c r="F172" s="30" t="e">
        <f t="shared" si="2"/>
        <v>#VALUE!</v>
      </c>
      <c r="G172" s="30" t="str">
        <f>IF($A172="","",Лист3!D174)</f>
        <v/>
      </c>
      <c r="H172" s="30" t="str">
        <f>IF($A172="","",Лист3!E174)</f>
        <v/>
      </c>
      <c r="I172" s="30" t="str">
        <f>IF($A172="","",Лист3!F174)</f>
        <v/>
      </c>
      <c r="J172" s="30" t="str">
        <f>IF($A172="","",Лист3!G174)</f>
        <v/>
      </c>
      <c r="K172" s="30" t="str">
        <f>IF($A172="","",Лист3!H174)</f>
        <v/>
      </c>
      <c r="L172" s="30" t="str">
        <f>IF($A172="","",Лист3!I174)</f>
        <v/>
      </c>
      <c r="M172" s="30" t="str">
        <f>IF($A172="","",Лист3!J174)</f>
        <v/>
      </c>
      <c r="N172" s="30" t="str">
        <f>IF($A172="","",Лист3!K174)</f>
        <v/>
      </c>
    </row>
    <row r="173" spans="1:14" x14ac:dyDescent="0.25">
      <c r="A173" s="38" t="str">
        <f>IFERROR(1/(1/Лист3!A175),"")</f>
        <v/>
      </c>
      <c r="B173" t="str">
        <f>IFERROR(VLOOKUP(A173,Лист1!A$3:B$9999,2,),"")</f>
        <v/>
      </c>
      <c r="C173" s="30" t="str">
        <f>IF($A173="","",Лист3!B175)</f>
        <v/>
      </c>
      <c r="D173" s="30" t="str">
        <f>IFERROR(VLOOKUP(A173,Лист1!A$3:D$9999,4,),"")</f>
        <v/>
      </c>
      <c r="E173" s="39" t="str">
        <f>IF($A173="","",Лист3!C175)</f>
        <v/>
      </c>
      <c r="F173" s="30" t="e">
        <f t="shared" si="2"/>
        <v>#VALUE!</v>
      </c>
      <c r="G173" s="30" t="str">
        <f>IF($A173="","",Лист3!D175)</f>
        <v/>
      </c>
      <c r="H173" s="30" t="str">
        <f>IF($A173="","",Лист3!E175)</f>
        <v/>
      </c>
      <c r="I173" s="30" t="str">
        <f>IF($A173="","",Лист3!F175)</f>
        <v/>
      </c>
      <c r="J173" s="30" t="str">
        <f>IF($A173="","",Лист3!G175)</f>
        <v/>
      </c>
      <c r="K173" s="30" t="str">
        <f>IF($A173="","",Лист3!H175)</f>
        <v/>
      </c>
      <c r="L173" s="30" t="str">
        <f>IF($A173="","",Лист3!I175)</f>
        <v/>
      </c>
      <c r="M173" s="30" t="str">
        <f>IF($A173="","",Лист3!J175)</f>
        <v/>
      </c>
      <c r="N173" s="30" t="str">
        <f>IF($A173="","",Лист3!K175)</f>
        <v/>
      </c>
    </row>
    <row r="174" spans="1:14" x14ac:dyDescent="0.25">
      <c r="A174" s="38" t="str">
        <f>IFERROR(1/(1/Лист3!A176),"")</f>
        <v/>
      </c>
      <c r="B174" t="str">
        <f>IFERROR(VLOOKUP(A174,Лист1!A$3:B$9999,2,),"")</f>
        <v/>
      </c>
      <c r="C174" s="30" t="str">
        <f>IF($A174="","",Лист3!B176)</f>
        <v/>
      </c>
      <c r="D174" s="30" t="str">
        <f>IFERROR(VLOOKUP(A174,Лист1!A$3:D$9999,4,),"")</f>
        <v/>
      </c>
      <c r="E174" s="39" t="str">
        <f>IF($A174="","",Лист3!C176)</f>
        <v/>
      </c>
      <c r="F174" s="30" t="e">
        <f t="shared" si="2"/>
        <v>#VALUE!</v>
      </c>
      <c r="G174" s="30" t="str">
        <f>IF($A174="","",Лист3!D176)</f>
        <v/>
      </c>
      <c r="H174" s="30" t="str">
        <f>IF($A174="","",Лист3!E176)</f>
        <v/>
      </c>
      <c r="I174" s="30" t="str">
        <f>IF($A174="","",Лист3!F176)</f>
        <v/>
      </c>
      <c r="J174" s="30" t="str">
        <f>IF($A174="","",Лист3!G176)</f>
        <v/>
      </c>
      <c r="K174" s="30" t="str">
        <f>IF($A174="","",Лист3!H176)</f>
        <v/>
      </c>
      <c r="L174" s="30" t="str">
        <f>IF($A174="","",Лист3!I176)</f>
        <v/>
      </c>
      <c r="M174" s="30" t="str">
        <f>IF($A174="","",Лист3!J176)</f>
        <v/>
      </c>
      <c r="N174" s="30" t="str">
        <f>IF($A174="","",Лист3!K176)</f>
        <v/>
      </c>
    </row>
    <row r="175" spans="1:14" x14ac:dyDescent="0.25">
      <c r="A175" s="38" t="str">
        <f>IFERROR(1/(1/Лист3!A177),"")</f>
        <v/>
      </c>
      <c r="B175" t="str">
        <f>IFERROR(VLOOKUP(A175,Лист1!A$3:B$9999,2,),"")</f>
        <v/>
      </c>
      <c r="C175" s="30" t="str">
        <f>IF($A175="","",Лист3!B177)</f>
        <v/>
      </c>
      <c r="D175" s="30" t="str">
        <f>IFERROR(VLOOKUP(A175,Лист1!A$3:D$9999,4,),"")</f>
        <v/>
      </c>
      <c r="E175" s="39" t="str">
        <f>IF($A175="","",Лист3!C177)</f>
        <v/>
      </c>
      <c r="F175" s="30" t="e">
        <f t="shared" si="2"/>
        <v>#VALUE!</v>
      </c>
      <c r="G175" s="30" t="str">
        <f>IF($A175="","",Лист3!D177)</f>
        <v/>
      </c>
      <c r="H175" s="30" t="str">
        <f>IF($A175="","",Лист3!E177)</f>
        <v/>
      </c>
      <c r="I175" s="30" t="str">
        <f>IF($A175="","",Лист3!F177)</f>
        <v/>
      </c>
      <c r="J175" s="30" t="str">
        <f>IF($A175="","",Лист3!G177)</f>
        <v/>
      </c>
      <c r="K175" s="30" t="str">
        <f>IF($A175="","",Лист3!H177)</f>
        <v/>
      </c>
      <c r="L175" s="30" t="str">
        <f>IF($A175="","",Лист3!I177)</f>
        <v/>
      </c>
      <c r="M175" s="30" t="str">
        <f>IF($A175="","",Лист3!J177)</f>
        <v/>
      </c>
      <c r="N175" s="30" t="str">
        <f>IF($A175="","",Лист3!K177)</f>
        <v/>
      </c>
    </row>
    <row r="176" spans="1:14" x14ac:dyDescent="0.25">
      <c r="A176" s="38" t="str">
        <f>IFERROR(1/(1/Лист3!A178),"")</f>
        <v/>
      </c>
      <c r="B176" t="str">
        <f>IFERROR(VLOOKUP(A176,Лист1!A$3:B$9999,2,),"")</f>
        <v/>
      </c>
      <c r="C176" s="30" t="str">
        <f>IF($A176="","",Лист3!B178)</f>
        <v/>
      </c>
      <c r="D176" s="30" t="str">
        <f>IFERROR(VLOOKUP(A176,Лист1!A$3:D$9999,4,),"")</f>
        <v/>
      </c>
      <c r="E176" s="39" t="str">
        <f>IF($A176="","",Лист3!C178)</f>
        <v/>
      </c>
      <c r="F176" s="30" t="e">
        <f t="shared" si="2"/>
        <v>#VALUE!</v>
      </c>
      <c r="G176" s="30" t="str">
        <f>IF($A176="","",Лист3!D178)</f>
        <v/>
      </c>
      <c r="H176" s="30" t="str">
        <f>IF($A176="","",Лист3!E178)</f>
        <v/>
      </c>
      <c r="I176" s="30" t="str">
        <f>IF($A176="","",Лист3!F178)</f>
        <v/>
      </c>
      <c r="J176" s="30" t="str">
        <f>IF($A176="","",Лист3!G178)</f>
        <v/>
      </c>
      <c r="K176" s="30" t="str">
        <f>IF($A176="","",Лист3!H178)</f>
        <v/>
      </c>
      <c r="L176" s="30" t="str">
        <f>IF($A176="","",Лист3!I178)</f>
        <v/>
      </c>
      <c r="M176" s="30" t="str">
        <f>IF($A176="","",Лист3!J178)</f>
        <v/>
      </c>
      <c r="N176" s="30" t="str">
        <f>IF($A176="","",Лист3!K178)</f>
        <v/>
      </c>
    </row>
    <row r="177" spans="1:14" x14ac:dyDescent="0.25">
      <c r="A177" s="38" t="str">
        <f>IFERROR(1/(1/Лист3!A179),"")</f>
        <v/>
      </c>
      <c r="B177" t="str">
        <f>IFERROR(VLOOKUP(A177,Лист1!A$3:B$9999,2,),"")</f>
        <v/>
      </c>
      <c r="C177" s="30" t="str">
        <f>IF($A177="","",Лист3!B179)</f>
        <v/>
      </c>
      <c r="D177" s="30" t="str">
        <f>IFERROR(VLOOKUP(A177,Лист1!A$3:D$9999,4,),"")</f>
        <v/>
      </c>
      <c r="E177" s="39" t="str">
        <f>IF($A177="","",Лист3!C179)</f>
        <v/>
      </c>
      <c r="F177" s="30" t="e">
        <f t="shared" si="2"/>
        <v>#VALUE!</v>
      </c>
      <c r="G177" s="30" t="str">
        <f>IF($A177="","",Лист3!D179)</f>
        <v/>
      </c>
      <c r="H177" s="30" t="str">
        <f>IF($A177="","",Лист3!E179)</f>
        <v/>
      </c>
      <c r="I177" s="30" t="str">
        <f>IF($A177="","",Лист3!F179)</f>
        <v/>
      </c>
      <c r="J177" s="30" t="str">
        <f>IF($A177="","",Лист3!G179)</f>
        <v/>
      </c>
      <c r="K177" s="30" t="str">
        <f>IF($A177="","",Лист3!H179)</f>
        <v/>
      </c>
      <c r="L177" s="30" t="str">
        <f>IF($A177="","",Лист3!I179)</f>
        <v/>
      </c>
      <c r="M177" s="30" t="str">
        <f>IF($A177="","",Лист3!J179)</f>
        <v/>
      </c>
      <c r="N177" s="30" t="str">
        <f>IF($A177="","",Лист3!K179)</f>
        <v/>
      </c>
    </row>
    <row r="178" spans="1:14" x14ac:dyDescent="0.25">
      <c r="A178" s="38" t="str">
        <f>IFERROR(1/(1/Лист3!A180),"")</f>
        <v/>
      </c>
      <c r="B178" t="str">
        <f>IFERROR(VLOOKUP(A178,Лист1!A$3:B$9999,2,),"")</f>
        <v/>
      </c>
      <c r="C178" s="30" t="str">
        <f>IF($A178="","",Лист3!B180)</f>
        <v/>
      </c>
      <c r="D178" s="30" t="str">
        <f>IFERROR(VLOOKUP(A178,Лист1!A$3:D$9999,4,),"")</f>
        <v/>
      </c>
      <c r="E178" s="39" t="str">
        <f>IF($A178="","",Лист3!C180)</f>
        <v/>
      </c>
      <c r="F178" s="30" t="e">
        <f t="shared" si="2"/>
        <v>#VALUE!</v>
      </c>
      <c r="G178" s="30" t="str">
        <f>IF($A178="","",Лист3!D180)</f>
        <v/>
      </c>
      <c r="H178" s="30" t="str">
        <f>IF($A178="","",Лист3!E180)</f>
        <v/>
      </c>
      <c r="I178" s="30" t="str">
        <f>IF($A178="","",Лист3!F180)</f>
        <v/>
      </c>
      <c r="J178" s="30" t="str">
        <f>IF($A178="","",Лист3!G180)</f>
        <v/>
      </c>
      <c r="K178" s="30" t="str">
        <f>IF($A178="","",Лист3!H180)</f>
        <v/>
      </c>
      <c r="L178" s="30" t="str">
        <f>IF($A178="","",Лист3!I180)</f>
        <v/>
      </c>
      <c r="M178" s="30" t="str">
        <f>IF($A178="","",Лист3!J180)</f>
        <v/>
      </c>
      <c r="N178" s="30" t="str">
        <f>IF($A178="","",Лист3!K180)</f>
        <v/>
      </c>
    </row>
    <row r="179" spans="1:14" x14ac:dyDescent="0.25">
      <c r="A179" s="38" t="str">
        <f>IFERROR(1/(1/Лист3!A181),"")</f>
        <v/>
      </c>
      <c r="B179" t="str">
        <f>IFERROR(VLOOKUP(A179,Лист1!A$3:B$9999,2,),"")</f>
        <v/>
      </c>
      <c r="C179" s="30" t="str">
        <f>IF($A179="","",Лист3!B181)</f>
        <v/>
      </c>
      <c r="D179" s="30" t="str">
        <f>IFERROR(VLOOKUP(A179,Лист1!A$3:D$9999,4,),"")</f>
        <v/>
      </c>
      <c r="E179" s="39" t="str">
        <f>IF($A179="","",Лист3!C181)</f>
        <v/>
      </c>
      <c r="F179" s="30" t="e">
        <f t="shared" si="2"/>
        <v>#VALUE!</v>
      </c>
      <c r="G179" s="30" t="str">
        <f>IF($A179="","",Лист3!D181)</f>
        <v/>
      </c>
      <c r="H179" s="30" t="str">
        <f>IF($A179="","",Лист3!E181)</f>
        <v/>
      </c>
      <c r="I179" s="30" t="str">
        <f>IF($A179="","",Лист3!F181)</f>
        <v/>
      </c>
      <c r="J179" s="30" t="str">
        <f>IF($A179="","",Лист3!G181)</f>
        <v/>
      </c>
      <c r="K179" s="30" t="str">
        <f>IF($A179="","",Лист3!H181)</f>
        <v/>
      </c>
      <c r="L179" s="30" t="str">
        <f>IF($A179="","",Лист3!I181)</f>
        <v/>
      </c>
      <c r="M179" s="30" t="str">
        <f>IF($A179="","",Лист3!J181)</f>
        <v/>
      </c>
      <c r="N179" s="30" t="str">
        <f>IF($A179="","",Лист3!K181)</f>
        <v/>
      </c>
    </row>
    <row r="180" spans="1:14" x14ac:dyDescent="0.25">
      <c r="A180" s="38" t="str">
        <f>IFERROR(1/(1/Лист3!A182),"")</f>
        <v/>
      </c>
      <c r="B180" t="str">
        <f>IFERROR(VLOOKUP(A180,Лист1!A$3:B$9999,2,),"")</f>
        <v/>
      </c>
      <c r="C180" s="30" t="str">
        <f>IF($A180="","",Лист3!B182)</f>
        <v/>
      </c>
      <c r="D180" s="30" t="str">
        <f>IFERROR(VLOOKUP(A180,Лист1!A$3:D$9999,4,),"")</f>
        <v/>
      </c>
      <c r="E180" s="39" t="str">
        <f>IF($A180="","",Лист3!C182)</f>
        <v/>
      </c>
      <c r="F180" s="30" t="e">
        <f t="shared" si="2"/>
        <v>#VALUE!</v>
      </c>
      <c r="G180" s="30" t="str">
        <f>IF($A180="","",Лист3!D182)</f>
        <v/>
      </c>
      <c r="H180" s="30" t="str">
        <f>IF($A180="","",Лист3!E182)</f>
        <v/>
      </c>
      <c r="I180" s="30" t="str">
        <f>IF($A180="","",Лист3!F182)</f>
        <v/>
      </c>
      <c r="J180" s="30" t="str">
        <f>IF($A180="","",Лист3!G182)</f>
        <v/>
      </c>
      <c r="K180" s="30" t="str">
        <f>IF($A180="","",Лист3!H182)</f>
        <v/>
      </c>
      <c r="L180" s="30" t="str">
        <f>IF($A180="","",Лист3!I182)</f>
        <v/>
      </c>
      <c r="M180" s="30" t="str">
        <f>IF($A180="","",Лист3!J182)</f>
        <v/>
      </c>
      <c r="N180" s="30" t="str">
        <f>IF($A180="","",Лист3!K182)</f>
        <v/>
      </c>
    </row>
    <row r="181" spans="1:14" x14ac:dyDescent="0.25">
      <c r="A181" s="38" t="str">
        <f>IFERROR(1/(1/Лист3!A183),"")</f>
        <v/>
      </c>
      <c r="B181" t="str">
        <f>IFERROR(VLOOKUP(A181,Лист1!A$3:B$9999,2,),"")</f>
        <v/>
      </c>
      <c r="C181" s="30" t="str">
        <f>IF($A181="","",Лист3!B183)</f>
        <v/>
      </c>
      <c r="D181" s="30" t="str">
        <f>IFERROR(VLOOKUP(A181,Лист1!A$3:D$9999,4,),"")</f>
        <v/>
      </c>
      <c r="E181" s="39" t="str">
        <f>IF($A181="","",Лист3!C183)</f>
        <v/>
      </c>
      <c r="F181" s="30" t="e">
        <f t="shared" si="2"/>
        <v>#VALUE!</v>
      </c>
      <c r="G181" s="30" t="str">
        <f>IF($A181="","",Лист3!D183)</f>
        <v/>
      </c>
      <c r="H181" s="30" t="str">
        <f>IF($A181="","",Лист3!E183)</f>
        <v/>
      </c>
      <c r="I181" s="30" t="str">
        <f>IF($A181="","",Лист3!F183)</f>
        <v/>
      </c>
      <c r="J181" s="30" t="str">
        <f>IF($A181="","",Лист3!G183)</f>
        <v/>
      </c>
      <c r="K181" s="30" t="str">
        <f>IF($A181="","",Лист3!H183)</f>
        <v/>
      </c>
      <c r="L181" s="30" t="str">
        <f>IF($A181="","",Лист3!I183)</f>
        <v/>
      </c>
      <c r="M181" s="30" t="str">
        <f>IF($A181="","",Лист3!J183)</f>
        <v/>
      </c>
      <c r="N181" s="30" t="str">
        <f>IF($A181="","",Лист3!K183)</f>
        <v/>
      </c>
    </row>
    <row r="182" spans="1:14" x14ac:dyDescent="0.25">
      <c r="A182" s="38" t="str">
        <f>IFERROR(1/(1/Лист3!A184),"")</f>
        <v/>
      </c>
      <c r="B182" t="str">
        <f>IFERROR(VLOOKUP(A182,Лист1!A$3:B$9999,2,),"")</f>
        <v/>
      </c>
      <c r="C182" s="30" t="str">
        <f>IF($A182="","",Лист3!B184)</f>
        <v/>
      </c>
      <c r="D182" s="30" t="str">
        <f>IFERROR(VLOOKUP(A182,Лист1!A$3:D$9999,4,),"")</f>
        <v/>
      </c>
      <c r="E182" s="39" t="str">
        <f>IF($A182="","",Лист3!C184)</f>
        <v/>
      </c>
      <c r="F182" s="30" t="e">
        <f t="shared" si="2"/>
        <v>#VALUE!</v>
      </c>
      <c r="G182" s="30" t="str">
        <f>IF($A182="","",Лист3!D184)</f>
        <v/>
      </c>
      <c r="H182" s="30" t="str">
        <f>IF($A182="","",Лист3!E184)</f>
        <v/>
      </c>
      <c r="I182" s="30" t="str">
        <f>IF($A182="","",Лист3!F184)</f>
        <v/>
      </c>
      <c r="J182" s="30" t="str">
        <f>IF($A182="","",Лист3!G184)</f>
        <v/>
      </c>
      <c r="K182" s="30" t="str">
        <f>IF($A182="","",Лист3!H184)</f>
        <v/>
      </c>
      <c r="L182" s="30" t="str">
        <f>IF($A182="","",Лист3!I184)</f>
        <v/>
      </c>
      <c r="M182" s="30" t="str">
        <f>IF($A182="","",Лист3!J184)</f>
        <v/>
      </c>
      <c r="N182" s="30" t="str">
        <f>IF($A182="","",Лист3!K184)</f>
        <v/>
      </c>
    </row>
    <row r="183" spans="1:14" x14ac:dyDescent="0.25">
      <c r="A183" s="38" t="str">
        <f>IFERROR(1/(1/Лист3!A185),"")</f>
        <v/>
      </c>
      <c r="B183" t="str">
        <f>IFERROR(VLOOKUP(A183,Лист1!A$3:B$9999,2,),"")</f>
        <v/>
      </c>
      <c r="C183" s="30" t="str">
        <f>IF($A183="","",Лист3!B185)</f>
        <v/>
      </c>
      <c r="D183" s="30" t="str">
        <f>IFERROR(VLOOKUP(A183,Лист1!A$3:D$9999,4,),"")</f>
        <v/>
      </c>
      <c r="E183" s="39" t="str">
        <f>IF($A183="","",Лист3!C185)</f>
        <v/>
      </c>
      <c r="F183" s="30" t="e">
        <f t="shared" si="2"/>
        <v>#VALUE!</v>
      </c>
      <c r="G183" s="30" t="str">
        <f>IF($A183="","",Лист3!D185)</f>
        <v/>
      </c>
      <c r="H183" s="30" t="str">
        <f>IF($A183="","",Лист3!E185)</f>
        <v/>
      </c>
      <c r="I183" s="30" t="str">
        <f>IF($A183="","",Лист3!F185)</f>
        <v/>
      </c>
      <c r="J183" s="30" t="str">
        <f>IF($A183="","",Лист3!G185)</f>
        <v/>
      </c>
      <c r="K183" s="30" t="str">
        <f>IF($A183="","",Лист3!H185)</f>
        <v/>
      </c>
      <c r="L183" s="30" t="str">
        <f>IF($A183="","",Лист3!I185)</f>
        <v/>
      </c>
      <c r="M183" s="30" t="str">
        <f>IF($A183="","",Лист3!J185)</f>
        <v/>
      </c>
      <c r="N183" s="30" t="str">
        <f>IF($A183="","",Лист3!K185)</f>
        <v/>
      </c>
    </row>
    <row r="184" spans="1:14" x14ac:dyDescent="0.25">
      <c r="A184" s="38" t="str">
        <f>IFERROR(1/(1/Лист3!A186),"")</f>
        <v/>
      </c>
      <c r="B184" t="str">
        <f>IFERROR(VLOOKUP(A184,Лист1!A$3:B$9999,2,),"")</f>
        <v/>
      </c>
      <c r="C184" s="30" t="str">
        <f>IF($A184="","",Лист3!B186)</f>
        <v/>
      </c>
      <c r="D184" s="30" t="str">
        <f>IFERROR(VLOOKUP(A184,Лист1!A$3:D$9999,4,),"")</f>
        <v/>
      </c>
      <c r="E184" s="39" t="str">
        <f>IF($A184="","",Лист3!C186)</f>
        <v/>
      </c>
      <c r="F184" s="30" t="e">
        <f t="shared" si="2"/>
        <v>#VALUE!</v>
      </c>
      <c r="G184" s="30" t="str">
        <f>IF($A184="","",Лист3!D186)</f>
        <v/>
      </c>
      <c r="H184" s="30" t="str">
        <f>IF($A184="","",Лист3!E186)</f>
        <v/>
      </c>
      <c r="I184" s="30" t="str">
        <f>IF($A184="","",Лист3!F186)</f>
        <v/>
      </c>
      <c r="J184" s="30" t="str">
        <f>IF($A184="","",Лист3!G186)</f>
        <v/>
      </c>
      <c r="K184" s="30" t="str">
        <f>IF($A184="","",Лист3!H186)</f>
        <v/>
      </c>
      <c r="L184" s="30" t="str">
        <f>IF($A184="","",Лист3!I186)</f>
        <v/>
      </c>
      <c r="M184" s="30" t="str">
        <f>IF($A184="","",Лист3!J186)</f>
        <v/>
      </c>
      <c r="N184" s="30" t="str">
        <f>IF($A184="","",Лист3!K186)</f>
        <v/>
      </c>
    </row>
    <row r="185" spans="1:14" x14ac:dyDescent="0.25">
      <c r="A185" s="38" t="str">
        <f>IFERROR(1/(1/Лист3!A187),"")</f>
        <v/>
      </c>
      <c r="B185" t="str">
        <f>IFERROR(VLOOKUP(A185,Лист1!A$3:B$9999,2,),"")</f>
        <v/>
      </c>
      <c r="C185" s="30" t="str">
        <f>IF($A185="","",Лист3!B187)</f>
        <v/>
      </c>
      <c r="D185" s="30" t="str">
        <f>IFERROR(VLOOKUP(A185,Лист1!A$3:D$9999,4,),"")</f>
        <v/>
      </c>
      <c r="E185" s="39" t="str">
        <f>IF($A185="","",Лист3!C187)</f>
        <v/>
      </c>
      <c r="F185" s="30" t="e">
        <f t="shared" si="2"/>
        <v>#VALUE!</v>
      </c>
      <c r="G185" s="30" t="str">
        <f>IF($A185="","",Лист3!D187)</f>
        <v/>
      </c>
      <c r="H185" s="30" t="str">
        <f>IF($A185="","",Лист3!E187)</f>
        <v/>
      </c>
      <c r="I185" s="30" t="str">
        <f>IF($A185="","",Лист3!F187)</f>
        <v/>
      </c>
      <c r="J185" s="30" t="str">
        <f>IF($A185="","",Лист3!G187)</f>
        <v/>
      </c>
      <c r="K185" s="30" t="str">
        <f>IF($A185="","",Лист3!H187)</f>
        <v/>
      </c>
      <c r="L185" s="30" t="str">
        <f>IF($A185="","",Лист3!I187)</f>
        <v/>
      </c>
      <c r="M185" s="30" t="str">
        <f>IF($A185="","",Лист3!J187)</f>
        <v/>
      </c>
      <c r="N185" s="30" t="str">
        <f>IF($A185="","",Лист3!K187)</f>
        <v/>
      </c>
    </row>
    <row r="186" spans="1:14" x14ac:dyDescent="0.25">
      <c r="A186" s="38" t="str">
        <f>IFERROR(1/(1/Лист3!A188),"")</f>
        <v/>
      </c>
      <c r="B186" t="str">
        <f>IFERROR(VLOOKUP(A186,Лист1!A$3:B$9999,2,),"")</f>
        <v/>
      </c>
      <c r="C186" s="30" t="str">
        <f>IF($A186="","",Лист3!B188)</f>
        <v/>
      </c>
      <c r="D186" s="30" t="str">
        <f>IFERROR(VLOOKUP(A186,Лист1!A$3:D$9999,4,),"")</f>
        <v/>
      </c>
      <c r="E186" s="39" t="str">
        <f>IF($A186="","",Лист3!C188)</f>
        <v/>
      </c>
      <c r="F186" s="30" t="e">
        <f t="shared" si="2"/>
        <v>#VALUE!</v>
      </c>
      <c r="G186" s="30" t="str">
        <f>IF($A186="","",Лист3!D188)</f>
        <v/>
      </c>
      <c r="H186" s="30" t="str">
        <f>IF($A186="","",Лист3!E188)</f>
        <v/>
      </c>
      <c r="I186" s="30" t="str">
        <f>IF($A186="","",Лист3!F188)</f>
        <v/>
      </c>
      <c r="J186" s="30" t="str">
        <f>IF($A186="","",Лист3!G188)</f>
        <v/>
      </c>
      <c r="K186" s="30" t="str">
        <f>IF($A186="","",Лист3!H188)</f>
        <v/>
      </c>
      <c r="L186" s="30" t="str">
        <f>IF($A186="","",Лист3!I188)</f>
        <v/>
      </c>
      <c r="M186" s="30" t="str">
        <f>IF($A186="","",Лист3!J188)</f>
        <v/>
      </c>
      <c r="N186" s="30" t="str">
        <f>IF($A186="","",Лист3!K188)</f>
        <v/>
      </c>
    </row>
    <row r="187" spans="1:14" x14ac:dyDescent="0.25">
      <c r="A187" s="38" t="str">
        <f>IFERROR(1/(1/Лист3!A189),"")</f>
        <v/>
      </c>
      <c r="B187" t="str">
        <f>IFERROR(VLOOKUP(A187,Лист1!A$3:B$9999,2,),"")</f>
        <v/>
      </c>
      <c r="C187" s="30" t="str">
        <f>IF($A187="","",Лист3!B189)</f>
        <v/>
      </c>
      <c r="D187" s="30" t="str">
        <f>IFERROR(VLOOKUP(A187,Лист1!A$3:D$9999,4,),"")</f>
        <v/>
      </c>
      <c r="E187" s="39" t="str">
        <f>IF($A187="","",Лист3!C189)</f>
        <v/>
      </c>
      <c r="F187" s="30" t="e">
        <f t="shared" si="2"/>
        <v>#VALUE!</v>
      </c>
      <c r="G187" s="30" t="str">
        <f>IF($A187="","",Лист3!D189)</f>
        <v/>
      </c>
      <c r="H187" s="30" t="str">
        <f>IF($A187="","",Лист3!E189)</f>
        <v/>
      </c>
      <c r="I187" s="30" t="str">
        <f>IF($A187="","",Лист3!F189)</f>
        <v/>
      </c>
      <c r="J187" s="30" t="str">
        <f>IF($A187="","",Лист3!G189)</f>
        <v/>
      </c>
      <c r="K187" s="30" t="str">
        <f>IF($A187="","",Лист3!H189)</f>
        <v/>
      </c>
      <c r="L187" s="30" t="str">
        <f>IF($A187="","",Лист3!I189)</f>
        <v/>
      </c>
      <c r="M187" s="30" t="str">
        <f>IF($A187="","",Лист3!J189)</f>
        <v/>
      </c>
      <c r="N187" s="30" t="str">
        <f>IF($A187="","",Лист3!K189)</f>
        <v/>
      </c>
    </row>
    <row r="188" spans="1:14" x14ac:dyDescent="0.25">
      <c r="A188" s="38" t="str">
        <f>IFERROR(1/(1/Лист3!A190),"")</f>
        <v/>
      </c>
      <c r="B188" t="str">
        <f>IFERROR(VLOOKUP(A188,Лист1!A$3:B$9999,2,),"")</f>
        <v/>
      </c>
      <c r="C188" s="30" t="str">
        <f>IF($A188="","",Лист3!B190)</f>
        <v/>
      </c>
      <c r="D188" s="30" t="str">
        <f>IFERROR(VLOOKUP(A188,Лист1!A$3:D$9999,4,),"")</f>
        <v/>
      </c>
      <c r="E188" s="39" t="str">
        <f>IF($A188="","",Лист3!C190)</f>
        <v/>
      </c>
      <c r="F188" s="30" t="e">
        <f t="shared" si="2"/>
        <v>#VALUE!</v>
      </c>
      <c r="G188" s="30" t="str">
        <f>IF($A188="","",Лист3!D190)</f>
        <v/>
      </c>
      <c r="H188" s="30" t="str">
        <f>IF($A188="","",Лист3!E190)</f>
        <v/>
      </c>
      <c r="I188" s="30" t="str">
        <f>IF($A188="","",Лист3!F190)</f>
        <v/>
      </c>
      <c r="J188" s="30" t="str">
        <f>IF($A188="","",Лист3!G190)</f>
        <v/>
      </c>
      <c r="K188" s="30" t="str">
        <f>IF($A188="","",Лист3!H190)</f>
        <v/>
      </c>
      <c r="L188" s="30" t="str">
        <f>IF($A188="","",Лист3!I190)</f>
        <v/>
      </c>
      <c r="M188" s="30" t="str">
        <f>IF($A188="","",Лист3!J190)</f>
        <v/>
      </c>
      <c r="N188" s="30" t="str">
        <f>IF($A188="","",Лист3!K190)</f>
        <v/>
      </c>
    </row>
    <row r="189" spans="1:14" x14ac:dyDescent="0.25">
      <c r="A189" s="38" t="str">
        <f>IFERROR(1/(1/Лист3!A191),"")</f>
        <v/>
      </c>
      <c r="B189" t="str">
        <f>IFERROR(VLOOKUP(A189,Лист1!A$3:B$9999,2,),"")</f>
        <v/>
      </c>
      <c r="C189" s="30" t="str">
        <f>IF($A189="","",Лист3!B191)</f>
        <v/>
      </c>
      <c r="D189" s="30" t="str">
        <f>IFERROR(VLOOKUP(A189,Лист1!A$3:D$9999,4,),"")</f>
        <v/>
      </c>
      <c r="E189" s="39" t="str">
        <f>IF($A189="","",Лист3!C191)</f>
        <v/>
      </c>
      <c r="F189" s="30" t="e">
        <f t="shared" si="2"/>
        <v>#VALUE!</v>
      </c>
      <c r="G189" s="30" t="str">
        <f>IF($A189="","",Лист3!D191)</f>
        <v/>
      </c>
      <c r="H189" s="30" t="str">
        <f>IF($A189="","",Лист3!E191)</f>
        <v/>
      </c>
      <c r="I189" s="30" t="str">
        <f>IF($A189="","",Лист3!F191)</f>
        <v/>
      </c>
      <c r="J189" s="30" t="str">
        <f>IF($A189="","",Лист3!G191)</f>
        <v/>
      </c>
      <c r="K189" s="30" t="str">
        <f>IF($A189="","",Лист3!H191)</f>
        <v/>
      </c>
      <c r="L189" s="30" t="str">
        <f>IF($A189="","",Лист3!I191)</f>
        <v/>
      </c>
      <c r="M189" s="30" t="str">
        <f>IF($A189="","",Лист3!J191)</f>
        <v/>
      </c>
      <c r="N189" s="30" t="str">
        <f>IF($A189="","",Лист3!K191)</f>
        <v/>
      </c>
    </row>
    <row r="190" spans="1:14" x14ac:dyDescent="0.25">
      <c r="A190" s="38" t="str">
        <f>IFERROR(1/(1/Лист3!A192),"")</f>
        <v/>
      </c>
      <c r="B190" t="str">
        <f>IFERROR(VLOOKUP(A190,Лист1!A$3:B$9999,2,),"")</f>
        <v/>
      </c>
      <c r="C190" s="30" t="str">
        <f>IF($A190="","",Лист3!B192)</f>
        <v/>
      </c>
      <c r="D190" s="30" t="str">
        <f>IFERROR(VLOOKUP(A190,Лист1!A$3:D$9999,4,),"")</f>
        <v/>
      </c>
      <c r="E190" s="39" t="str">
        <f>IF($A190="","",Лист3!C192)</f>
        <v/>
      </c>
      <c r="F190" s="30" t="e">
        <f t="shared" si="2"/>
        <v>#VALUE!</v>
      </c>
      <c r="G190" s="30" t="str">
        <f>IF($A190="","",Лист3!D192)</f>
        <v/>
      </c>
      <c r="H190" s="30" t="str">
        <f>IF($A190="","",Лист3!E192)</f>
        <v/>
      </c>
      <c r="I190" s="30" t="str">
        <f>IF($A190="","",Лист3!F192)</f>
        <v/>
      </c>
      <c r="J190" s="30" t="str">
        <f>IF($A190="","",Лист3!G192)</f>
        <v/>
      </c>
      <c r="K190" s="30" t="str">
        <f>IF($A190="","",Лист3!H192)</f>
        <v/>
      </c>
      <c r="L190" s="30" t="str">
        <f>IF($A190="","",Лист3!I192)</f>
        <v/>
      </c>
      <c r="M190" s="30" t="str">
        <f>IF($A190="","",Лист3!J192)</f>
        <v/>
      </c>
      <c r="N190" s="30" t="str">
        <f>IF($A190="","",Лист3!K192)</f>
        <v/>
      </c>
    </row>
    <row r="191" spans="1:14" x14ac:dyDescent="0.25">
      <c r="A191" s="38" t="str">
        <f>IFERROR(1/(1/Лист3!A193),"")</f>
        <v/>
      </c>
      <c r="B191" t="str">
        <f>IFERROR(VLOOKUP(A191,Лист1!A$3:B$9999,2,),"")</f>
        <v/>
      </c>
      <c r="C191" s="30" t="str">
        <f>IF($A191="","",Лист3!B193)</f>
        <v/>
      </c>
      <c r="D191" s="30" t="str">
        <f>IFERROR(VLOOKUP(A191,Лист1!A$3:D$9999,4,),"")</f>
        <v/>
      </c>
      <c r="E191" s="39" t="str">
        <f>IF($A191="","",Лист3!C193)</f>
        <v/>
      </c>
      <c r="F191" s="30" t="e">
        <f t="shared" si="2"/>
        <v>#VALUE!</v>
      </c>
      <c r="G191" s="30" t="str">
        <f>IF($A191="","",Лист3!D193)</f>
        <v/>
      </c>
      <c r="H191" s="30" t="str">
        <f>IF($A191="","",Лист3!E193)</f>
        <v/>
      </c>
      <c r="I191" s="30" t="str">
        <f>IF($A191="","",Лист3!F193)</f>
        <v/>
      </c>
      <c r="J191" s="30" t="str">
        <f>IF($A191="","",Лист3!G193)</f>
        <v/>
      </c>
      <c r="K191" s="30" t="str">
        <f>IF($A191="","",Лист3!H193)</f>
        <v/>
      </c>
      <c r="L191" s="30" t="str">
        <f>IF($A191="","",Лист3!I193)</f>
        <v/>
      </c>
      <c r="M191" s="30" t="str">
        <f>IF($A191="","",Лист3!J193)</f>
        <v/>
      </c>
      <c r="N191" s="30" t="str">
        <f>IF($A191="","",Лист3!K193)</f>
        <v/>
      </c>
    </row>
    <row r="192" spans="1:14" x14ac:dyDescent="0.25">
      <c r="A192" s="38" t="str">
        <f>IFERROR(1/(1/Лист3!A194),"")</f>
        <v/>
      </c>
      <c r="B192" t="str">
        <f>IFERROR(VLOOKUP(A192,Лист1!A$3:B$9999,2,),"")</f>
        <v/>
      </c>
      <c r="C192" s="30" t="str">
        <f>IF($A192="","",Лист3!B194)</f>
        <v/>
      </c>
      <c r="D192" s="30" t="str">
        <f>IFERROR(VLOOKUP(A192,Лист1!A$3:D$9999,4,),"")</f>
        <v/>
      </c>
      <c r="E192" s="39" t="str">
        <f>IF($A192="","",Лист3!C194)</f>
        <v/>
      </c>
      <c r="F192" s="30" t="e">
        <f t="shared" si="2"/>
        <v>#VALUE!</v>
      </c>
      <c r="G192" s="30" t="str">
        <f>IF($A192="","",Лист3!D194)</f>
        <v/>
      </c>
      <c r="H192" s="30" t="str">
        <f>IF($A192="","",Лист3!E194)</f>
        <v/>
      </c>
      <c r="I192" s="30" t="str">
        <f>IF($A192="","",Лист3!F194)</f>
        <v/>
      </c>
      <c r="J192" s="30" t="str">
        <f>IF($A192="","",Лист3!G194)</f>
        <v/>
      </c>
      <c r="K192" s="30" t="str">
        <f>IF($A192="","",Лист3!H194)</f>
        <v/>
      </c>
      <c r="L192" s="30" t="str">
        <f>IF($A192="","",Лист3!I194)</f>
        <v/>
      </c>
      <c r="M192" s="30" t="str">
        <f>IF($A192="","",Лист3!J194)</f>
        <v/>
      </c>
      <c r="N192" s="30" t="str">
        <f>IF($A192="","",Лист3!K194)</f>
        <v/>
      </c>
    </row>
    <row r="193" spans="1:14" x14ac:dyDescent="0.25">
      <c r="A193" s="38" t="str">
        <f>IFERROR(1/(1/Лист3!A195),"")</f>
        <v/>
      </c>
      <c r="B193" t="str">
        <f>IFERROR(VLOOKUP(A193,Лист1!A$3:B$9999,2,),"")</f>
        <v/>
      </c>
      <c r="C193" s="30" t="str">
        <f>IF($A193="","",Лист3!B195)</f>
        <v/>
      </c>
      <c r="D193" s="30" t="str">
        <f>IFERROR(VLOOKUP(A193,Лист1!A$3:D$9999,4,),"")</f>
        <v/>
      </c>
      <c r="E193" s="39" t="str">
        <f>IF($A193="","",Лист3!C195)</f>
        <v/>
      </c>
      <c r="F193" s="30" t="e">
        <f t="shared" si="2"/>
        <v>#VALUE!</v>
      </c>
      <c r="G193" s="30" t="str">
        <f>IF($A193="","",Лист3!D195)</f>
        <v/>
      </c>
      <c r="H193" s="30" t="str">
        <f>IF($A193="","",Лист3!E195)</f>
        <v/>
      </c>
      <c r="I193" s="30" t="str">
        <f>IF($A193="","",Лист3!F195)</f>
        <v/>
      </c>
      <c r="J193" s="30" t="str">
        <f>IF($A193="","",Лист3!G195)</f>
        <v/>
      </c>
      <c r="K193" s="30" t="str">
        <f>IF($A193="","",Лист3!H195)</f>
        <v/>
      </c>
      <c r="L193" s="30" t="str">
        <f>IF($A193="","",Лист3!I195)</f>
        <v/>
      </c>
      <c r="M193" s="30" t="str">
        <f>IF($A193="","",Лист3!J195)</f>
        <v/>
      </c>
      <c r="N193" s="30" t="str">
        <f>IF($A193="","",Лист3!K195)</f>
        <v/>
      </c>
    </row>
    <row r="194" spans="1:14" x14ac:dyDescent="0.25">
      <c r="A194" s="38" t="str">
        <f>IFERROR(1/(1/Лист3!A196),"")</f>
        <v/>
      </c>
      <c r="B194" t="str">
        <f>IFERROR(VLOOKUP(A194,Лист1!A$3:B$9999,2,),"")</f>
        <v/>
      </c>
      <c r="C194" s="30" t="str">
        <f>IF($A194="","",Лист3!B196)</f>
        <v/>
      </c>
      <c r="D194" s="30" t="str">
        <f>IFERROR(VLOOKUP(A194,Лист1!A$3:D$9999,4,),"")</f>
        <v/>
      </c>
      <c r="E194" s="39" t="str">
        <f>IF($A194="","",Лист3!C196)</f>
        <v/>
      </c>
      <c r="F194" s="30" t="e">
        <f t="shared" si="2"/>
        <v>#VALUE!</v>
      </c>
      <c r="G194" s="30" t="str">
        <f>IF($A194="","",Лист3!D196)</f>
        <v/>
      </c>
      <c r="H194" s="30" t="str">
        <f>IF($A194="","",Лист3!E196)</f>
        <v/>
      </c>
      <c r="I194" s="30" t="str">
        <f>IF($A194="","",Лист3!F196)</f>
        <v/>
      </c>
      <c r="J194" s="30" t="str">
        <f>IF($A194="","",Лист3!G196)</f>
        <v/>
      </c>
      <c r="K194" s="30" t="str">
        <f>IF($A194="","",Лист3!H196)</f>
        <v/>
      </c>
      <c r="L194" s="30" t="str">
        <f>IF($A194="","",Лист3!I196)</f>
        <v/>
      </c>
      <c r="M194" s="30" t="str">
        <f>IF($A194="","",Лист3!J196)</f>
        <v/>
      </c>
      <c r="N194" s="30" t="str">
        <f>IF($A194="","",Лист3!K196)</f>
        <v/>
      </c>
    </row>
    <row r="195" spans="1:14" x14ac:dyDescent="0.25">
      <c r="A195" s="38" t="str">
        <f>IFERROR(1/(1/Лист3!A197),"")</f>
        <v/>
      </c>
      <c r="B195" t="str">
        <f>IFERROR(VLOOKUP(A195,Лист1!A$3:B$9999,2,),"")</f>
        <v/>
      </c>
      <c r="C195" s="30" t="str">
        <f>IF($A195="","",Лист3!B197)</f>
        <v/>
      </c>
      <c r="D195" s="30" t="str">
        <f>IFERROR(VLOOKUP(A195,Лист1!A$3:D$9999,4,),"")</f>
        <v/>
      </c>
      <c r="E195" s="39" t="str">
        <f>IF($A195="","",Лист3!C197)</f>
        <v/>
      </c>
      <c r="F195" s="30" t="e">
        <f t="shared" si="2"/>
        <v>#VALUE!</v>
      </c>
      <c r="G195" s="30" t="str">
        <f>IF($A195="","",Лист3!D197)</f>
        <v/>
      </c>
      <c r="H195" s="30" t="str">
        <f>IF($A195="","",Лист3!E197)</f>
        <v/>
      </c>
      <c r="I195" s="30" t="str">
        <f>IF($A195="","",Лист3!F197)</f>
        <v/>
      </c>
      <c r="J195" s="30" t="str">
        <f>IF($A195="","",Лист3!G197)</f>
        <v/>
      </c>
      <c r="K195" s="30" t="str">
        <f>IF($A195="","",Лист3!H197)</f>
        <v/>
      </c>
      <c r="L195" s="30" t="str">
        <f>IF($A195="","",Лист3!I197)</f>
        <v/>
      </c>
      <c r="M195" s="30" t="str">
        <f>IF($A195="","",Лист3!J197)</f>
        <v/>
      </c>
      <c r="N195" s="30" t="str">
        <f>IF($A195="","",Лист3!K197)</f>
        <v/>
      </c>
    </row>
    <row r="196" spans="1:14" x14ac:dyDescent="0.25">
      <c r="A196" s="38" t="str">
        <f>IFERROR(1/(1/Лист3!A198),"")</f>
        <v/>
      </c>
      <c r="B196" t="str">
        <f>IFERROR(VLOOKUP(A196,Лист1!A$3:B$9999,2,),"")</f>
        <v/>
      </c>
      <c r="C196" s="30" t="str">
        <f>IF($A196="","",Лист3!B198)</f>
        <v/>
      </c>
      <c r="D196" s="30" t="str">
        <f>IFERROR(VLOOKUP(A196,Лист1!A$3:D$9999,4,),"")</f>
        <v/>
      </c>
      <c r="E196" s="39" t="str">
        <f>IF($A196="","",Лист3!C198)</f>
        <v/>
      </c>
      <c r="F196" s="30" t="e">
        <f t="shared" ref="F196:F205" si="3">C196*E196</f>
        <v>#VALUE!</v>
      </c>
      <c r="G196" s="30" t="str">
        <f>IF($A196="","",Лист3!D198)</f>
        <v/>
      </c>
      <c r="H196" s="30" t="str">
        <f>IF($A196="","",Лист3!E198)</f>
        <v/>
      </c>
      <c r="I196" s="30" t="str">
        <f>IF($A196="","",Лист3!F198)</f>
        <v/>
      </c>
      <c r="J196" s="30" t="str">
        <f>IF($A196="","",Лист3!G198)</f>
        <v/>
      </c>
      <c r="K196" s="30" t="str">
        <f>IF($A196="","",Лист3!H198)</f>
        <v/>
      </c>
      <c r="L196" s="30" t="str">
        <f>IF($A196="","",Лист3!I198)</f>
        <v/>
      </c>
      <c r="M196" s="30" t="str">
        <f>IF($A196="","",Лист3!J198)</f>
        <v/>
      </c>
      <c r="N196" s="30" t="str">
        <f>IF($A196="","",Лист3!K198)</f>
        <v/>
      </c>
    </row>
    <row r="197" spans="1:14" x14ac:dyDescent="0.25">
      <c r="A197" s="38" t="str">
        <f>IFERROR(1/(1/Лист3!A199),"")</f>
        <v/>
      </c>
      <c r="B197" t="str">
        <f>IFERROR(VLOOKUP(A197,Лист1!A$3:B$9999,2,),"")</f>
        <v/>
      </c>
      <c r="C197" s="30" t="str">
        <f>IF($A197="","",Лист3!B199)</f>
        <v/>
      </c>
      <c r="D197" s="30" t="str">
        <f>IFERROR(VLOOKUP(A197,Лист1!A$3:D$9999,4,),"")</f>
        <v/>
      </c>
      <c r="E197" s="39" t="str">
        <f>IF($A197="","",Лист3!C199)</f>
        <v/>
      </c>
      <c r="F197" s="30" t="e">
        <f t="shared" si="3"/>
        <v>#VALUE!</v>
      </c>
      <c r="G197" s="30" t="str">
        <f>IF($A197="","",Лист3!D199)</f>
        <v/>
      </c>
      <c r="H197" s="30" t="str">
        <f>IF($A197="","",Лист3!E199)</f>
        <v/>
      </c>
      <c r="I197" s="30" t="str">
        <f>IF($A197="","",Лист3!F199)</f>
        <v/>
      </c>
      <c r="J197" s="30" t="str">
        <f>IF($A197="","",Лист3!G199)</f>
        <v/>
      </c>
      <c r="K197" s="30" t="str">
        <f>IF($A197="","",Лист3!H199)</f>
        <v/>
      </c>
      <c r="L197" s="30" t="str">
        <f>IF($A197="","",Лист3!I199)</f>
        <v/>
      </c>
      <c r="M197" s="30" t="str">
        <f>IF($A197="","",Лист3!J199)</f>
        <v/>
      </c>
      <c r="N197" s="30" t="str">
        <f>IF($A197="","",Лист3!K199)</f>
        <v/>
      </c>
    </row>
    <row r="198" spans="1:14" x14ac:dyDescent="0.25">
      <c r="A198" s="38" t="str">
        <f>IFERROR(1/(1/Лист3!A200),"")</f>
        <v/>
      </c>
      <c r="B198" t="str">
        <f>IFERROR(VLOOKUP(A198,Лист1!A$3:B$9999,2,),"")</f>
        <v/>
      </c>
      <c r="C198" s="30" t="str">
        <f>IF($A198="","",Лист3!B200)</f>
        <v/>
      </c>
      <c r="D198" s="30" t="str">
        <f>IFERROR(VLOOKUP(A198,Лист1!A$3:D$9999,4,),"")</f>
        <v/>
      </c>
      <c r="E198" s="39" t="str">
        <f>IF($A198="","",Лист3!C200)</f>
        <v/>
      </c>
      <c r="F198" s="30" t="e">
        <f t="shared" si="3"/>
        <v>#VALUE!</v>
      </c>
      <c r="G198" s="30" t="str">
        <f>IF($A198="","",Лист3!D200)</f>
        <v/>
      </c>
      <c r="H198" s="30" t="str">
        <f>IF($A198="","",Лист3!E200)</f>
        <v/>
      </c>
      <c r="I198" s="30" t="str">
        <f>IF($A198="","",Лист3!F200)</f>
        <v/>
      </c>
      <c r="J198" s="30" t="str">
        <f>IF($A198="","",Лист3!G200)</f>
        <v/>
      </c>
      <c r="K198" s="30" t="str">
        <f>IF($A198="","",Лист3!H200)</f>
        <v/>
      </c>
      <c r="L198" s="30" t="str">
        <f>IF($A198="","",Лист3!I200)</f>
        <v/>
      </c>
      <c r="M198" s="30" t="str">
        <f>IF($A198="","",Лист3!J200)</f>
        <v/>
      </c>
      <c r="N198" s="30" t="str">
        <f>IF($A198="","",Лист3!K200)</f>
        <v/>
      </c>
    </row>
    <row r="199" spans="1:14" x14ac:dyDescent="0.25">
      <c r="A199" s="38" t="str">
        <f>IFERROR(1/(1/Лист3!A201),"")</f>
        <v/>
      </c>
      <c r="B199" t="str">
        <f>IFERROR(VLOOKUP(A199,Лист1!A$3:B$9999,2,),"")</f>
        <v/>
      </c>
      <c r="C199" s="30" t="str">
        <f>IF($A199="","",Лист3!B201)</f>
        <v/>
      </c>
      <c r="D199" s="30" t="str">
        <f>IFERROR(VLOOKUP(A199,Лист1!A$3:D$9999,4,),"")</f>
        <v/>
      </c>
      <c r="E199" s="39" t="str">
        <f>IF($A199="","",Лист3!C201)</f>
        <v/>
      </c>
      <c r="F199" s="30" t="e">
        <f t="shared" si="3"/>
        <v>#VALUE!</v>
      </c>
      <c r="G199" s="30" t="str">
        <f>IF($A199="","",Лист3!D201)</f>
        <v/>
      </c>
      <c r="H199" s="30" t="str">
        <f>IF($A199="","",Лист3!E201)</f>
        <v/>
      </c>
      <c r="I199" s="30" t="str">
        <f>IF($A199="","",Лист3!F201)</f>
        <v/>
      </c>
      <c r="J199" s="30" t="str">
        <f>IF($A199="","",Лист3!G201)</f>
        <v/>
      </c>
      <c r="K199" s="30" t="str">
        <f>IF($A199="","",Лист3!H201)</f>
        <v/>
      </c>
      <c r="L199" s="30" t="str">
        <f>IF($A199="","",Лист3!I201)</f>
        <v/>
      </c>
      <c r="M199" s="30" t="str">
        <f>IF($A199="","",Лист3!J201)</f>
        <v/>
      </c>
      <c r="N199" s="30" t="str">
        <f>IF($A199="","",Лист3!K201)</f>
        <v/>
      </c>
    </row>
    <row r="200" spans="1:14" x14ac:dyDescent="0.25">
      <c r="A200" s="38" t="str">
        <f>IFERROR(1/(1/Лист3!A202),"")</f>
        <v/>
      </c>
      <c r="B200" t="str">
        <f>IFERROR(VLOOKUP(A200,Лист1!A$3:B$9999,2,),"")</f>
        <v/>
      </c>
      <c r="C200" s="30" t="str">
        <f>IF($A200="","",Лист3!B202)</f>
        <v/>
      </c>
      <c r="D200" s="30" t="str">
        <f>IFERROR(VLOOKUP(A200,Лист1!A$3:D$9999,4,),"")</f>
        <v/>
      </c>
      <c r="E200" s="39" t="str">
        <f>IF($A200="","",Лист3!C202)</f>
        <v/>
      </c>
      <c r="F200" s="30" t="e">
        <f t="shared" si="3"/>
        <v>#VALUE!</v>
      </c>
      <c r="G200" s="30" t="str">
        <f>IF($A200="","",Лист3!D202)</f>
        <v/>
      </c>
      <c r="H200" s="30" t="str">
        <f>IF($A200="","",Лист3!E202)</f>
        <v/>
      </c>
      <c r="I200" s="30" t="str">
        <f>IF($A200="","",Лист3!F202)</f>
        <v/>
      </c>
      <c r="J200" s="30" t="str">
        <f>IF($A200="","",Лист3!G202)</f>
        <v/>
      </c>
      <c r="K200" s="30" t="str">
        <f>IF($A200="","",Лист3!H202)</f>
        <v/>
      </c>
      <c r="L200" s="30" t="str">
        <f>IF($A200="","",Лист3!I202)</f>
        <v/>
      </c>
      <c r="M200" s="30" t="str">
        <f>IF($A200="","",Лист3!J202)</f>
        <v/>
      </c>
      <c r="N200" s="30" t="str">
        <f>IF($A200="","",Лист3!K202)</f>
        <v/>
      </c>
    </row>
    <row r="201" spans="1:14" x14ac:dyDescent="0.25">
      <c r="A201" s="38" t="str">
        <f>IFERROR(1/(1/Лист3!A203),"")</f>
        <v/>
      </c>
      <c r="B201" t="str">
        <f>IFERROR(VLOOKUP(A201,Лист1!A$3:B$9999,2,),"")</f>
        <v/>
      </c>
      <c r="C201" s="30" t="str">
        <f>IF($A201="","",Лист3!B203)</f>
        <v/>
      </c>
      <c r="D201" s="30" t="str">
        <f>IFERROR(VLOOKUP(A201,Лист1!A$3:D$9999,4,),"")</f>
        <v/>
      </c>
      <c r="E201" s="39" t="str">
        <f>IF($A201="","",Лист3!C203)</f>
        <v/>
      </c>
      <c r="F201" s="30" t="e">
        <f t="shared" si="3"/>
        <v>#VALUE!</v>
      </c>
      <c r="G201" s="30" t="str">
        <f>IF($A201="","",Лист3!D203)</f>
        <v/>
      </c>
      <c r="H201" s="30" t="str">
        <f>IF($A201="","",Лист3!E203)</f>
        <v/>
      </c>
      <c r="I201" s="30" t="str">
        <f>IF($A201="","",Лист3!F203)</f>
        <v/>
      </c>
      <c r="J201" s="30" t="str">
        <f>IF($A201="","",Лист3!G203)</f>
        <v/>
      </c>
      <c r="K201" s="30" t="str">
        <f>IF($A201="","",Лист3!H203)</f>
        <v/>
      </c>
      <c r="L201" s="30" t="str">
        <f>IF($A201="","",Лист3!I203)</f>
        <v/>
      </c>
      <c r="M201" s="30" t="str">
        <f>IF($A201="","",Лист3!J203)</f>
        <v/>
      </c>
      <c r="N201" s="30" t="str">
        <f>IF($A201="","",Лист3!K203)</f>
        <v/>
      </c>
    </row>
    <row r="202" spans="1:14" x14ac:dyDescent="0.25">
      <c r="A202" s="38" t="str">
        <f>IFERROR(1/(1/Лист3!A204),"")</f>
        <v/>
      </c>
      <c r="B202" t="str">
        <f>IFERROR(VLOOKUP(A202,Лист1!A$3:B$9999,2,),"")</f>
        <v/>
      </c>
      <c r="C202" s="30" t="str">
        <f>IF($A202="","",Лист3!B204)</f>
        <v/>
      </c>
      <c r="D202" s="30" t="str">
        <f>IFERROR(VLOOKUP(A202,Лист1!A$3:D$9999,4,),"")</f>
        <v/>
      </c>
      <c r="E202" s="39" t="str">
        <f>IF($A202="","",Лист3!C204)</f>
        <v/>
      </c>
      <c r="F202" s="30" t="e">
        <f t="shared" si="3"/>
        <v>#VALUE!</v>
      </c>
      <c r="G202" s="30" t="str">
        <f>IF($A202="","",Лист3!D204)</f>
        <v/>
      </c>
      <c r="H202" s="30" t="str">
        <f>IF($A202="","",Лист3!E204)</f>
        <v/>
      </c>
      <c r="I202" s="30" t="str">
        <f>IF($A202="","",Лист3!F204)</f>
        <v/>
      </c>
      <c r="J202" s="30" t="str">
        <f>IF($A202="","",Лист3!G204)</f>
        <v/>
      </c>
      <c r="K202" s="30" t="str">
        <f>IF($A202="","",Лист3!H204)</f>
        <v/>
      </c>
      <c r="L202" s="30" t="str">
        <f>IF($A202="","",Лист3!I204)</f>
        <v/>
      </c>
      <c r="M202" s="30" t="str">
        <f>IF($A202="","",Лист3!J204)</f>
        <v/>
      </c>
      <c r="N202" s="30" t="str">
        <f>IF($A202="","",Лист3!K204)</f>
        <v/>
      </c>
    </row>
    <row r="203" spans="1:14" x14ac:dyDescent="0.25">
      <c r="A203" s="38" t="str">
        <f>IFERROR(1/(1/Лист3!A205),"")</f>
        <v/>
      </c>
      <c r="B203" t="str">
        <f>IFERROR(VLOOKUP(A203,Лист1!A$3:B$9999,2,),"")</f>
        <v/>
      </c>
      <c r="C203" s="30" t="str">
        <f>IF($A203="","",Лист3!B205)</f>
        <v/>
      </c>
      <c r="D203" s="30" t="str">
        <f>IFERROR(VLOOKUP(A203,Лист1!A$3:D$9999,4,),"")</f>
        <v/>
      </c>
      <c r="E203" s="39" t="str">
        <f>IF($A203="","",Лист3!C205)</f>
        <v/>
      </c>
      <c r="F203" s="30" t="e">
        <f t="shared" si="3"/>
        <v>#VALUE!</v>
      </c>
      <c r="G203" s="30" t="str">
        <f>IF($A203="","",Лист3!D205)</f>
        <v/>
      </c>
      <c r="H203" s="30" t="str">
        <f>IF($A203="","",Лист3!E205)</f>
        <v/>
      </c>
      <c r="I203" s="30" t="str">
        <f>IF($A203="","",Лист3!F205)</f>
        <v/>
      </c>
      <c r="J203" s="30" t="str">
        <f>IF($A203="","",Лист3!G205)</f>
        <v/>
      </c>
      <c r="K203" s="30" t="str">
        <f>IF($A203="","",Лист3!H205)</f>
        <v/>
      </c>
      <c r="L203" s="30" t="str">
        <f>IF($A203="","",Лист3!I205)</f>
        <v/>
      </c>
      <c r="M203" s="30" t="str">
        <f>IF($A203="","",Лист3!J205)</f>
        <v/>
      </c>
      <c r="N203" s="30" t="str">
        <f>IF($A203="","",Лист3!K205)</f>
        <v/>
      </c>
    </row>
    <row r="204" spans="1:14" x14ac:dyDescent="0.25">
      <c r="A204" s="38" t="str">
        <f>IFERROR(1/(1/Лист3!A206),"")</f>
        <v/>
      </c>
      <c r="B204" t="str">
        <f>IFERROR(VLOOKUP(A204,Лист1!A$3:B$9999,2,),"")</f>
        <v/>
      </c>
      <c r="C204" s="30" t="str">
        <f>IF($A204="","",Лист3!B206)</f>
        <v/>
      </c>
      <c r="D204" s="30" t="str">
        <f>IFERROR(VLOOKUP(A204,Лист1!A$3:D$9999,4,),"")</f>
        <v/>
      </c>
      <c r="E204" s="39" t="str">
        <f>IF($A204="","",Лист3!C206)</f>
        <v/>
      </c>
      <c r="F204" s="30" t="e">
        <f t="shared" si="3"/>
        <v>#VALUE!</v>
      </c>
      <c r="G204" s="30" t="str">
        <f>IF($A204="","",Лист3!D206)</f>
        <v/>
      </c>
      <c r="H204" s="30" t="str">
        <f>IF($A204="","",Лист3!E206)</f>
        <v/>
      </c>
      <c r="I204" s="30" t="str">
        <f>IF($A204="","",Лист3!F206)</f>
        <v/>
      </c>
      <c r="J204" s="30" t="str">
        <f>IF($A204="","",Лист3!G206)</f>
        <v/>
      </c>
      <c r="K204" s="30" t="str">
        <f>IF($A204="","",Лист3!H206)</f>
        <v/>
      </c>
      <c r="L204" s="30" t="str">
        <f>IF($A204="","",Лист3!I206)</f>
        <v/>
      </c>
      <c r="M204" s="30" t="str">
        <f>IF($A204="","",Лист3!J206)</f>
        <v/>
      </c>
      <c r="N204" s="30" t="str">
        <f>IF($A204="","",Лист3!K206)</f>
        <v/>
      </c>
    </row>
    <row r="205" spans="1:14" x14ac:dyDescent="0.25">
      <c r="A205" s="38" t="str">
        <f>IFERROR(1/(1/Лист3!A207),"")</f>
        <v/>
      </c>
      <c r="B205" t="str">
        <f>IFERROR(VLOOKUP(A205,Лист1!A$3:B$9999,2,),"")</f>
        <v/>
      </c>
      <c r="C205" s="30" t="str">
        <f>IF($A205="","",Лист3!B207)</f>
        <v/>
      </c>
      <c r="D205" s="30" t="str">
        <f>IFERROR(VLOOKUP(A205,Лист1!A$3:D$9999,4,),"")</f>
        <v/>
      </c>
      <c r="E205" s="39" t="str">
        <f>IF($A205="","",Лист3!C207)</f>
        <v/>
      </c>
      <c r="F205" s="30" t="e">
        <f t="shared" si="3"/>
        <v>#VALUE!</v>
      </c>
      <c r="G205" s="30" t="str">
        <f>IF($A205="","",Лист3!D207)</f>
        <v/>
      </c>
      <c r="H205" s="30" t="str">
        <f>IF($A205="","",Лист3!E207)</f>
        <v/>
      </c>
      <c r="I205" s="30" t="str">
        <f>IF($A205="","",Лист3!F207)</f>
        <v/>
      </c>
      <c r="J205" s="30" t="str">
        <f>IF($A205="","",Лист3!G207)</f>
        <v/>
      </c>
      <c r="K205" s="30" t="str">
        <f>IF($A205="","",Лист3!H207)</f>
        <v/>
      </c>
      <c r="L205" s="30" t="str">
        <f>IF($A205="","",Лист3!I207)</f>
        <v/>
      </c>
      <c r="M205" s="30" t="str">
        <f>IF($A205="","",Лист3!J207)</f>
        <v/>
      </c>
      <c r="N205" s="30" t="str">
        <f>IF($A205="","",Лист3!K207)</f>
        <v/>
      </c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conditionalFormatting sqref="A3:N205">
    <cfRule type="expression" dxfId="7" priority="1" stopIfTrue="1">
      <formula>$B3&lt;&gt;""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2018-07-27T11:51:56Z</dcterms:modified>
</cp:coreProperties>
</file>