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228"/>
  <workbookPr/>
  <mc:AlternateContent xmlns:mc="http://schemas.openxmlformats.org/markup-compatibility/2006">
    <mc:Choice Requires="x15">
      <x15ac:absPath xmlns:x15ac="http://schemas.microsoft.com/office/spreadsheetml/2010/11/ac" url="D:\Download\Excel\"/>
    </mc:Choice>
  </mc:AlternateContent>
  <xr:revisionPtr revIDLastSave="0" documentId="10_ncr:8100000_{B69B6CA7-AF9C-4DF1-95DF-5F8FC93C26D7}" xr6:coauthVersionLast="34" xr6:coauthVersionMax="34" xr10:uidLastSave="{00000000-0000-0000-0000-000000000000}"/>
  <bookViews>
    <workbookView xWindow="0" yWindow="0" windowWidth="38400" windowHeight="12225" xr2:uid="{00000000-000D-0000-FFFF-FFFF00000000}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1" l="1"/>
  <c r="I9" i="1"/>
  <c r="I10" i="1"/>
  <c r="I11" i="1"/>
  <c r="I14" i="1"/>
  <c r="I12" i="1"/>
  <c r="I13" i="1"/>
  <c r="D7" i="1"/>
  <c r="F7" i="1" s="1"/>
  <c r="D14" i="1"/>
  <c r="D10" i="1" l="1"/>
  <c r="D12" i="1" s="1"/>
  <c r="D18" i="1" a="1"/>
  <c r="D18" i="1" s="1"/>
  <c r="D16" i="1" a="1"/>
  <c r="D16" i="1" s="1"/>
  <c r="I4" i="1"/>
  <c r="I5" i="1"/>
  <c r="I6" i="1"/>
  <c r="I7" i="1"/>
  <c r="J5" i="1" l="1"/>
  <c r="J6" i="1"/>
  <c r="J7" i="1"/>
  <c r="J8" i="1"/>
  <c r="J10" i="1"/>
  <c r="J11" i="1"/>
  <c r="J12" i="1"/>
  <c r="J13" i="1"/>
  <c r="J14" i="1"/>
  <c r="J3" i="1"/>
  <c r="I3" i="1"/>
  <c r="J4" i="1" l="1"/>
  <c r="D8" i="1"/>
  <c r="D9" i="1" l="1"/>
  <c r="D11" i="1" s="1"/>
  <c r="D13" i="1" s="1"/>
  <c r="J9" i="1"/>
  <c r="D17" i="1" l="1" a="1"/>
  <c r="D17" i="1" s="1"/>
</calcChain>
</file>

<file path=xl/sharedStrings.xml><?xml version="1.0" encoding="utf-8"?>
<sst xmlns="http://schemas.openxmlformats.org/spreadsheetml/2006/main" count="31" uniqueCount="12">
  <si>
    <t>Дата</t>
  </si>
  <si>
    <t>Наименование</t>
  </si>
  <si>
    <t>Данные 1</t>
  </si>
  <si>
    <t>Данные 1_2</t>
  </si>
  <si>
    <t>Данные 2</t>
  </si>
  <si>
    <t>Данные 2_1</t>
  </si>
  <si>
    <t>Наименование 1</t>
  </si>
  <si>
    <t>Наименование 2</t>
  </si>
  <si>
    <t>Данные</t>
  </si>
  <si>
    <t>А-1</t>
  </si>
  <si>
    <t>А-2</t>
  </si>
  <si>
    <t>Наименование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</si>
</sst>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theme="1"/>
      </top>
      <bottom/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/>
      <top style="thin">
        <color theme="1"/>
      </top>
      <bottom style="medium">
        <color indexed="64"/>
      </bottom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 style="medium">
        <color indexed="64"/>
      </right>
      <top style="thin">
        <color theme="1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14" fontId="1" fillId="0" borderId="1" xfId="0" applyNumberFormat="1" applyFont="1" applyBorder="1"/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" xfId="0" applyFont="1" applyFill="1" applyBorder="1" applyAlignment="1">
      <alignment vertical="center" wrapText="1"/>
    </xf>
    <xf numFmtId="14" fontId="1" fillId="0" borderId="2" xfId="0" applyNumberFormat="1" applyFont="1" applyBorder="1" applyAlignment="1">
      <alignment horizontal="center"/>
    </xf>
    <xf numFmtId="14" fontId="1" fillId="2" borderId="1" xfId="0" applyNumberFormat="1" applyFont="1" applyFill="1" applyBorder="1"/>
    <xf numFmtId="14" fontId="1" fillId="2" borderId="2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/>
    </xf>
    <xf numFmtId="0" fontId="2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top"/>
    </xf>
    <xf numFmtId="0" fontId="0" fillId="0" borderId="0" xfId="0" applyAlignment="1"/>
    <xf numFmtId="14" fontId="1" fillId="3" borderId="2" xfId="0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14" fontId="4" fillId="3" borderId="1" xfId="0" applyNumberFormat="1" applyFont="1" applyFill="1" applyBorder="1"/>
    <xf numFmtId="14" fontId="1" fillId="4" borderId="1" xfId="0" applyNumberFormat="1" applyFont="1" applyFill="1" applyBorder="1"/>
    <xf numFmtId="14" fontId="1" fillId="4" borderId="2" xfId="0" applyNumberFormat="1" applyFont="1" applyFill="1" applyBorder="1" applyAlignment="1">
      <alignment horizontal="center"/>
    </xf>
    <xf numFmtId="0" fontId="3" fillId="4" borderId="2" xfId="0" applyFont="1" applyFill="1" applyBorder="1" applyAlignment="1">
      <alignment vertical="center" wrapText="1"/>
    </xf>
    <xf numFmtId="0" fontId="1" fillId="4" borderId="2" xfId="0" applyFont="1" applyFill="1" applyBorder="1" applyAlignment="1">
      <alignment horizontal="center"/>
    </xf>
    <xf numFmtId="14" fontId="1" fillId="5" borderId="1" xfId="0" applyNumberFormat="1" applyFont="1" applyFill="1" applyBorder="1"/>
    <xf numFmtId="14" fontId="1" fillId="5" borderId="2" xfId="0" applyNumberFormat="1" applyFont="1" applyFill="1" applyBorder="1" applyAlignment="1">
      <alignment horizontal="center"/>
    </xf>
    <xf numFmtId="0" fontId="3" fillId="5" borderId="2" xfId="0" applyFont="1" applyFill="1" applyBorder="1" applyAlignment="1">
      <alignment vertical="center" wrapText="1"/>
    </xf>
    <xf numFmtId="0" fontId="1" fillId="5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2" fillId="5" borderId="2" xfId="0" applyFont="1" applyFill="1" applyBorder="1" applyAlignment="1">
      <alignment vertical="center" wrapText="1"/>
    </xf>
    <xf numFmtId="14" fontId="4" fillId="4" borderId="3" xfId="0" applyNumberFormat="1" applyFont="1" applyFill="1" applyBorder="1"/>
    <xf numFmtId="14" fontId="1" fillId="4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vertical="center" wrapText="1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14" fontId="4" fillId="5" borderId="6" xfId="0" applyNumberFormat="1" applyFont="1" applyFill="1" applyBorder="1"/>
    <xf numFmtId="0" fontId="1" fillId="5" borderId="7" xfId="0" applyFont="1" applyFill="1" applyBorder="1" applyAlignment="1">
      <alignment horizontal="center"/>
    </xf>
    <xf numFmtId="14" fontId="4" fillId="3" borderId="8" xfId="0" applyNumberFormat="1" applyFont="1" applyFill="1" applyBorder="1"/>
    <xf numFmtId="14" fontId="1" fillId="3" borderId="9" xfId="0" applyNumberFormat="1" applyFont="1" applyFill="1" applyBorder="1" applyAlignment="1">
      <alignment horizontal="center"/>
    </xf>
    <xf numFmtId="0" fontId="2" fillId="3" borderId="9" xfId="0" applyFont="1" applyFill="1" applyBorder="1" applyAlignment="1">
      <alignment vertical="center" wrapText="1"/>
    </xf>
    <xf numFmtId="0" fontId="1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4" fillId="5" borderId="12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0" fillId="6" borderId="0" xfId="0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18"/>
  <sheetViews>
    <sheetView tabSelected="1" workbookViewId="0">
      <selection activeCell="D12" sqref="D12"/>
    </sheetView>
  </sheetViews>
  <sheetFormatPr defaultRowHeight="15" x14ac:dyDescent="0.25"/>
  <cols>
    <col min="1" max="1" width="10.140625" bestFit="1" customWidth="1"/>
    <col min="2" max="2" width="11.28515625" bestFit="1" customWidth="1"/>
    <col min="3" max="3" width="18.5703125" customWidth="1"/>
    <col min="4" max="4" width="15.85546875" customWidth="1"/>
    <col min="5" max="5" width="16.42578125" customWidth="1"/>
    <col min="6" max="6" width="13.42578125" customWidth="1"/>
    <col min="7" max="7" width="13.28515625" customWidth="1"/>
    <col min="8" max="8" width="3.85546875" customWidth="1"/>
  </cols>
  <sheetData>
    <row r="2" spans="1:10" s="13" customFormat="1" x14ac:dyDescent="0.25">
      <c r="A2" s="10" t="s">
        <v>0</v>
      </c>
      <c r="B2" s="11" t="s">
        <v>8</v>
      </c>
      <c r="C2" s="11" t="s">
        <v>1</v>
      </c>
      <c r="D2" s="12" t="s">
        <v>2</v>
      </c>
      <c r="E2" s="12" t="s">
        <v>3</v>
      </c>
      <c r="F2" s="12" t="s">
        <v>4</v>
      </c>
      <c r="G2" s="12" t="s">
        <v>5</v>
      </c>
    </row>
    <row r="3" spans="1:10" x14ac:dyDescent="0.25">
      <c r="A3" s="1">
        <v>43191</v>
      </c>
      <c r="B3" s="5" t="s">
        <v>9</v>
      </c>
      <c r="C3" s="4" t="s">
        <v>6</v>
      </c>
      <c r="D3" s="2">
        <v>20451</v>
      </c>
      <c r="E3" s="2">
        <v>0</v>
      </c>
      <c r="F3" s="2">
        <v>20451</v>
      </c>
      <c r="G3" s="2">
        <v>6</v>
      </c>
      <c r="I3" s="3">
        <f>SUMIFS($E$3:$E$14,$C$3:$C$14,C3,$A$3:$A$14,A3-1)</f>
        <v>0</v>
      </c>
      <c r="J3" s="3">
        <f>SUMIFS($D$3:$D$14,$C$3:$C$14,C3,$A$3:$A$14,A3-1)+SUMIFS($E$3:$E$14,$C$3:$C$14,C3,$A$3:$A$14,A3-1)+SUMIFS($G$3:$G$14,$C$3:$C$14,C3,$A$3:$A$14,A3-1)</f>
        <v>0</v>
      </c>
    </row>
    <row r="4" spans="1:10" x14ac:dyDescent="0.25">
      <c r="A4" s="1">
        <v>43192</v>
      </c>
      <c r="B4" s="5" t="s">
        <v>9</v>
      </c>
      <c r="C4" s="4" t="s">
        <v>6</v>
      </c>
      <c r="D4" s="2">
        <v>20457</v>
      </c>
      <c r="E4" s="2">
        <v>8</v>
      </c>
      <c r="F4" s="2">
        <v>20465</v>
      </c>
      <c r="G4" s="2">
        <v>4</v>
      </c>
      <c r="I4" s="3">
        <f>SUMIFS($E$3:$E$14,$C$3:$C$14,C4,$A$3:$A$14,A4-1)</f>
        <v>0</v>
      </c>
      <c r="J4" s="3">
        <f>SUMIFS($D$3:$D$14,$C$3:$C$14,C4,$A$3:$A$14,A4-1)+SUMIFS($E$3:$E$14,$C$3:$C$14,C4,$A$3:$A$14,A4-1)+SUMIFS($G$3:$G$14,$C$3:$C$14,C4,$A$3:$A$14,A4-1)</f>
        <v>20457</v>
      </c>
    </row>
    <row r="5" spans="1:10" x14ac:dyDescent="0.25">
      <c r="A5" s="18">
        <v>43193</v>
      </c>
      <c r="B5" s="14" t="s">
        <v>9</v>
      </c>
      <c r="C5" s="15" t="s">
        <v>11</v>
      </c>
      <c r="D5" s="17">
        <v>30</v>
      </c>
      <c r="E5" s="17">
        <v>6</v>
      </c>
      <c r="F5" s="16">
        <v>20475</v>
      </c>
      <c r="G5" s="17">
        <v>0</v>
      </c>
      <c r="I5" s="3">
        <f>SUMIFS($E$3:$E$14,$C$3:$C$14,C5,$A$3:$A$14,A5-1)</f>
        <v>0</v>
      </c>
      <c r="J5" s="3">
        <f>SUMIFS($D$3:$D$14,$C$3:$C$14,C5,$A$3:$A$14,A5-1)+SUMIFS($E$3:$E$14,$C$3:$C$14,C5,$A$3:$A$14,A5-1)+SUMIFS($G$3:$G$14,$C$3:$C$14,C5,$A$3:$A$14,A5-1)</f>
        <v>0</v>
      </c>
    </row>
    <row r="6" spans="1:10" x14ac:dyDescent="0.25">
      <c r="A6" s="6">
        <v>43194</v>
      </c>
      <c r="B6" s="7" t="s">
        <v>10</v>
      </c>
      <c r="C6" s="8" t="s">
        <v>7</v>
      </c>
      <c r="D6" s="9">
        <v>100255</v>
      </c>
      <c r="E6" s="9">
        <v>4</v>
      </c>
      <c r="F6" s="9">
        <v>100259</v>
      </c>
      <c r="G6" s="9">
        <v>3</v>
      </c>
      <c r="I6" s="3">
        <f>SUMIFS($E$3:$E$14,$C$3:$C$14,C6,$A$3:$A$14,A6-1)</f>
        <v>0</v>
      </c>
      <c r="J6" s="3">
        <f>SUMIFS($D$3:$D$14,$C$3:$C$14,C6,$A$3:$A$14,A6-1)+SUMIFS($E$3:$E$14,$C$3:$C$14,C6,$A$3:$A$14,A6-1)+SUMIFS($G$3:$G$14,$C$3:$C$14,C6,$A$3:$A$14,A6-1)</f>
        <v>0</v>
      </c>
    </row>
    <row r="7" spans="1:10" x14ac:dyDescent="0.25">
      <c r="A7" s="6">
        <v>43195</v>
      </c>
      <c r="B7" s="7" t="s">
        <v>10</v>
      </c>
      <c r="C7" s="8" t="s">
        <v>7</v>
      </c>
      <c r="D7" s="9">
        <f>SUM(INDEX($D$3:$E6,MATCH(LOOKUP(,-1/($C$3:$C6=C7),$A$3:$A6),$A$3:$A6,0),0))+INDEX($G$3:$G6,MATCH(LOOKUP(,-1/($C$3:$C6=C7),$A$3:$A6),$A$3:$A6,0))</f>
        <v>100262</v>
      </c>
      <c r="E7" s="9">
        <v>1</v>
      </c>
      <c r="F7" s="9">
        <f>SUM(D7:E7)</f>
        <v>100263</v>
      </c>
      <c r="G7" s="9">
        <v>2</v>
      </c>
      <c r="I7" s="3">
        <f>SUMIFS($E$3:$E$14,$C$3:$C$14,C7,$A$3:$A$14,A7-1)</f>
        <v>4</v>
      </c>
      <c r="J7" s="3">
        <f>SUMIFS($D$3:$D$14,$C$3:$C$14,C7,$A$3:$A$14,A7-1)+SUMIFS($E$3:$E$14,$C$3:$C$14,C7,$A$3:$A$14,A7-1)+SUMIFS($G$3:$G$14,$C$3:$C$14,C7,$A$3:$A$14,A7-1)</f>
        <v>100262</v>
      </c>
    </row>
    <row r="8" spans="1:10" x14ac:dyDescent="0.25">
      <c r="A8" s="1">
        <v>43196</v>
      </c>
      <c r="B8" s="5" t="s">
        <v>9</v>
      </c>
      <c r="C8" s="4" t="s">
        <v>6</v>
      </c>
      <c r="D8" s="2">
        <f>SUM(INDEX($D$3:$E7,MATCH(LOOKUP(,-1/($C$3:$C7=C8),$A$3:$A7),$A$3:$A7,0),0))+INDEX($G$3:$G7,MATCH(LOOKUP(,-1/($C$3:$C7=C8),$A$3:$A7),$A$3:$A7,0))</f>
        <v>20469</v>
      </c>
      <c r="E8" s="2">
        <v>7</v>
      </c>
      <c r="F8" s="2">
        <v>20502</v>
      </c>
      <c r="G8" s="2">
        <v>0</v>
      </c>
      <c r="I8" s="44">
        <f>SUMPRODUCT(($D$3:$D7+$E$3:$E7+$G$3:$G7)*($C$3:$C7=C8)*($A$3:$A7=LOOKUP(,-1/($C$3:$C7=C8),$A$3:$A7)))</f>
        <v>20469</v>
      </c>
      <c r="J8" s="3">
        <f>SUMIFS($D$3:$D$14,$C$3:$C$14,C8,$A$3:$A$14,A8-1)+SUMIFS($E$3:$E$14,$C$3:$C$14,C8,$A$3:$A$14,A8-1)+SUMIFS($G$3:$G$14,$C$3:$C$14,C8,$A$3:$A$14,A8-1)</f>
        <v>0</v>
      </c>
    </row>
    <row r="9" spans="1:10" x14ac:dyDescent="0.25">
      <c r="A9" s="1">
        <v>43197</v>
      </c>
      <c r="B9" s="5" t="s">
        <v>9</v>
      </c>
      <c r="C9" s="4" t="s">
        <v>6</v>
      </c>
      <c r="D9" s="2">
        <f>SUM(INDEX($D$3:$E8,MATCH(LOOKUP(,-1/($C$3:$C8=C9),$A$3:$A8),$A$3:$A8,0),0))+INDEX($G$3:$G8,MATCH(LOOKUP(,-1/($C$3:$C8=C9),$A$3:$A8),$A$3:$A8,0))</f>
        <v>20476</v>
      </c>
      <c r="E9" s="2">
        <v>3</v>
      </c>
      <c r="F9" s="2">
        <v>20502</v>
      </c>
      <c r="G9" s="2">
        <v>0</v>
      </c>
      <c r="I9" s="44">
        <f>SUMPRODUCT(($D$3:$D8+$E$3:$E8+$G$3:$G8)*($C$3:$C8=C9)*($A$3:$A8=LOOKUP(,-1/($C$3:$C8=C9),$A$3:$A8)))</f>
        <v>20476</v>
      </c>
      <c r="J9" s="3">
        <f>SUMIFS($D$3:$D$14,$C$3:$C$14,C9,$A$3:$A$14,A9-1)+SUMIFS($E$3:$E$14,$C$3:$C$14,C9,$A$3:$A$14,A9-1)+SUMIFS($G$3:$G$14,$C$3:$C$14,C9,$A$3:$A$14,A9-1)</f>
        <v>20476</v>
      </c>
    </row>
    <row r="10" spans="1:10" x14ac:dyDescent="0.25">
      <c r="A10" s="19">
        <v>43198</v>
      </c>
      <c r="B10" s="20" t="s">
        <v>10</v>
      </c>
      <c r="C10" s="21" t="s">
        <v>7</v>
      </c>
      <c r="D10" s="27">
        <f>SUM(INDEX($D$3:$E9,MATCH(LOOKUP(,-1/($C$3:$C9=C10),$A$3:$A9),$A$3:$A9,0),0))+INDEX($G$3:$G9,MATCH(LOOKUP(,-1/($C$3:$C9=C10),$A$3:$A9),$A$3:$A9,0))</f>
        <v>100265</v>
      </c>
      <c r="E10" s="22">
        <v>4</v>
      </c>
      <c r="F10" s="22">
        <v>100269</v>
      </c>
      <c r="G10" s="22">
        <v>5</v>
      </c>
      <c r="I10" s="44">
        <f>SUMPRODUCT(($D$3:$D9+$E$3:$E9+$G$3:$G9)*($C$3:$C9=C10)*($A$3:$A9=LOOKUP(,-1/($C$3:$C9=C10),$A$3:$A9)))</f>
        <v>100265</v>
      </c>
      <c r="J10" s="3">
        <f>SUMIFS($D$3:$D$14,$C$3:$C$14,C10,$A$3:$A$14,A10-1)+SUMIFS($E$3:$E$14,$C$3:$C$14,C10,$A$3:$A$14,A10-1)+SUMIFS($G$3:$G$14,$C$3:$C$14,C10,$A$3:$A$14,A10-1)</f>
        <v>0</v>
      </c>
    </row>
    <row r="11" spans="1:10" ht="15.75" thickBot="1" x14ac:dyDescent="0.3">
      <c r="A11" s="23">
        <v>43199</v>
      </c>
      <c r="B11" s="24" t="s">
        <v>9</v>
      </c>
      <c r="C11" s="25" t="s">
        <v>6</v>
      </c>
      <c r="D11" s="26">
        <f>SUM(INDEX($D$3:$E10,MATCH(LOOKUP(,-1/($C$3:$C10=C11),$A$3:$A10),$A$3:$A10,0),0))+INDEX($G$3:$G10,MATCH(LOOKUP(,-1/($C$3:$C10=C11),$A$3:$A10),$A$3:$A10,0))</f>
        <v>20479</v>
      </c>
      <c r="E11" s="26">
        <v>0</v>
      </c>
      <c r="F11" s="26">
        <v>20505</v>
      </c>
      <c r="G11" s="26">
        <v>6</v>
      </c>
      <c r="I11" s="44">
        <f>SUMPRODUCT(($D$3:$D10+$E$3:$E10+$G$3:$G10)*($C$3:$C10=C11)*($A$3:$A10=LOOKUP(,-1/($C$3:$C10=C11),$A$3:$A10)))</f>
        <v>20479</v>
      </c>
      <c r="J11" s="3">
        <f>SUMIFS($D$3:$D$14,$C$3:$C$14,C11,$A$3:$A$14,A11-1)+SUMIFS($E$3:$E$14,$C$3:$C$14,C11,$A$3:$A$14,A11-1)+SUMIFS($G$3:$G$14,$C$3:$C$14,C11,$A$3:$A$14,A11-1)</f>
        <v>0</v>
      </c>
    </row>
    <row r="12" spans="1:10" x14ac:dyDescent="0.25">
      <c r="A12" s="29">
        <v>43200</v>
      </c>
      <c r="B12" s="30" t="s">
        <v>9</v>
      </c>
      <c r="C12" s="31" t="s">
        <v>7</v>
      </c>
      <c r="D12" s="41">
        <f>SUM(INDEX($D$3:$E11,MATCH(LOOKUP(,-1/($C$3:$C11=C12),$A$3:$A11),$A$3:$A11,0),0))+INDEX($G$3:$G11,MATCH(LOOKUP(,-1/($C$3:$C11=C12),$A$3:$A11),$A$3:$A11,0))</f>
        <v>100274</v>
      </c>
      <c r="E12" s="32">
        <v>0</v>
      </c>
      <c r="F12" s="32">
        <v>20511</v>
      </c>
      <c r="G12" s="33">
        <v>8</v>
      </c>
      <c r="I12" s="44">
        <f>SUMPRODUCT(($D$3:$D11+$E$3:$E11+$G$3:$G11)*($C$3:$C11=C12)*($A$3:$A11=LOOKUP(,-1/($C$3:$C11=C12),$A$3:$A11)))</f>
        <v>100274</v>
      </c>
      <c r="J12" s="3">
        <f>SUMIFS($D$3:$D$14,$C$3:$C$14,C12,$A$3:$A$14,A12-1)+SUMIFS($E$3:$E$14,$C$3:$C$14,C12,$A$3:$A$14,A12-1)+SUMIFS($G$3:$G$14,$C$3:$C$14,C12,$A$3:$A$14,A12-1)</f>
        <v>0</v>
      </c>
    </row>
    <row r="13" spans="1:10" x14ac:dyDescent="0.25">
      <c r="A13" s="34">
        <v>43201</v>
      </c>
      <c r="B13" s="24" t="s">
        <v>9</v>
      </c>
      <c r="C13" s="28" t="s">
        <v>6</v>
      </c>
      <c r="D13" s="42">
        <f>SUM(INDEX($D$3:$E12,MATCH(LOOKUP(,-1/($C$3:$C12=C13),$A$3:$A12),$A$3:$A12,0),0))+INDEX($G$3:$G12,MATCH(LOOKUP(,-1/($C$3:$C12=C13),$A$3:$A12),$A$3:$A12,0))</f>
        <v>20485</v>
      </c>
      <c r="E13" s="26">
        <v>0</v>
      </c>
      <c r="F13" s="26">
        <v>20519</v>
      </c>
      <c r="G13" s="35">
        <v>0</v>
      </c>
      <c r="I13" s="44">
        <f>SUMPRODUCT(($D$3:$D12+$E$3:$E12+$G$3:$G12)*($C$3:$C12=C13)*($A$3:$A12=LOOKUP(,-1/($C$3:$C12=C13),$A$3:$A12)))</f>
        <v>20485</v>
      </c>
      <c r="J13" s="3">
        <f>SUMIFS($D$3:$D$14,$C$3:$C$14,C13,$A$3:$A$14,A13-1)+SUMIFS($E$3:$E$14,$C$3:$C$14,C13,$A$3:$A$14,A13-1)+SUMIFS($G$3:$G$14,$C$3:$C$14,C13,$A$3:$A$14,A13-1)</f>
        <v>0</v>
      </c>
    </row>
    <row r="14" spans="1:10" ht="15.75" thickBot="1" x14ac:dyDescent="0.3">
      <c r="A14" s="36">
        <v>43202</v>
      </c>
      <c r="B14" s="37" t="s">
        <v>9</v>
      </c>
      <c r="C14" s="38" t="s">
        <v>11</v>
      </c>
      <c r="D14" s="43">
        <f>SUM(INDEX($D$3:$E13,MATCH(LOOKUP(,-1/($C$3:$C13=C14),$A$3:$A13),$A$3:$A13,0),0))+INDEX($G$3:$G13,MATCH(LOOKUP(,-1/($C$3:$C13=C14),$A$3:$A13),$A$3:$A13,0))</f>
        <v>36</v>
      </c>
      <c r="E14" s="39">
        <v>5</v>
      </c>
      <c r="F14" s="39">
        <v>20524</v>
      </c>
      <c r="G14" s="40">
        <v>3</v>
      </c>
      <c r="I14" s="44">
        <f>SUMPRODUCT(($D$3:$D13+$E$3:$E13+$G$3:$G13)*($C$3:$C13=C14)*($A$3:$A13=LOOKUP(,-1/($C$3:$C13=C14),$A$3:$A13)))</f>
        <v>36</v>
      </c>
      <c r="J14" s="3">
        <f>SUMIFS($D$3:$D$14,$C$3:$C$14,C14,$A$3:$A$14,A14-1)+SUMIFS($E$3:$E$14,$C$3:$C$14,C14,$A$3:$A$14,A14-1)+SUMIFS($G$3:$G$14,$C$3:$C$14,C14,$A$3:$A$14,A14-1)</f>
        <v>0</v>
      </c>
    </row>
    <row r="16" spans="1:10" x14ac:dyDescent="0.25">
      <c r="D16">
        <f t="array" ref="D16">SUM(INDEX($D$3:$E11,MATCH(MAX(($C$3:$C11=C12)*$A$3:$A11),$A$3:$A11,0),0))+INDEX($G$3:$G11,MATCH(MAX(($C$3:$C11=C12)*$A$3:$A11),$A$3:$A11,0))</f>
        <v>100274</v>
      </c>
    </row>
    <row r="17" spans="4:4" x14ac:dyDescent="0.25">
      <c r="D17">
        <f t="array" ref="D17">SUM(INDEX($D$3:$E12,MATCH(MAX(($C$3:$C12=C13)*$A$3:$A12),$A$3:$A12,0),0))+INDEX($G$3:$G12,MATCH(MAX(($C$3:$C12=C13)*$A$3:$A12),$A$3:$A12,0))</f>
        <v>20485</v>
      </c>
    </row>
    <row r="18" spans="4:4" x14ac:dyDescent="0.25">
      <c r="D18">
        <f t="array" ref="D18">SUM(INDEX($D$3:$E13,MATCH(MAX(($C$3:$C13=C14)*$A$3:$A13),$A$3:$A13,0),0))+INDEX($G$3:$G13,MATCH(MAX(($C$3:$C13=C14)*$A$3:$A13),$A$3:$A13,0))</f>
        <v>36</v>
      </c>
    </row>
  </sheetData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Худяков Александр Викторович</dc:creator>
  <cp:lastModifiedBy>Elena</cp:lastModifiedBy>
  <dcterms:created xsi:type="dcterms:W3CDTF">2018-06-27T05:51:23Z</dcterms:created>
  <dcterms:modified xsi:type="dcterms:W3CDTF">2018-06-28T05:41:04Z</dcterms:modified>
</cp:coreProperties>
</file>