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567AE6C-CC0A-4185-8D3A-C34ED3A910DE}" xr6:coauthVersionLast="36" xr6:coauthVersionMax="36" xr10:uidLastSave="{00000000-0000-0000-0000-000000000000}"/>
  <bookViews>
    <workbookView xWindow="0" yWindow="0" windowWidth="38400" windowHeight="11580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62913"/>
</workbook>
</file>

<file path=xl/calcChain.xml><?xml version="1.0" encoding="utf-8"?>
<calcChain xmlns="http://schemas.openxmlformats.org/spreadsheetml/2006/main">
  <c r="E13" i="3" l="1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E12" i="3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C12" i="3" s="1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1" i="3" s="1"/>
  <c r="B12" i="3" l="1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D11" i="3" l="1"/>
  <c r="D15" i="3"/>
  <c r="D21" i="3"/>
  <c r="D16" i="3" l="1"/>
  <c r="D13" i="3"/>
  <c r="AK20" i="3"/>
  <c r="D19" i="3"/>
  <c r="D22" i="3"/>
  <c r="D18" i="3"/>
  <c r="D12" i="3"/>
  <c r="D14" i="3"/>
  <c r="D17" i="3"/>
  <c r="D20" i="3"/>
  <c r="AJ15" i="3"/>
  <c r="AR15" i="3" s="1"/>
  <c r="AK11" i="3"/>
  <c r="AL15" i="3"/>
  <c r="AL11" i="3"/>
  <c r="AI11" i="3"/>
  <c r="AN11" i="3" s="1"/>
  <c r="AM11" i="3"/>
  <c r="AK15" i="3"/>
  <c r="AO11" i="3"/>
  <c r="AJ11" i="3"/>
  <c r="AR11" i="3" s="1"/>
  <c r="AR20" i="2"/>
  <c r="AI13" i="3" l="1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20" i="3"/>
  <c r="AP11" i="3"/>
  <c r="AP21" i="3" l="1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N12" i="3"/>
  <c r="AN23" i="3" s="1"/>
  <c r="AJ12" i="3"/>
  <c r="AJ23" i="3" s="1"/>
  <c r="AK12" i="3"/>
  <c r="AK23" i="3" s="1"/>
  <c r="AP12" i="3" l="1"/>
  <c r="AP23" i="3" s="1"/>
  <c r="AR12" i="3"/>
  <c r="AR23" i="3" s="1"/>
</calcChain>
</file>

<file path=xl/sharedStrings.xml><?xml version="1.0" encoding="utf-8"?>
<sst xmlns="http://schemas.openxmlformats.org/spreadsheetml/2006/main" count="178" uniqueCount="89">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</sst>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7" workbookViewId="0">
      <selection activeCell="F10" sqref="F10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0"/>
      <c r="AL4" s="230"/>
      <c r="AM4" s="230"/>
      <c r="AN4" s="230"/>
      <c r="AO4" s="230"/>
      <c r="AP4" s="230"/>
      <c r="AQ4" s="230"/>
      <c r="AR4" s="230"/>
      <c r="AS4" s="230"/>
      <c r="AT4" s="138"/>
      <c r="AU4" s="138"/>
      <c r="AV4" s="138"/>
    </row>
    <row r="5" spans="1:48" ht="27" customHeight="1" x14ac:dyDescent="0.25">
      <c r="A5" s="138"/>
      <c r="B5" s="231" t="s">
        <v>27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32" t="s">
        <v>0</v>
      </c>
      <c r="B6" s="232" t="s">
        <v>1</v>
      </c>
      <c r="C6" s="234" t="s">
        <v>2</v>
      </c>
      <c r="D6" s="236" t="s">
        <v>24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38"/>
      <c r="AO6" s="238"/>
      <c r="AP6" s="238"/>
      <c r="AQ6" s="238"/>
      <c r="AR6" s="238"/>
      <c r="AS6" s="238"/>
      <c r="AT6" s="238"/>
      <c r="AU6" s="239"/>
      <c r="AV6" s="138"/>
    </row>
    <row r="7" spans="1:48" ht="27" customHeight="1" thickBot="1" x14ac:dyDescent="0.25">
      <c r="A7" s="233"/>
      <c r="B7" s="233"/>
      <c r="C7" s="235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 x14ac:dyDescent="0.25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 x14ac:dyDescent="0.25">
      <c r="A15" s="143">
        <v>8</v>
      </c>
      <c r="B15" s="166" t="s">
        <v>86</v>
      </c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 x14ac:dyDescent="0.25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 x14ac:dyDescent="0.25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 x14ac:dyDescent="0.25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 x14ac:dyDescent="0.25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 x14ac:dyDescent="0.25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 x14ac:dyDescent="0.25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 x14ac:dyDescent="0.25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 x14ac:dyDescent="0.2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 x14ac:dyDescent="0.2">
      <c r="A24" s="139"/>
      <c r="B24" s="139"/>
      <c r="C24" s="139"/>
      <c r="D24" s="240"/>
      <c r="E24" s="240"/>
      <c r="F24" s="240"/>
      <c r="G24" s="240"/>
      <c r="H24" s="240"/>
      <c r="I24" s="24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 x14ac:dyDescent="0.2">
      <c r="B27" s="139"/>
      <c r="D27" s="228"/>
      <c r="E27" s="228"/>
      <c r="F27" s="228"/>
      <c r="G27" s="228"/>
      <c r="H27" s="228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R14" sqref="AR14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9"/>
      <c r="AL4" s="249"/>
      <c r="AM4" s="249"/>
      <c r="AN4" s="249"/>
      <c r="AO4" s="249"/>
      <c r="AP4" s="249"/>
      <c r="AQ4" s="249"/>
      <c r="AR4" s="249"/>
      <c r="AS4" s="53"/>
      <c r="AT4" s="53"/>
      <c r="AU4" s="53"/>
      <c r="AV4" s="53"/>
    </row>
    <row r="5" spans="1:48" ht="27" customHeight="1" x14ac:dyDescent="0.25">
      <c r="A5" s="53"/>
      <c r="B5" s="253" t="s">
        <v>27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1" t="s">
        <v>0</v>
      </c>
      <c r="B6" s="241" t="s">
        <v>1</v>
      </c>
      <c r="C6" s="243" t="s">
        <v>2</v>
      </c>
      <c r="D6" s="245" t="s">
        <v>24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247"/>
      <c r="AO6" s="247"/>
      <c r="AP6" s="247"/>
      <c r="AQ6" s="247"/>
      <c r="AR6" s="247"/>
      <c r="AS6" s="247"/>
      <c r="AT6" s="247"/>
      <c r="AU6" s="248"/>
      <c r="AV6" s="53"/>
    </row>
    <row r="7" spans="1:48" ht="82.5" customHeight="1" thickBot="1" x14ac:dyDescent="0.25">
      <c r="A7" s="242"/>
      <c r="B7" s="242"/>
      <c r="C7" s="244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23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7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6">
        <f t="shared" ref="AR9:AR19" si="13">SUM(D9:AH9)</f>
        <v>110</v>
      </c>
      <c r="AS9" s="224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4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4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24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4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7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6">
        <f t="shared" si="13"/>
        <v>106</v>
      </c>
      <c r="AS14" s="224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4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4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4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7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6">
        <f t="shared" si="13"/>
        <v>121</v>
      </c>
      <c r="AS18" s="224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4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25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50"/>
      <c r="E24" s="250"/>
      <c r="F24" s="250"/>
      <c r="G24" s="250"/>
      <c r="H24" s="250"/>
      <c r="I24" s="250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51"/>
      <c r="E27" s="251"/>
      <c r="F27" s="251"/>
      <c r="G27" s="251"/>
      <c r="H27" s="251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2"/>
  <sheetViews>
    <sheetView tabSelected="1" zoomScale="118" zoomScaleNormal="118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E11" sqref="E11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7" ht="12.75" x14ac:dyDescent="0.2">
      <c r="B3" s="19"/>
      <c r="C3" s="19"/>
      <c r="AI3" s="12"/>
      <c r="AJ3" s="12"/>
      <c r="AK3" s="255"/>
      <c r="AL3" s="255"/>
      <c r="AM3" s="255"/>
      <c r="AN3" s="255"/>
      <c r="AO3" s="255"/>
      <c r="AP3" s="255"/>
      <c r="AQ3" s="255"/>
      <c r="AR3" s="255"/>
      <c r="AS3" s="255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47" s="13" customFormat="1" ht="13.5" customHeight="1" x14ac:dyDescent="0.2">
      <c r="A7" s="258">
        <f>D10</f>
        <v>43313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60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6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часов'!$A$12:$A$31,0),4))/('исходный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часов'!$A$12:$A$31,0),7))/('исходный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часов'!$A$12:$A$31,0),7))/('исходный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часов'!$A$12:$A$31,0),7))/('исходный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часов'!$A$12:$A$31,0),7))/('исходный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часов'!$A$12:$A$31,0),7))/('исходный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часов'!$A$12:$A$31,0),7))/('исходный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часов'!$A$12:$A$31,0),7))/('исходный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часов'!$A$12:$A$31,0),7))/('исходный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часов'!$A$12:$A$31,0),7))/('исходный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часов'!$A$12:$A$31,0),7))/('исходный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часов'!$A$12:$A$31,0),7))/('исходный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часов'!$A$12:$A$31,0),7))/('исходный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часов'!$A$12:$A$31,0),7))/('исходный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часов'!$A$12:$A$31,0),7))/('исходный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часов'!$A$12:$A$31,0),7))/('исходный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часов'!$A$12:$A$31,0),7))/('исходный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часов'!$A$12:$A$31,0),7))/('исходный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часов'!$A$12:$A$31,0),7))/('исходный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часов'!$A$12:$A$31,0),7))/('исходный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часов'!$A$12:$A$31,0),7))/('исходный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часов'!$A$12:$A$31,0),7))/('исходный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часов'!$A$12:$A$31,0),7))/('исходный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часов'!$A$12:$A$31,0),7))/('исходный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часов'!$A$12:$A$31,0),7))/('исходный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часов'!$A$12:$A$31,0),7))/('исходный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часов'!$A$12:$A$31,0),7))/('исходный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часов'!$A$12:$A$31,0),7))/('исходный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часов'!$A$12:$A$31,0),7))/('исходный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часов'!$A$12:$A$31,0),7))/('исходный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часов'!$A$12:$A$31,0),7))/('исходный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часов'!$A$12:$A$31,0),4))/('исходный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часов'!$A$12:$A$31,0),7))/('исходный '!$AR9-SUMIF('исходный '!$D9:$AH9,1)),2)))),"")))</f>
        <v>14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часов'!$A$12:$A$31,0),7))/('исходный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часов'!$A$12:$A$31,0),7))/('исходный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часов'!$A$12:$A$31,0),7))/('исходный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часов'!$A$12:$A$31,0),7))/('исходный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часов'!$A$12:$A$31,0),7))/('исходный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часов'!$A$12:$A$31,0),7))/('исходный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часов'!$A$12:$A$31,0),7))/('исходный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часов'!$A$12:$A$31,0),7))/('исходный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часов'!$A$12:$A$31,0),7))/('исходный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часов'!$A$12:$A$31,0),7))/('исходный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часов'!$A$12:$A$31,0),7))/('исходный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часов'!$A$12:$A$31,0),7))/('исходный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часов'!$A$12:$A$31,0),7))/('исходный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часов'!$A$12:$A$31,0),7))/('исходный '!$AR9-SUMIF('исходный '!$D9:$AH9,1)),2)))),"")))</f>
        <v>23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часов'!$A$12:$A$31,0),7))/('исходный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часов'!$A$12:$A$31,0),7))/('исходный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часов'!$A$12:$A$31,0),7))/('исходный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часов'!$A$12:$A$31,0),7))/('исходный '!$AR9-SUMIF('исходный '!$D9:$AH9,1)),2)))),"")))</f>
        <v>23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часов'!$A$12:$A$31,0),7))/('исходный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часов'!$A$12:$A$31,0),7))/('исходный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часов'!$A$12:$A$31,0),7))/('исходный '!$AR9-SUMIF('исходный '!$D9:$AH9,1)),2)))),"")))</f>
        <v>10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часов'!$A$12:$A$31,0),7))/('исходный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часов'!$A$12:$A$31,0),7))/('исходный '!$AR9-SUMIF('исходный '!$D9:$AH9,1)),2)))),"")))</f>
        <v>20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часов'!$A$12:$A$31,0),7))/('исходный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часов'!$A$12:$A$31,0),7))/('исходный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часов'!$A$12:$A$31,0),7))/('исходный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часов'!$A$12:$A$31,0),7))/('исходный '!$AR9-SUMIF('исходный '!$D9:$AH9,1)),2)))),"")))</f>
        <v>10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часов'!$A$12:$A$31,0),7))/('исходный '!$AR9-SUMIF('исходный '!$D9:$AH9,1)),2)))),"")))</f>
        <v>10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часов'!$A$12:$A$31,0),7))/('исходный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часов'!$A$12:$A$31,0),4))/('исходный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часов'!$A$12:$A$31,0),7))/('исходный '!$AR10-SUMIF('исходный '!$D10:$AH10,1)),2)))),"")))</f>
        <v>20.11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часов'!$A$12:$A$31,0),7))/('исходный '!$AR10-SUMIF('исходный '!$D10:$AH10,1)),2)))),"")))</f>
        <v>11.37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часов'!$A$12:$A$31,0),7))/('исходный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часов'!$A$12:$A$31,0),7))/('исходный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часов'!$A$12:$A$31,0),7))/('исходный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часов'!$A$12:$A$31,0),7))/('исходный '!$AR10-SUMIF('исходный '!$D10:$AH10,1)),2)))),"")))</f>
        <v>20.11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часов'!$A$12:$A$31,0),7))/('исходный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часов'!$A$12:$A$31,0),7))/('исходный '!$AR10-SUMIF('исходный '!$D10:$AH10,1)),2)))),"")))</f>
        <v>8.74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часов'!$A$12:$A$31,0),7))/('исходный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часов'!$A$12:$A$31,0),7))/('исходный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часов'!$A$12:$A$31,0),7))/('исходный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часов'!$A$12:$A$31,0),7))/('исходный '!$AR10-SUMIF('исходный '!$D10:$AH10,1)),2)))),"")))</f>
        <v>20.11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часов'!$A$12:$A$31,0),7))/('исходный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часов'!$A$12:$A$31,0),7))/('исходный '!$AR10-SUMIF('исходный '!$D10:$AH10,1)),2)))),"")))</f>
        <v>13.99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часов'!$A$12:$A$31,0),7))/('исходный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часов'!$A$12:$A$31,0),7))/('исходный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часов'!$A$12:$A$31,0),7))/('исходный '!$AR10-SUMIF('исходный '!$D10:$AH10,1)),2)))),"")))</f>
        <v>11.37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часов'!$A$12:$A$31,0),7))/('исходный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часов'!$A$12:$A$31,0),7))/('исходный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часов'!$A$12:$A$31,0),7))/('исходный '!$AR10-SUMIF('исходный '!$D10:$AH10,1)),2)))),"")))</f>
        <v>8.74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часов'!$A$12:$A$31,0),7))/('исходный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часов'!$A$12:$A$31,0),7))/('исходный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часов'!$A$12:$A$31,0),7))/('исходный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часов'!$A$12:$A$31,0),7))/('исходный '!$AR10-SUMIF('исходный '!$D10:$AH10,1)),2)))),"")))</f>
        <v>20.11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часов'!$A$12:$A$31,0),7))/('исходный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часов'!$A$12:$A$31,0),7))/('исходный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часов'!$A$12:$A$31,0),7))/('исходный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часов'!$A$12:$A$31,0),7))/('исходный '!$AR10-SUMIF('исходный '!$D10:$AH10,1)),2)))),"")))</f>
        <v>12.24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часов'!$A$12:$A$31,0),7))/('исходный '!$AR10-SUMIF('исходный '!$D10:$AH10,1)),2)))),"")))</f>
        <v>20.11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часов'!$A$12:$A$31,0),7))/('исходный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22">
        <f>IF(VLOOKUP($B13,приказы!$B$11:$C$50,2,0)=7,SUM(D13:AH13,(AJ13*7)),IF(VLOOKUP($B13,приказы!$B$11:$C$50,2,0)=8,SUM(D13:AH13,(AJ13*8)),IF(VLOOKUP($B13,приказы!$B$11:$C$50,2,0)="сменный",SUM(D13:AH13,(AJ13*7)),2)))</f>
        <v>167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часов'!$A$12:$A$31,0),4))/('исходный '!$AR11-SUMIF('исходный '!$D11:$AH11,1)),2)))),"")))</f>
        <v>2.29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часов'!$A$12:$A$31,0),7))/('исходный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часов'!$A$12:$A$31,0),7))/('исходный '!$AR11-SUMIF('исходный '!$D11:$AH11,1)),2)))),"")))</f>
        <v>18.2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часов'!$A$12:$A$31,0),7))/('исходный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часов'!$A$12:$A$31,0),7))/('исходный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часов'!$A$12:$A$31,0),7))/('исходный '!$AR11-SUMIF('исходный '!$D11:$AH11,1)),2)))),"")))</f>
        <v>9.5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часов'!$A$12:$A$31,0),7))/('исходный '!$AR11-SUMIF('исходный '!$D11:$AH11,1)),2)))),"")))</f>
        <v>11.87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часов'!$A$12:$A$31,0),7))/('исходный '!$AR11-SUMIF('исходный '!$D11:$AH11,1)),2)))),"")))</f>
        <v>10.29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часов'!$A$12:$A$31,0),7))/('исходный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часов'!$A$12:$A$31,0),7))/('исходный '!$AR11-SUMIF('исходный '!$D11:$AH11,1)),2)))),"")))</f>
        <v>18.2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часов'!$A$12:$A$31,0),7))/('исходный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часов'!$A$12:$A$31,0),7))/('исходный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часов'!$A$12:$A$31,0),7))/('исходный '!$AR11-SUMIF('исходный '!$D11:$AH11,1)),2)))),"")))</f>
        <v>9.5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часов'!$A$12:$A$31,0),7))/('исходный '!$AR11-SUMIF('исходный '!$D11:$AH11,1)),2)))),"")))</f>
        <v>9.5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часов'!$A$12:$A$31,0),7))/('исходный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часов'!$A$12:$A$31,0),7))/('исходный '!$AR11-SUMIF('исходный '!$D11:$AH11,1)),2)))),"")))</f>
        <v>11.87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часов'!$A$12:$A$31,0),7))/('исходный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часов'!$A$12:$A$31,0),7))/('исходный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часов'!$A$12:$A$31,0),7))/('исходный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часов'!$A$12:$A$31,0),7))/('исходный '!$AR11-SUMIF('исходный '!$D11:$AH11,1)),2)))),"")))</f>
        <v>18.2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часов'!$A$12:$A$31,0),7))/('исходный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часов'!$A$12:$A$31,0),7))/('исходный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часов'!$A$12:$A$31,0),7))/('исходный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часов'!$A$12:$A$31,0),7))/('исходный '!$AR11-SUMIF('исходный '!$D11:$AH11,1)),2)))),"")))</f>
        <v>18.2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часов'!$A$12:$A$31,0),7))/('исходный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часов'!$A$12:$A$31,0),7))/('исходный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часов'!$A$12:$A$31,0),7))/('исходный '!$AR11-SUMIF('исходный '!$D11:$AH11,1)),2)))),"")))</f>
        <v>5.54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часов'!$A$12:$A$31,0),7))/('исходный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часов'!$A$12:$A$31,0),7))/('исходный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часов'!$A$12:$A$31,0),7))/('исходный '!$AR11-SUMIF('исходный '!$D11:$AH11,1)),2)))),"")))</f>
        <v>7.91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часов'!$A$12:$A$31,0),7))/('исходный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22">
        <f>IF(VLOOKUP($B14,приказы!$B$11:$C$50,2,0)=7,SUM(D14:AH14,(AJ14*7)),IF(VLOOKUP($B14,приказы!$B$11:$C$50,2,0)=8,SUM(D14:AH14,(AJ14*8)),IF(VLOOKUP($B14,приказы!$B$11:$C$50,2,0)="сменный",SUM(D14:AH14,(AJ14*7)),2)))</f>
        <v>151.07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часов'!$A$12:$A$31,0),4))/('исходный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часов'!$A$12:$A$31,0),7))/('исходный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часов'!$A$12:$A$31,0),7))/('исходный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часов'!$A$12:$A$31,0),7))/('исходный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часов'!$A$12:$A$31,0),7))/('исходный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часов'!$A$12:$A$31,0),7))/('исходный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часов'!$A$12:$A$31,0),7))/('исходный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часов'!$A$12:$A$31,0),7))/('исходный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часов'!$A$12:$A$31,0),7))/('исходный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часов'!$A$12:$A$31,0),7))/('исходный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часов'!$A$12:$A$31,0),7))/('исходный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часов'!$A$12:$A$31,0),7))/('исходный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часов'!$A$12:$A$31,0),7))/('исходный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часов'!$A$12:$A$31,0),7))/('исходный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часов'!$A$12:$A$31,0),7))/('исходный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часов'!$A$12:$A$31,0),7))/('исходный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часов'!$A$12:$A$31,0),7))/('исходный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часов'!$A$12:$A$31,0),7))/('исходный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часов'!$A$12:$A$31,0),7))/('исходный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часов'!$A$12:$A$31,0),7))/('исходный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часов'!$A$12:$A$31,0),7))/('исходный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часов'!$A$12:$A$31,0),7))/('исходный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часов'!$A$12:$A$31,0),7))/('исходный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часов'!$A$12:$A$31,0),7))/('исходный '!$AR12-SUMIF('исходный '!$D12:$AH12,1)),2)))),"")))</f>
        <v>7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часов'!$A$12:$A$31,0),7))/('исходный '!$AR12-SUMIF('исходный '!$D12:$AH12,1)),2)))),"")))</f>
        <v>5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часов'!$A$12:$A$31,0),7))/('исходный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часов'!$A$12:$A$31,0),7))/('исходный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часов'!$A$12:$A$31,0),7))/('исходный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часов'!$A$12:$A$31,0),7))/('исходный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часов'!$A$12:$A$31,0),7))/('исходный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часов'!$A$12:$A$31,0),7))/('исходный '!$AR12-SUMIF('исходный '!$D12:$AH12,1)),2)))),"")))</f>
        <v>В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7</v>
      </c>
      <c r="AP15" s="9">
        <f t="shared" si="10"/>
        <v>0</v>
      </c>
      <c r="AQ15" s="5"/>
      <c r="AR15" s="222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часов'!$A$12:$A$31,0),4))/('исходный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часов'!$A$12:$A$31,0),7))/('исходный '!$AR13-SUMIF('исходный '!$D13:$AH13,1)),2)))),"")))</f>
        <v>6.96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часов'!$A$12:$A$31,0),7))/('исходный '!$AR13-SUMIF('исходный '!$D13:$AH13,1)),2)))),"")))</f>
        <v>5.0599999999999996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часов'!$A$12:$A$31,0),7))/('исходный '!$AR13-SUMIF('исходный '!$D13:$AH13,1)),2)))),"")))</f>
        <v>14.55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часов'!$A$12:$A$31,0),7))/('исходный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часов'!$A$12:$A$31,0),7))/('исходный '!$AR13-SUMIF('исходный '!$D13:$AH13,1)),2)))),"")))</f>
        <v>13.28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часов'!$A$12:$A$31,0),7))/('исходный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часов'!$A$12:$A$31,0),7))/('исходный '!$AR13-SUMIF('исходный '!$D13:$AH13,1)),2)))),"")))</f>
        <v>14.55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часов'!$A$12:$A$31,0),7))/('исходный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часов'!$A$12:$A$31,0),7))/('исходный '!$AR13-SUMIF('исходный '!$D13:$AH13,1)),2)))),"")))</f>
        <v>14.55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часов'!$A$12:$A$31,0),7))/('исходный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часов'!$A$12:$A$31,0),7))/('исходный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часов'!$A$12:$A$31,0),7))/('исходный '!$AR13-SUMIF('исходный '!$D13:$AH13,1)),2)))),"")))</f>
        <v>14.55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часов'!$A$12:$A$31,0),7))/('исходный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часов'!$A$12:$A$31,0),7))/('исходный '!$AR13-SUMIF('исходный '!$D13:$AH13,1)),2)))),"")))</f>
        <v>8.86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часов'!$A$12:$A$31,0),7))/('исходный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часов'!$A$12:$A$31,0),7))/('исходный '!$AR13-SUMIF('исходный '!$D13:$AH13,1)),2)))),"")))</f>
        <v>14.55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часов'!$A$12:$A$31,0),7))/('исходный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часов'!$A$12:$A$31,0),7))/('исходный '!$AR13-SUMIF('исходный '!$D13:$AH13,1)),2)))),"")))</f>
        <v>14.55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часов'!$A$12:$A$31,0),7))/('исходный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часов'!$A$12:$A$31,0),7))/('исходный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часов'!$A$12:$A$31,0),7))/('исходный '!$AR13-SUMIF('исходный '!$D13:$AH13,1)),2)))),"")))</f>
        <v>14.55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часов'!$A$12:$A$31,0),7))/('исходный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часов'!$A$12:$A$31,0),7))/('исходный '!$AR13-SUMIF('исходный '!$D13:$AH13,1)),2)))),"")))</f>
        <v>5.69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часов'!$A$12:$A$31,0),7))/('исходный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часов'!$A$12:$A$31,0),7))/('исходный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часов'!$A$12:$A$31,0),7))/('исходный '!$AR13-SUMIF('исходный '!$D13:$AH13,1)),2)))),"")))</f>
        <v>5.69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часов'!$A$12:$A$31,0),7))/('исходный '!$AR13-SUMIF('исходный '!$D13:$AH13,1)),2)))),"")))</f>
        <v>8.86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часов'!$A$12:$A$31,0),7))/('исходный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часов'!$A$12:$A$31,0),7))/('исходный '!$AR13-SUMIF('исходный '!$D13:$AH13,1)),2)))),"")))</f>
        <v>5.69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часов'!$A$12:$A$31,0),7))/('исходный '!$AR13-SUMIF('исходный '!$D13:$AH13,1)),2)))),"")))</f>
        <v>5.0599999999999996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22">
        <f>IF(VLOOKUP($B16,приказы!$B$11:$C$50,2,0)=7,SUM(D16:AH16,(AJ16*7)),IF(VLOOKUP($B16,приказы!$B$11:$C$50,2,0)=8,SUM(D16:AH16,(AJ16*8)),IF(VLOOKUP($B16,приказы!$B$11:$C$50,2,0)="сменный",SUM(D16:AH16,(AJ16*7)),2)))</f>
        <v>167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часов'!$A$12:$A$31,0),4))/('исходный '!$AR14-SUMIF('исходный '!$D14:$AH14,1)),2)))),"")))</f>
        <v>2.77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часов'!$A$12:$A$31,0),7))/('исходный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часов'!$A$12:$A$31,0),7))/('исходный '!$AR14-SUMIF('исходный '!$D14:$AH14,1)),2)))),"")))</f>
        <v>2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часов'!$A$12:$A$31,0),7))/('исходный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часов'!$A$12:$A$31,0),7))/('исходный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часов'!$A$12:$A$31,0),7))/('исходный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часов'!$A$12:$A$31,0),7))/('исходный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часов'!$A$12:$A$31,0),7))/('исходный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часов'!$A$12:$A$31,0),7))/('исходный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часов'!$A$12:$A$31,0),7))/('исходный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часов'!$A$12:$A$31,0),7))/('исходный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часов'!$A$12:$A$31,0),7))/('исходный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часов'!$A$12:$A$31,0),7))/('исходный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часов'!$A$12:$A$31,0),7))/('исходный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часов'!$A$12:$A$31,0),7))/('исходный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часов'!$A$12:$A$31,0),7))/('исходный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часов'!$A$12:$A$31,0),7))/('исходный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часов'!$A$12:$A$31,0),7))/('исходный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часов'!$A$12:$A$31,0),7))/('исходный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часов'!$A$12:$A$31,0),7))/('исходный '!$AR14-SUMIF('исходный '!$D14:$AH14,1)),2)))),"")))</f>
        <v>22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часов'!$A$12:$A$31,0),7))/('исходный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часов'!$A$12:$A$31,0),7))/('исходный '!$AR14-SUMIF('исходный '!$D14:$AH14,1)),2)))),"")))</f>
        <v>14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часов'!$A$12:$A$31,0),7))/('исходный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часов'!$A$12:$A$31,0),7))/('исходный '!$AR14-SUMIF('исходный '!$D14:$AH14,1)),2)))),"")))</f>
        <v>23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часов'!$A$12:$A$31,0),7))/('исходный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часов'!$A$12:$A$31,0),7))/('исходный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часов'!$A$12:$A$31,0),7))/('исходный '!$AR14-SUMIF('исходный '!$D14:$AH14,1)),2)))),"")))</f>
        <v>9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часов'!$A$12:$A$31,0),7))/('исходный '!$AR14-SUMIF('исходный '!$D14:$AH14,1)),2)))),"")))</f>
        <v>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часов'!$A$12:$A$31,0),7))/('исходный '!$AR14-SUMIF('исходный '!$D14:$AH14,1)),2)))),"")))</f>
        <v>14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часов'!$A$12:$A$31,0),7))/('исходный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часов'!$A$12:$A$31,0),7))/('исходный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22">
        <f>IF(VLOOKUP($B17,приказы!$B$11:$C$50,2,0)=7,SUM(D17:AH17,(AJ17*7)),IF(VLOOKUP($B17,приказы!$B$11:$C$50,2,0)=8,SUM(D17:AH17,(AJ17*8)),IF(VLOOKUP($B17,приказы!$B$11:$C$50,2,0)="сменный",SUM(D17:AH17,(AJ17*7)),2)))</f>
        <v>94.77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часов'!$A$12:$A$31,0),4))/('исходный '!$AR15-SUMIF('исходный '!$D15:$AH15,1)),2)))),"")))</f>
        <v>0.95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часов'!$A$12:$A$31,0),7))/('исходный '!$AR15-SUMIF('исходный '!$D15:$AH15,1)),2)))),"")))</f>
        <v>9.8699999999999992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часов'!$A$12:$A$31,0),7))/('исходный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часов'!$A$12:$A$31,0),7))/('исходный '!$AR15-SUMIF('исходный '!$D15:$AH15,1)),2)))),"")))</f>
        <v>10.63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часов'!$A$12:$A$31,0),7))/('исходный '!$AR15-SUMIF('исходный '!$D15:$AH15,1)),2)))),"")))</f>
        <v>3.8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часов'!$A$12:$A$31,0),7))/('исходный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часов'!$A$12:$A$31,0),7))/('исходный '!$AR15-SUMIF('исходный '!$D15:$AH15,1)),2)))),"")))</f>
        <v>8.35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часов'!$A$12:$A$31,0),7))/('исходный '!$AR15-SUMIF('исходный '!$D15:$AH15,1)),2)))),"")))</f>
        <v>17.46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часов'!$A$12:$A$31,0),7))/('исходный '!$AR15-SUMIF('исходный '!$D15:$AH15,1)),2)))),"")))</f>
        <v>11.39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часов'!$A$12:$A$31,0),7))/('исходный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часов'!$A$12:$A$31,0),7))/('исходный '!$AR15-SUMIF('исходный '!$D15:$AH15,1)),2)))),"")))</f>
        <v>10.63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часов'!$A$12:$A$31,0),7))/('исходный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часов'!$A$12:$A$31,0),7))/('исходный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часов'!$A$12:$A$31,0),7))/('исходный '!$AR15-SUMIF('исходный '!$D15:$AH15,1)),2)))),"")))</f>
        <v>17.46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часов'!$A$12:$A$31,0),7))/('исходный '!$AR15-SUMIF('исходный '!$D15:$AH15,1)),2)))),"")))</f>
        <v>9.11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часов'!$A$12:$A$31,0),7))/('исходный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часов'!$A$12:$A$31,0),7))/('исходный '!$AR15-SUMIF('исходный '!$D15:$AH15,1)),2)))),"")))</f>
        <v>17.46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часов'!$A$12:$A$31,0),7))/('исходный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часов'!$A$12:$A$31,0),7))/('исходный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часов'!$A$12:$A$31,0),7))/('исходный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часов'!$A$12:$A$31,0),7))/('исходный '!$AR15-SUMIF('исходный '!$D15:$AH15,1)),2)))),"")))</f>
        <v>7.59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часов'!$A$12:$A$31,0),7))/('исходный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часов'!$A$12:$A$31,0),7))/('исходный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часов'!$A$12:$A$31,0),7))/('исходный '!$AR15-SUMIF('исходный '!$D15:$AH15,1)),2)))),"")))</f>
        <v>17.46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часов'!$A$12:$A$31,0),7))/('исходный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часов'!$A$12:$A$31,0),7))/('исходный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часов'!$A$12:$A$31,0),7))/('исходный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часов'!$A$12:$A$31,0),7))/('исходный '!$AR15-SUMIF('исходный '!$D15:$AH15,1)),2)))),"")))</f>
        <v>7.59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часов'!$A$12:$A$31,0),7))/('исходный '!$AR15-SUMIF('исходный '!$D15:$AH15,1)),2)))),"")))</f>
        <v>10.63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часов'!$A$12:$A$31,0),7))/('исходный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часов'!$A$12:$A$31,0),7))/('исходный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22">
        <f>IF(VLOOKUP($B18,приказы!$B$11:$C$50,2,0)=7,SUM(D18:AH18,(AJ18*7)),IF(VLOOKUP($B18,приказы!$B$11:$C$50,2,0)=8,SUM(D18:AH18,(AJ18*8)),IF(VLOOKUP($B18,приказы!$B$11:$C$50,2,0)="сменный",SUM(D18:AH18,(AJ18*7)),2)))</f>
        <v>160.38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часов'!$A$12:$A$31,0),4))/('исходный '!$AR16-SUMIF('исходный '!$D16:$AH16,1)),2)))),"")))</f>
        <v>0.73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часов'!$A$12:$A$31,0),7))/('исходный '!$AR16-SUMIF('исходный '!$D16:$AH16,1)),2)))),"")))</f>
        <v>8.76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часов'!$A$12:$A$31,0),7))/('исходный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часов'!$A$12:$A$31,0),7))/('исходный '!$AR16-SUMIF('исходный '!$D16:$AH16,1)),2)))),"")))</f>
        <v>6.42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часов'!$A$12:$A$31,0),7))/('исходный '!$AR16-SUMIF('исходный '!$D16:$AH16,1)),2)))),"")))</f>
        <v>8.17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часов'!$A$12:$A$31,0),7))/('исходный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часов'!$A$12:$A$31,0),7))/('исходный '!$AR16-SUMIF('исходный '!$D16:$AH16,1)),2)))),"")))</f>
        <v>13.43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часов'!$A$12:$A$31,0),7))/('исходный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часов'!$A$12:$A$31,0),7))/('исходный '!$AR16-SUMIF('исходный '!$D16:$AH16,1)),2)))),"")))</f>
        <v>13.43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часов'!$A$12:$A$31,0),7))/('исходный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часов'!$A$12:$A$31,0),7))/('исходный '!$AR16-SUMIF('исходный '!$D16:$AH16,1)),2)))),"")))</f>
        <v>13.43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часов'!$A$12:$A$31,0),7))/('исходный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часов'!$A$12:$A$31,0),7))/('исходный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часов'!$A$12:$A$31,0),7))/('исходный '!$AR16-SUMIF('исходный '!$D16:$AH16,1)),2)))),"")))</f>
        <v>13.43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часов'!$A$12:$A$31,0),7))/('исходный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часов'!$A$12:$A$31,0),7))/('исходный '!$AR16-SUMIF('исходный '!$D16:$AH16,1)),2)))),"")))</f>
        <v>13.43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часов'!$A$12:$A$31,0),7))/('исходный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часов'!$A$12:$A$31,0),7))/('исходный '!$AR16-SUMIF('исходный '!$D16:$AH16,1)),2)))),"")))</f>
        <v>13.43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часов'!$A$12:$A$31,0),7))/('исходный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часов'!$A$12:$A$31,0),7))/('исходный '!$AR16-SUMIF('исходный '!$D16:$AH16,1)),2)))),"")))</f>
        <v>13.43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часов'!$A$12:$A$31,0),7))/('исходный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часов'!$A$12:$A$31,0),7))/('исходный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часов'!$A$12:$A$31,0),7))/('исходный '!$AR16-SUMIF('исходный '!$D16:$AH16,1)),2)))),"")))</f>
        <v>13.43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часов'!$A$12:$A$31,0),7))/('исходный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часов'!$A$12:$A$31,0),7))/('исходный '!$AR16-SUMIF('исходный '!$D16:$AH16,1)),2)))),"")))</f>
        <v>8.76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часов'!$A$12:$A$31,0),7))/('исходный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часов'!$A$12:$A$31,0),7))/('исходный '!$AR16-SUMIF('исходный '!$D16:$AH16,1)),2)))),"")))</f>
        <v>8.17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часов'!$A$12:$A$31,0),7))/('исходный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часов'!$A$12:$A$31,0),7))/('исходный '!$AR16-SUMIF('исходный '!$D16:$AH16,1)),2)))),"")))</f>
        <v>8.17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часов'!$A$12:$A$31,0),7))/('исходный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часов'!$A$12:$A$31,0),7))/('исходный '!$AR16-SUMIF('исходный '!$D16:$AH16,1)),2)))),"")))</f>
        <v>5.26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22">
        <f>IF(VLOOKUP($B19,приказы!$B$11:$C$50,2,0)=7,SUM(D19:AH19,(AJ19*7)),IF(VLOOKUP($B19,приказы!$B$11:$C$50,2,0)=8,SUM(D19:AH19,(AJ19*8)),IF(VLOOKUP($B19,приказы!$B$11:$C$50,2,0)="сменный",SUM(D19:AH19,(AJ19*7)),2)))</f>
        <v>161.88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часов'!$A$12:$A$31,0),4))/('исходный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часов'!$A$12:$A$31,0),7))/('исходный '!$AR17-SUMIF('исходный '!$D17:$AH17,1)),2)))),"")))</f>
        <v>9.23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часов'!$A$12:$A$31,0),7))/('исходный '!$AR17-SUMIF('исходный '!$D17:$AH17,1)),2)))),"")))</f>
        <v>12.92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часов'!$A$12:$A$31,0),7))/('исходный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часов'!$A$12:$A$31,0),7))/('исходный '!$AR17-SUMIF('исходный '!$D17:$AH17,1)),2)))),"")))</f>
        <v>12.92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часов'!$A$12:$A$31,0),7))/('исходный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часов'!$A$12:$A$31,0),7))/('исходный '!$AR17-SUMIF('исходный '!$D17:$AH17,1)),2)))),"")))</f>
        <v>21.22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часов'!$A$12:$A$31,0),7))/('исходный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часов'!$A$12:$A$31,0),7))/('исходный '!$AR17-SUMIF('исходный '!$D17:$AH17,1)),2)))),"")))</f>
        <v>9.23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часов'!$A$12:$A$31,0),7))/('исходный '!$AR17-SUMIF('исходный '!$D17:$AH17,1)),2)))),"")))</f>
        <v>13.84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часов'!$A$12:$A$31,0),7))/('исходный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часов'!$A$12:$A$31,0),7))/('исходный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часов'!$A$12:$A$31,0),7))/('исходный '!$AR17-SUMIF('исходный '!$D17:$AH17,1)),2)))),"")))</f>
        <v>8.3000000000000007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часов'!$A$12:$A$31,0),7))/('исходный '!$AR17-SUMIF('исходный '!$D17:$AH17,1)),2)))),"")))</f>
        <v>8.3000000000000007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часов'!$A$12:$A$31,0),7))/('исходный '!$AR17-SUMIF('исходный '!$D17:$AH17,1)),2)))),"")))</f>
        <v>14.76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часов'!$A$12:$A$31,0),7))/('исходный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часов'!$A$12:$A$31,0),7))/('исходный '!$AR17-SUMIF('исходный '!$D17:$AH17,1)),2)))),"")))</f>
        <v>21.22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часов'!$A$12:$A$31,0),7))/('исходный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часов'!$A$12:$A$31,0),7))/('исходный '!$AR17-SUMIF('исходный '!$D17:$AH17,1)),2)))),"")))</f>
        <v>13.84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часов'!$A$12:$A$31,0),7))/('исходный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часов'!$A$12:$A$31,0),7))/('исходный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часов'!$A$12:$A$31,0),7))/('исходный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часов'!$A$12:$A$31,0),7))/('исходный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часов'!$A$12:$A$31,0),7))/('исходный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часов'!$A$12:$A$31,0),7))/('исходный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часов'!$A$12:$A$31,0),7))/('исходный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часов'!$A$12:$A$31,0),7))/('исходный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часов'!$A$12:$A$31,0),7))/('исходный '!$AR17-SUMIF('исходный '!$D17:$AH17,1)),2)))),"")))</f>
        <v>8.3000000000000007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часов'!$A$12:$A$31,0),7))/('исходный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часов'!$A$12:$A$31,0),7))/('исходный '!$AR17-SUMIF('исходный '!$D17:$AH17,1)),2)))),"")))</f>
        <v>12.92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часов'!$A$12:$A$31,0),7))/('исходный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22">
        <f>IF(VLOOKUP($B20,приказы!$B$11:$C$50,2,0)=7,SUM(D20:AH20,(AJ20*7)),IF(VLOOKUP($B20,приказы!$B$11:$C$50,2,0)=8,SUM(D20:AH20,(AJ20*8)),IF(VLOOKUP($B20,приказы!$B$11:$C$50,2,0)="сменный",SUM(D20:AH20,(AJ20*7)),2)))</f>
        <v>167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часов'!$A$12:$A$31,0),4))/('исходный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часов'!$A$12:$A$31,0),7))/('исходный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часов'!$A$12:$A$31,0),7))/('исходный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часов'!$A$12:$A$31,0),7))/('исходный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часов'!$A$12:$A$31,0),7))/('исходный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часов'!$A$12:$A$31,0),7))/('исходный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часов'!$A$12:$A$31,0),7))/('исходный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часов'!$A$12:$A$31,0),7))/('исходный '!$AR18-SUMIF('исходный '!$D18:$AH18,1)),2)))),"")))</f>
        <v>8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часов'!$A$12:$A$31,0),7))/('исходный '!$AR18-SUMIF('исходный '!$D18:$AH18,1)),2)))),"")))</f>
        <v>15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часов'!$A$12:$A$31,0),7))/('исходный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часов'!$A$12:$A$31,0),7))/('исходный '!$AR18-SUMIF('исходный '!$D18:$AH18,1)),2)))),"")))</f>
        <v>23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часов'!$A$12:$A$31,0),7))/('исходный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часов'!$A$12:$A$31,0),7))/('исходный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часов'!$A$12:$A$31,0),7))/('исходный '!$AR18-SUMIF('исходный '!$D18:$AH18,1)),2)))),"")))</f>
        <v>15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часов'!$A$12:$A$31,0),7))/('исходный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часов'!$A$12:$A$31,0),7))/('исходный '!$AR18-SUMIF('исходный '!$D18:$AH18,1)),2)))),"")))</f>
        <v>14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часов'!$A$12:$A$31,0),7))/('исходный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часов'!$A$12:$A$31,0),7))/('исходный '!$AR18-SUMIF('исходный '!$D18:$AH18,1)),2)))),"")))</f>
        <v>17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часов'!$A$12:$A$31,0),7))/('исходный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часов'!$A$12:$A$31,0),7))/('исходный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часов'!$A$12:$A$31,0),7))/('исходный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часов'!$A$12:$A$31,0),7))/('исходный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часов'!$A$12:$A$31,0),7))/('исходный '!$AR18-SUMIF('исходный '!$D18:$AH18,1)),2)))),"")))</f>
        <v>14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часов'!$A$12:$A$31,0),7))/('исходный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часов'!$A$12:$A$31,0),7))/('исходный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часов'!$A$12:$A$31,0),7))/('исходный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часов'!$A$12:$A$31,0),7))/('исходный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часов'!$A$12:$A$31,0),7))/('исходный '!$AR18-SUMIF('исходный '!$D18:$AH18,1)),2)))),"")))</f>
        <v>15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часов'!$A$12:$A$31,0),7))/('исходный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часов'!$A$12:$A$31,0),7))/('исходный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часов'!$A$12:$A$31,0),7))/('исходный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22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часов'!$A$12:$A$31,0),4))/('исходный '!$AR19-SUMIF('исходный '!$D19:$AH19,1)),2)))),"")))</f>
        <v>1.32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часов'!$A$12:$A$31,0),7))/('исходный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часов'!$A$12:$A$31,0),7))/('исходный '!$AR19-SUMIF('исходный '!$D19:$AH19,1)),2)))),"")))</f>
        <v>7.49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часов'!$A$12:$A$31,0),7))/('исходный '!$AR19-SUMIF('исходный '!$D19:$AH19,1)),2)))),"")))</f>
        <v>11.23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часов'!$A$12:$A$31,0),7))/('исходный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часов'!$A$12:$A$31,0),7))/('исходный '!$AR19-SUMIF('исходный '!$D19:$AH19,1)),2)))),"")))</f>
        <v>17.22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часов'!$A$12:$A$31,0),7))/('исходный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часов'!$A$12:$A$31,0),7))/('исходный '!$AR19-SUMIF('исходный '!$D19:$AH19,1)),2)))),"")))</f>
        <v>17.22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часов'!$A$12:$A$31,0),7))/('исходный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часов'!$A$12:$A$31,0),7))/('исходный '!$AR19-SUMIF('исходный '!$D19:$AH19,1)),2)))),"")))</f>
        <v>7.49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часов'!$A$12:$A$31,0),7))/('исходный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часов'!$A$12:$A$31,0),7))/('исходный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часов'!$A$12:$A$31,0),7))/('исходный '!$AR19-SUMIF('исходный '!$D19:$AH19,1)),2)))),"")))</f>
        <v>17.22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часов'!$A$12:$A$31,0),7))/('исходный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часов'!$A$12:$A$31,0),7))/('исходный '!$AR19-SUMIF('исходный '!$D19:$AH19,1)),2)))),"")))</f>
        <v>7.49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часов'!$A$12:$A$31,0),7))/('исходный '!$AR19-SUMIF('исходный '!$D19:$AH19,1)),2)))),"")))</f>
        <v>7.49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часов'!$A$12:$A$31,0),7))/('исходный '!$AR19-SUMIF('исходный '!$D19:$AH19,1)),2)))),"")))</f>
        <v>4.49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часов'!$A$12:$A$31,0),7))/('исходный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часов'!$A$12:$A$31,0),7))/('исходный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часов'!$A$12:$A$31,0),7))/('исходный '!$AR19-SUMIF('исходный '!$D19:$AH19,1)),2)))),"")))</f>
        <v>6.74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часов'!$A$12:$A$31,0),7))/('исходный '!$AR19-SUMIF('исходный '!$D19:$AH19,1)),2)))),"")))</f>
        <v>4.49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часов'!$A$12:$A$31,0),7))/('исходный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часов'!$A$12:$A$31,0),7))/('исходный '!$AR19-SUMIF('исходный '!$D19:$AH19,1)),2)))),"")))</f>
        <v>7.49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часов'!$A$12:$A$31,0),7))/('исходный '!$AR19-SUMIF('исходный '!$D19:$AH19,1)),2)))),"")))</f>
        <v>11.23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часов'!$A$12:$A$31,0),7))/('исходный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часов'!$A$12:$A$31,0),7))/('исходный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часов'!$A$12:$A$31,0),7))/('исходный '!$AR19-SUMIF('исходный '!$D19:$AH19,1)),2)))),"")))</f>
        <v>11.23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часов'!$A$12:$A$31,0),7))/('исходный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часов'!$A$12:$A$31,0),7))/('исходный '!$AR19-SUMIF('исходный '!$D19:$AH19,1)),2)))),"")))</f>
        <v>6.74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часов'!$A$12:$A$31,0),7))/('исходный '!$AR19-SUMIF('исходный '!$D19:$AH19,1)),2)))),"")))</f>
        <v>6.74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часов'!$A$12:$A$31,0),7))/('исходный '!$AR19-SUMIF('исходный '!$D19:$AH19,1)),2)))),"")))</f>
        <v>4.49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22">
        <f>IF(VLOOKUP($B22,приказы!$B$11:$C$50,2,0)=7,SUM(D22:AH22,(AJ22*7)),IF(VLOOKUP($B22,приказы!$B$11:$C$50,2,0)=8,SUM(D22:AH22,(AJ22*8)),IF(VLOOKUP($B22,приказы!$B$11:$C$50,2,0)="сменный",SUM(D22:AH22,(AJ22*7)),2)))</f>
        <v>157.80999999999997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168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18</v>
      </c>
      <c r="AP23" s="4">
        <f t="shared" si="11"/>
        <v>0</v>
      </c>
      <c r="AQ23" s="4">
        <f t="shared" si="11"/>
        <v>0</v>
      </c>
      <c r="AR23" s="4">
        <f t="shared" si="11"/>
        <v>1770.9099999999999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  <row r="31" spans="1:47" x14ac:dyDescent="0.25">
      <c r="C31" s="203"/>
    </row>
    <row r="32" spans="1:47" x14ac:dyDescent="0.25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8">
      <formula>IF(ISTEXT(D11),ISERR(SEARCH(D11,"ВАПРОБК")))</formula>
    </cfRule>
    <cfRule type="expression" dxfId="2" priority="9">
      <formula>IF(INDIRECT("'приказы'!R[-0]C[8]",)&lt;&gt;"",INDIRECT("'исходный '!R[-0]C",)&lt;&gt;INDIRECT("'приказы'!R[-0]C[8]",))</formula>
    </cfRule>
    <cfRule type="expression" dxfId="1" priority="11">
      <formula>--INDIRECT("'исходный '!R[-3]C",)&gt;24</formula>
    </cfRule>
  </conditionalFormatting>
  <conditionalFormatting sqref="D10:AH22">
    <cfRule type="cellIs" dxfId="0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61"/>
      <c r="B8" s="261"/>
      <c r="C8" s="261"/>
      <c r="D8" s="261"/>
      <c r="E8" s="261"/>
      <c r="F8" s="261"/>
      <c r="G8" s="261"/>
      <c r="H8" s="261"/>
    </row>
    <row r="10" spans="1:8" x14ac:dyDescent="0.2">
      <c r="A10" s="262"/>
      <c r="B10" s="262"/>
      <c r="C10" s="262"/>
      <c r="D10" s="262"/>
      <c r="E10" s="262"/>
      <c r="F10" s="262"/>
      <c r="G10" s="262"/>
      <c r="H10" s="262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5" sqref="B5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/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C15" sqref="C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4" workbookViewId="0">
      <selection activeCell="D22" sqref="D22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2" t="s">
        <v>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3" t="s">
        <v>32</v>
      </c>
      <c r="C5" s="263"/>
      <c r="D5" s="263" t="s">
        <v>33</v>
      </c>
      <c r="E5" s="263"/>
      <c r="F5" s="263"/>
      <c r="G5" s="263"/>
      <c r="H5" s="263"/>
      <c r="I5" s="263"/>
      <c r="J5" s="263"/>
      <c r="K5" s="263"/>
    </row>
    <row r="6" spans="1:11" ht="12.75" customHeight="1" x14ac:dyDescent="0.2">
      <c r="A6" s="92" t="s">
        <v>34</v>
      </c>
      <c r="B6" s="263" t="s">
        <v>35</v>
      </c>
      <c r="C6" s="263" t="s">
        <v>36</v>
      </c>
      <c r="D6" s="263" t="s">
        <v>37</v>
      </c>
      <c r="E6" s="263"/>
      <c r="F6" s="263"/>
      <c r="G6" s="263"/>
      <c r="H6" s="263" t="s">
        <v>38</v>
      </c>
      <c r="I6" s="263"/>
      <c r="J6" s="263"/>
      <c r="K6" s="263"/>
    </row>
    <row r="7" spans="1:11" ht="12.75" customHeight="1" x14ac:dyDescent="0.2">
      <c r="A7" s="92" t="s">
        <v>39</v>
      </c>
      <c r="B7" s="263"/>
      <c r="C7" s="263"/>
      <c r="D7" s="263" t="s">
        <v>40</v>
      </c>
      <c r="E7" s="263"/>
      <c r="F7" s="263"/>
      <c r="G7" s="263"/>
      <c r="H7" s="263" t="s">
        <v>40</v>
      </c>
      <c r="I7" s="263"/>
      <c r="J7" s="263"/>
      <c r="K7" s="263"/>
    </row>
    <row r="8" spans="1:11" x14ac:dyDescent="0.2">
      <c r="A8" s="92" t="s">
        <v>41</v>
      </c>
      <c r="B8" s="263"/>
      <c r="C8" s="263"/>
      <c r="D8" s="263" t="s">
        <v>42</v>
      </c>
      <c r="E8" s="263"/>
      <c r="F8" s="263"/>
      <c r="G8" s="263"/>
      <c r="H8" s="263" t="s">
        <v>43</v>
      </c>
      <c r="I8" s="263"/>
      <c r="J8" s="263"/>
      <c r="K8" s="263"/>
    </row>
    <row r="9" spans="1:11" x14ac:dyDescent="0.2">
      <c r="A9" s="92" t="s">
        <v>44</v>
      </c>
      <c r="B9" s="263"/>
      <c r="C9" s="263"/>
      <c r="D9" s="263" t="s">
        <v>45</v>
      </c>
      <c r="E9" s="263"/>
      <c r="F9" s="263"/>
      <c r="G9" s="263"/>
      <c r="H9" s="263" t="s">
        <v>45</v>
      </c>
      <c r="I9" s="263"/>
      <c r="J9" s="263"/>
      <c r="K9" s="263"/>
    </row>
    <row r="10" spans="1:11" ht="12.75" customHeight="1" x14ac:dyDescent="0.2">
      <c r="A10" s="92" t="s">
        <v>46</v>
      </c>
      <c r="B10" s="263"/>
      <c r="C10" s="263"/>
      <c r="D10" s="263" t="s">
        <v>47</v>
      </c>
      <c r="E10" s="263"/>
      <c r="F10" s="263" t="s">
        <v>48</v>
      </c>
      <c r="G10" s="263"/>
      <c r="H10" s="263" t="s">
        <v>47</v>
      </c>
      <c r="I10" s="263"/>
      <c r="J10" s="263" t="s">
        <v>48</v>
      </c>
      <c r="K10" s="263"/>
    </row>
    <row r="11" spans="1:11" ht="12.75" customHeight="1" x14ac:dyDescent="0.2">
      <c r="A11" s="92"/>
      <c r="B11" s="263" t="s">
        <v>49</v>
      </c>
      <c r="C11" s="26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2018-09-07T10:13:17Z</dcterms:modified>
</cp:coreProperties>
</file>