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Лист4" sheetId="6" r:id="rId3"/>
  </sheets>
  <calcPr calcId="145621"/>
</workbook>
</file>

<file path=xl/calcChain.xml><?xml version="1.0" encoding="utf-8"?>
<calcChain xmlns="http://schemas.openxmlformats.org/spreadsheetml/2006/main">
  <c r="D10" i="3" l="1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D9" i="3"/>
  <c r="E9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5" i="3"/>
  <c r="B9" i="3"/>
  <c r="C9" i="3"/>
  <c r="AR12" i="3"/>
  <c r="AR22" i="3"/>
  <c r="AJ12" i="3"/>
  <c r="AJ16" i="3"/>
  <c r="AJ18" i="3"/>
  <c r="AJ22" i="3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8" i="2"/>
  <c r="B19" i="3"/>
  <c r="C19" i="3"/>
  <c r="AR18" i="3" l="1"/>
  <c r="AR16" i="3"/>
  <c r="AJ24" i="3"/>
  <c r="AR9" i="3"/>
  <c r="AL9" i="3"/>
  <c r="AO9" i="3"/>
  <c r="AJ9" i="3"/>
  <c r="AR24" i="3"/>
  <c r="AO14" i="3"/>
  <c r="AO10" i="3"/>
  <c r="AI9" i="3"/>
  <c r="AO22" i="3"/>
  <c r="AJ20" i="3"/>
  <c r="AO20" i="3"/>
  <c r="AO18" i="3"/>
  <c r="AO16" i="3"/>
  <c r="AO12" i="3"/>
  <c r="AM11" i="3"/>
  <c r="AI11" i="3"/>
  <c r="AO24" i="3"/>
  <c r="AR11" i="3"/>
  <c r="AI24" i="3"/>
  <c r="AI22" i="3"/>
  <c r="AI20" i="3"/>
  <c r="AJ19" i="3"/>
  <c r="AJ17" i="3"/>
  <c r="AJ13" i="3"/>
  <c r="AM9" i="3"/>
  <c r="AK9" i="3"/>
  <c r="AP9" i="3" s="1"/>
  <c r="AR20" i="3"/>
  <c r="AL24" i="3"/>
  <c r="AL22" i="3"/>
  <c r="AL20" i="3"/>
  <c r="AI18" i="3"/>
  <c r="AI16" i="3"/>
  <c r="AI14" i="3"/>
  <c r="AI12" i="3"/>
  <c r="AJ11" i="3"/>
  <c r="AI10" i="3"/>
  <c r="AJ23" i="3"/>
  <c r="AJ21" i="3"/>
  <c r="AL18" i="3"/>
  <c r="AL16" i="3"/>
  <c r="AL14" i="3"/>
  <c r="AL12" i="3"/>
  <c r="AK11" i="3"/>
  <c r="AP11" i="3" s="1"/>
  <c r="AL10" i="3"/>
  <c r="AR10" i="3"/>
  <c r="AM24" i="3"/>
  <c r="AK24" i="3"/>
  <c r="AP24" i="3" s="1"/>
  <c r="AL23" i="3"/>
  <c r="AM22" i="3"/>
  <c r="AK22" i="3"/>
  <c r="AP22" i="3" s="1"/>
  <c r="AL21" i="3"/>
  <c r="AM20" i="3"/>
  <c r="AK20" i="3"/>
  <c r="AP20" i="3" s="1"/>
  <c r="AL19" i="3"/>
  <c r="AM18" i="3"/>
  <c r="AK18" i="3"/>
  <c r="AP18" i="3" s="1"/>
  <c r="AL17" i="3"/>
  <c r="AM16" i="3"/>
  <c r="AK16" i="3"/>
  <c r="AP16" i="3" s="1"/>
  <c r="AL15" i="3"/>
  <c r="AM14" i="3"/>
  <c r="AK14" i="3"/>
  <c r="AL13" i="3"/>
  <c r="AM12" i="3"/>
  <c r="AK12" i="3"/>
  <c r="AP12" i="3" s="1"/>
  <c r="AO11" i="3"/>
  <c r="AL11" i="3"/>
  <c r="AM10" i="3"/>
  <c r="AK10" i="3"/>
  <c r="AJ10" i="3" l="1"/>
  <c r="AJ14" i="3"/>
  <c r="AP14" i="3" s="1"/>
  <c r="AP10" i="3"/>
  <c r="AR14" i="3"/>
  <c r="AM15" i="3"/>
  <c r="AI15" i="3"/>
  <c r="AM21" i="3"/>
  <c r="AI21" i="3"/>
  <c r="AM23" i="3"/>
  <c r="AI23" i="3"/>
  <c r="AM13" i="3"/>
  <c r="AI13" i="3"/>
  <c r="AM17" i="3"/>
  <c r="AI17" i="3"/>
  <c r="AM19" i="3"/>
  <c r="AI19" i="3"/>
  <c r="AR13" i="3"/>
  <c r="AR17" i="3"/>
  <c r="AO13" i="3"/>
  <c r="AO15" i="3"/>
  <c r="AO17" i="3"/>
  <c r="AO19" i="3"/>
  <c r="AO21" i="3"/>
  <c r="AO23" i="3"/>
  <c r="AP17" i="3"/>
  <c r="AK13" i="3"/>
  <c r="AK15" i="3"/>
  <c r="AP15" i="3" s="1"/>
  <c r="AK17" i="3"/>
  <c r="AK19" i="3"/>
  <c r="AK21" i="3"/>
  <c r="AK23" i="3"/>
  <c r="AP23" i="3" s="1"/>
  <c r="AJ15" i="3"/>
  <c r="AR21" i="3"/>
  <c r="AR23" i="3"/>
  <c r="AR15" i="3"/>
  <c r="AR19" i="3"/>
  <c r="B10" i="3"/>
  <c r="B11" i="3"/>
  <c r="B12" i="3"/>
  <c r="B13" i="3"/>
  <c r="AP19" i="3" l="1"/>
  <c r="AP13" i="3"/>
  <c r="AP21" i="3"/>
  <c r="B24" i="3"/>
  <c r="C24" i="3"/>
  <c r="B20" i="3"/>
  <c r="C20" i="3"/>
  <c r="B21" i="3"/>
  <c r="C21" i="3"/>
  <c r="B22" i="3"/>
  <c r="C22" i="3"/>
  <c r="B23" i="3"/>
  <c r="C23" i="3"/>
  <c r="C10" i="3"/>
  <c r="C11" i="3"/>
  <c r="C12" i="3"/>
  <c r="C13" i="3"/>
  <c r="B14" i="3"/>
  <c r="C14" i="3"/>
  <c r="B15" i="3"/>
  <c r="C15" i="3"/>
  <c r="B16" i="3"/>
  <c r="C16" i="3"/>
  <c r="B17" i="3"/>
  <c r="C17" i="3"/>
  <c r="B18" i="3"/>
  <c r="C18" i="3"/>
  <c r="C15" i="6" l="1"/>
</calcChain>
</file>

<file path=xl/sharedStrings.xml><?xml version="1.0" encoding="utf-8"?>
<sst xmlns="http://schemas.openxmlformats.org/spreadsheetml/2006/main" count="104" uniqueCount="30">
  <si>
    <t>№ п/п</t>
  </si>
  <si>
    <t>Ф.И.О.</t>
  </si>
  <si>
    <t>Профессия, должность</t>
  </si>
  <si>
    <t xml:space="preserve">Отработано часов 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</si>
  <si>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</si>
  <si>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</si>
  <si>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</si>
  <si>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</si>
  <si>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</si>
  <si>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</si>
  <si>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</si>
  <si>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</si>
  <si>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</si>
  <si>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</si>
  <si>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</si>
  <si>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</si>
  <si>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</si>
  <si>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</si>
  <si>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</si>
  <si>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</si>
  <si>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</si>
  <si>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</si>
  <si>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</si>
  <si>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</si>
  <si>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сверхурочные часы</t>
  </si>
  <si>
    <t>в</t>
  </si>
  <si>
    <t>Всего отработано часо часов</t>
  </si>
  <si>
    <t>праздничныеи выходные дни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</si>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</sst>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\-"/>
    <numFmt numFmtId="165" formatCode="[$-F419]&quot;Табель учета рабочего времени за  &quot;mmmm\ yyyy&quot; года&quot;"/>
    <numFmt numFmtId="166" formatCode="ddd"/>
  </numFmts>
  <fonts count="23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name val="Arial Cyr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 wrapText="1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5" xfId="0" applyFont="1" applyFill="1" applyBorder="1" applyAlignment="1">
      <alignment horizontal="right"/>
    </xf>
    <xf numFmtId="0" fontId="6" fillId="4" borderId="5" xfId="0" applyFont="1" applyFill="1" applyBorder="1" applyAlignment="1"/>
    <xf numFmtId="0" fontId="5" fillId="4" borderId="5" xfId="0" applyFont="1" applyFill="1" applyBorder="1" applyAlignment="1"/>
    <xf numFmtId="0" fontId="9" fillId="2" borderId="5" xfId="0" applyFont="1" applyFill="1" applyBorder="1" applyAlignment="1"/>
    <xf numFmtId="0" fontId="6" fillId="4" borderId="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6" fillId="5" borderId="5" xfId="0" applyFont="1" applyFill="1" applyBorder="1" applyAlignment="1"/>
    <xf numFmtId="0" fontId="0" fillId="6" borderId="0" xfId="0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14" fillId="5" borderId="9" xfId="0" applyFont="1" applyFill="1" applyBorder="1"/>
    <xf numFmtId="0" fontId="14" fillId="8" borderId="9" xfId="0" applyFont="1" applyFill="1" applyBorder="1"/>
    <xf numFmtId="0" fontId="14" fillId="5" borderId="10" xfId="0" applyFont="1" applyFill="1" applyBorder="1"/>
    <xf numFmtId="0" fontId="14" fillId="8" borderId="10" xfId="0" applyFont="1" applyFill="1" applyBorder="1"/>
    <xf numFmtId="0" fontId="15" fillId="9" borderId="11" xfId="0" applyFont="1" applyFill="1" applyBorder="1" applyAlignment="1">
      <alignment textRotation="90"/>
    </xf>
    <xf numFmtId="0" fontId="0" fillId="9" borderId="11" xfId="0" applyFont="1" applyFill="1" applyBorder="1" applyAlignment="1">
      <alignment textRotation="90"/>
    </xf>
    <xf numFmtId="0" fontId="0" fillId="9" borderId="12" xfId="0" applyFont="1" applyFill="1" applyBorder="1" applyAlignment="1">
      <alignment horizontal="justify" textRotation="90"/>
    </xf>
    <xf numFmtId="0" fontId="0" fillId="9" borderId="9" xfId="0" applyFont="1" applyFill="1" applyBorder="1" applyAlignment="1">
      <alignment textRotation="90"/>
    </xf>
    <xf numFmtId="0" fontId="0" fillId="9" borderId="9" xfId="0" applyFont="1" applyFill="1" applyBorder="1" applyAlignment="1">
      <alignment horizontal="justify" textRotation="90"/>
    </xf>
    <xf numFmtId="0" fontId="0" fillId="9" borderId="9" xfId="0" applyFill="1" applyBorder="1" applyAlignment="1">
      <alignment textRotation="90" wrapText="1"/>
    </xf>
    <xf numFmtId="0" fontId="0" fillId="9" borderId="9" xfId="0" applyFill="1" applyBorder="1" applyAlignment="1">
      <alignment horizontal="justify" textRotation="90"/>
    </xf>
    <xf numFmtId="0" fontId="0" fillId="9" borderId="7" xfId="0" applyFont="1" applyFill="1" applyBorder="1" applyAlignment="1">
      <alignment horizontal="justify" textRotation="90"/>
    </xf>
    <xf numFmtId="0" fontId="15" fillId="9" borderId="13" xfId="0" applyFont="1" applyFill="1" applyBorder="1" applyAlignment="1">
      <alignment textRotation="90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10" xfId="0" applyBorder="1" applyAlignment="1">
      <alignment wrapText="1"/>
    </xf>
    <xf numFmtId="0" fontId="16" fillId="10" borderId="9" xfId="0" applyFont="1" applyFill="1" applyBorder="1" applyAlignment="1">
      <alignment horizontal="right"/>
    </xf>
    <xf numFmtId="0" fontId="16" fillId="11" borderId="9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16" fillId="11" borderId="9" xfId="0" applyFont="1" applyFill="1" applyBorder="1"/>
    <xf numFmtId="0" fontId="16" fillId="10" borderId="9" xfId="0" applyFont="1" applyFill="1" applyBorder="1"/>
    <xf numFmtId="0" fontId="17" fillId="10" borderId="1" xfId="0" applyFont="1" applyFill="1" applyBorder="1" applyAlignment="1"/>
    <xf numFmtId="0" fontId="16" fillId="10" borderId="1" xfId="0" applyFont="1" applyFill="1" applyBorder="1" applyAlignment="1"/>
    <xf numFmtId="0" fontId="10" fillId="10" borderId="1" xfId="0" applyFont="1" applyFill="1" applyBorder="1" applyAlignment="1"/>
    <xf numFmtId="0" fontId="16" fillId="10" borderId="1" xfId="0" applyFont="1" applyFill="1" applyBorder="1" applyAlignment="1">
      <alignment horizontal="justify"/>
    </xf>
    <xf numFmtId="0" fontId="13" fillId="10" borderId="1" xfId="0" applyFont="1" applyFill="1" applyBorder="1" applyAlignment="1"/>
    <xf numFmtId="0" fontId="2" fillId="0" borderId="14" xfId="0" applyFont="1" applyBorder="1" applyAlignment="1">
      <alignment horizontal="left"/>
    </xf>
    <xf numFmtId="0" fontId="10" fillId="10" borderId="1" xfId="0" applyFont="1" applyFill="1" applyBorder="1"/>
    <xf numFmtId="0" fontId="13" fillId="10" borderId="1" xfId="0" applyFont="1" applyFill="1" applyBorder="1"/>
    <xf numFmtId="0" fontId="18" fillId="10" borderId="1" xfId="0" applyNumberFormat="1" applyFont="1" applyFill="1" applyBorder="1"/>
    <xf numFmtId="0" fontId="11" fillId="10" borderId="9" xfId="0" applyFont="1" applyFill="1" applyBorder="1" applyAlignment="1">
      <alignment horizontal="right"/>
    </xf>
    <xf numFmtId="0" fontId="11" fillId="11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9" fillId="0" borderId="0" xfId="0" applyFont="1"/>
    <xf numFmtId="0" fontId="0" fillId="0" borderId="0" xfId="0" applyFont="1"/>
    <xf numFmtId="0" fontId="20" fillId="2" borderId="0" xfId="0" applyFont="1" applyFill="1"/>
    <xf numFmtId="164" fontId="21" fillId="0" borderId="15" xfId="0" applyNumberFormat="1" applyFont="1" applyBorder="1" applyAlignment="1">
      <alignment horizontal="center"/>
    </xf>
    <xf numFmtId="0" fontId="5" fillId="12" borderId="1" xfId="1" applyFont="1" applyFill="1" applyBorder="1"/>
    <xf numFmtId="0" fontId="0" fillId="2" borderId="0" xfId="0" applyFill="1"/>
    <xf numFmtId="166" fontId="6" fillId="0" borderId="1" xfId="1" applyNumberFormat="1" applyFont="1" applyBorder="1" applyAlignment="1">
      <alignment horizontal="center" textRotation="90"/>
    </xf>
    <xf numFmtId="0" fontId="5" fillId="0" borderId="4" xfId="1" applyFont="1" applyBorder="1" applyAlignment="1"/>
    <xf numFmtId="0" fontId="5" fillId="0" borderId="3" xfId="1" applyFont="1" applyBorder="1" applyAlignment="1"/>
    <xf numFmtId="14" fontId="6" fillId="0" borderId="1" xfId="1" applyNumberFormat="1" applyFont="1" applyBorder="1" applyAlignment="1">
      <alignment horizontal="center" textRotation="90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13" borderId="0" xfId="0" applyFont="1" applyFill="1" applyBorder="1" applyAlignment="1">
      <alignment horizontal="left"/>
    </xf>
    <xf numFmtId="0" fontId="22" fillId="13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justify" textRotation="90"/>
    </xf>
    <xf numFmtId="0" fontId="2" fillId="7" borderId="8" xfId="0" applyFont="1" applyFill="1" applyBorder="1" applyAlignment="1">
      <alignment horizontal="justify" textRotation="90"/>
    </xf>
    <xf numFmtId="0" fontId="2" fillId="7" borderId="7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165" fontId="6" fillId="0" borderId="2" xfId="1" applyNumberFormat="1" applyFont="1" applyBorder="1" applyAlignment="1">
      <alignment horizontal="center"/>
    </xf>
    <xf numFmtId="165" fontId="6" fillId="0" borderId="4" xfId="1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C$2" max="2050" min="2000" page="10" val="2018"/>
</file>

<file path=xl/ctrlProps/ctrlProp2.xml><?xml version="1.0" encoding="utf-8"?>
<formControlPr xmlns="http://schemas.microsoft.com/office/spreadsheetml/2009/9/main" objectType="Spin" dx="16" fmlaLink="$B$2" max="12" min="1" page="10" val="6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600075</xdr:colOff>
      <xdr:row>10</xdr:row>
      <xdr:rowOff>55009</xdr:rowOff>
    </xdr:from>
    <xdr:ext cx="247650" cy="264560"/>
    <xdr:sp macro="" textlink="">
      <xdr:nvSpPr>
        <xdr:cNvPr id="2" name="TextBox 1"/>
        <xdr:cNvSpPr txBox="1"/>
      </xdr:nvSpPr>
      <xdr:spPr>
        <a:xfrm flipV="1">
          <a:off x="1876425" y="2826784"/>
          <a:ext cx="247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180974</xdr:colOff>
      <xdr:row>24</xdr:row>
      <xdr:rowOff>123825</xdr:rowOff>
    </xdr:from>
    <xdr:to>
      <xdr:col>17</xdr:col>
      <xdr:colOff>266699</xdr:colOff>
      <xdr:row>30</xdr:row>
      <xdr:rowOff>142874</xdr:rowOff>
    </xdr:to>
    <xdr:sp macro="" textlink="">
      <xdr:nvSpPr>
        <xdr:cNvPr id="3" name="TextBox 2"/>
        <xdr:cNvSpPr txBox="1"/>
      </xdr:nvSpPr>
      <xdr:spPr>
        <a:xfrm>
          <a:off x="5353049" y="5162550"/>
          <a:ext cx="1990725" cy="1104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по субботам должно стоять 5 часов ,</a:t>
          </a:r>
          <a:r>
            <a:rPr lang="ru-RU" sz="1100" baseline="0"/>
            <a:t> в рабочие дни по 7 часов. если отработано меньше часов , то по факту, если буква то буква.</a:t>
          </a:r>
          <a:endParaRPr lang="ru-RU" sz="1100"/>
        </a:p>
      </xdr:txBody>
    </xdr:sp>
    <xdr:clientData/>
  </xdr:twoCellAnchor>
  <xdr:twoCellAnchor>
    <xdr:from>
      <xdr:col>17</xdr:col>
      <xdr:colOff>257174</xdr:colOff>
      <xdr:row>8</xdr:row>
      <xdr:rowOff>76201</xdr:rowOff>
    </xdr:from>
    <xdr:to>
      <xdr:col>18</xdr:col>
      <xdr:colOff>219074</xdr:colOff>
      <xdr:row>24</xdr:row>
      <xdr:rowOff>114301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224587" y="3633788"/>
          <a:ext cx="2628900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295276</xdr:colOff>
      <xdr:row>8</xdr:row>
      <xdr:rowOff>114300</xdr:rowOff>
    </xdr:from>
    <xdr:to>
      <xdr:col>25</xdr:col>
      <xdr:colOff>152401</xdr:colOff>
      <xdr:row>24</xdr:row>
      <xdr:rowOff>123825</xdr:rowOff>
    </xdr:to>
    <xdr:cxnSp macro="">
      <xdr:nvCxnSpPr>
        <xdr:cNvPr id="9" name="Прямая со стрелкой 8"/>
        <xdr:cNvCxnSpPr/>
      </xdr:nvCxnSpPr>
      <xdr:spPr>
        <a:xfrm rot="5400000" flipH="1" flipV="1">
          <a:off x="7339013" y="2595563"/>
          <a:ext cx="2600325" cy="2533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276225</xdr:colOff>
      <xdr:row>8</xdr:row>
      <xdr:rowOff>133350</xdr:rowOff>
    </xdr:from>
    <xdr:to>
      <xdr:col>32</xdr:col>
      <xdr:colOff>142875</xdr:colOff>
      <xdr:row>24</xdr:row>
      <xdr:rowOff>133350</xdr:rowOff>
    </xdr:to>
    <xdr:cxnSp macro="">
      <xdr:nvCxnSpPr>
        <xdr:cNvPr id="11" name="Прямая со стрелкой 10"/>
        <xdr:cNvCxnSpPr/>
      </xdr:nvCxnSpPr>
      <xdr:spPr>
        <a:xfrm flipV="1">
          <a:off x="7353300" y="2581275"/>
          <a:ext cx="4143375" cy="2590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876300</xdr:colOff>
          <xdr:row>1</xdr:row>
          <xdr:rowOff>0</xdr:rowOff>
        </xdr:from>
        <xdr:to>
          <xdr:col>2</xdr:col>
          <xdr:colOff>1009650</xdr:colOff>
          <xdr:row>1</xdr:row>
          <xdr:rowOff>114300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876300</xdr:colOff>
          <xdr:row>1</xdr:row>
          <xdr:rowOff>0</xdr:rowOff>
        </xdr:from>
        <xdr:to>
          <xdr:col>1</xdr:col>
          <xdr:colOff>1009650</xdr:colOff>
          <xdr:row>1</xdr:row>
          <xdr:rowOff>114300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S32"/>
  <sheetViews>
    <sheetView zoomScale="73" zoomScaleNormal="73" workbookViewId="0">
      <selection activeCell="D18" sqref="D18"/>
    </sheetView>
  </sheetViews>
  <sheetFormatPr defaultRowHeight="15" x14ac:dyDescent="0.2"/>
  <cols>
    <col min="1" max="1" width="7" style="24" customWidth="1"/>
    <col min="2" max="2" width="28" style="25" customWidth="1"/>
    <col min="3" max="3" width="18.28515625" style="1" customWidth="1"/>
    <col min="4" max="4" width="5.7109375" style="1" customWidth="1"/>
    <col min="5" max="6" width="5.7109375" style="27" customWidth="1"/>
    <col min="7" max="10" width="5.7109375" style="1" customWidth="1"/>
    <col min="11" max="12" width="5.7109375" style="28" customWidth="1"/>
    <col min="13" max="44" width="5.7109375" style="1" customWidth="1"/>
    <col min="45" max="16384" width="9.140625" style="1"/>
  </cols>
  <sheetData>
    <row r="1" spans="1:45" ht="18" x14ac:dyDescent="0.25">
      <c r="C1" s="26"/>
      <c r="AH1" s="29"/>
      <c r="AI1" s="29"/>
      <c r="AJ1" s="29"/>
      <c r="AK1" s="29"/>
      <c r="AL1" s="29"/>
    </row>
    <row r="2" spans="1:45" ht="18" x14ac:dyDescent="0.25">
      <c r="B2" s="86"/>
      <c r="C2" s="87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</row>
    <row r="3" spans="1:45" ht="27" customHeight="1" x14ac:dyDescent="0.25">
      <c r="AH3" s="29"/>
      <c r="AI3" s="29"/>
      <c r="AJ3" s="89"/>
      <c r="AK3" s="89"/>
      <c r="AL3" s="89"/>
      <c r="AM3" s="89"/>
      <c r="AN3" s="89"/>
      <c r="AO3" s="89"/>
      <c r="AP3" s="89"/>
      <c r="AQ3" s="89"/>
      <c r="AR3" s="89"/>
    </row>
    <row r="4" spans="1:45" ht="27" customHeight="1" x14ac:dyDescent="0.25">
      <c r="AH4" s="29"/>
      <c r="AI4" s="29"/>
      <c r="AJ4" s="29"/>
      <c r="AK4" s="29"/>
      <c r="AL4" s="29"/>
      <c r="AQ4" s="30"/>
    </row>
    <row r="5" spans="1:45" ht="15" customHeight="1" x14ac:dyDescent="0.25">
      <c r="B5" s="90" t="s">
        <v>21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45" ht="30.75" customHeight="1" thickBot="1" x14ac:dyDescent="0.25">
      <c r="A6" s="91" t="s">
        <v>0</v>
      </c>
      <c r="B6" s="93" t="s">
        <v>1</v>
      </c>
      <c r="C6" s="95" t="s">
        <v>2</v>
      </c>
      <c r="D6" s="97" t="s">
        <v>3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9"/>
      <c r="AM6" s="99"/>
      <c r="AN6" s="99"/>
      <c r="AO6" s="99"/>
      <c r="AP6" s="99"/>
      <c r="AQ6" s="99"/>
      <c r="AR6" s="99"/>
    </row>
    <row r="7" spans="1:45" ht="120.75" customHeight="1" thickBot="1" x14ac:dyDescent="0.25">
      <c r="A7" s="92"/>
      <c r="B7" s="94"/>
      <c r="C7" s="96"/>
      <c r="D7" s="31">
        <v>1</v>
      </c>
      <c r="E7" s="32">
        <v>2</v>
      </c>
      <c r="F7" s="32" t="s">
        <v>25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2">
        <v>9</v>
      </c>
      <c r="M7" s="32" t="s">
        <v>25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2">
        <v>16</v>
      </c>
      <c r="T7" s="32" t="s">
        <v>25</v>
      </c>
      <c r="U7" s="31">
        <v>18</v>
      </c>
      <c r="V7" s="31">
        <v>19</v>
      </c>
      <c r="W7" s="31">
        <v>20</v>
      </c>
      <c r="X7" s="31">
        <v>21</v>
      </c>
      <c r="Y7" s="31">
        <v>22</v>
      </c>
      <c r="Z7" s="32">
        <v>23</v>
      </c>
      <c r="AA7" s="32" t="s">
        <v>25</v>
      </c>
      <c r="AB7" s="33">
        <v>25</v>
      </c>
      <c r="AC7" s="33">
        <v>26</v>
      </c>
      <c r="AD7" s="33">
        <v>27</v>
      </c>
      <c r="AE7" s="33">
        <v>28</v>
      </c>
      <c r="AF7" s="33">
        <v>29</v>
      </c>
      <c r="AG7" s="34">
        <v>30</v>
      </c>
      <c r="AH7" s="35" t="s">
        <v>4</v>
      </c>
      <c r="AI7" s="35" t="s">
        <v>5</v>
      </c>
      <c r="AJ7" s="36" t="s">
        <v>6</v>
      </c>
      <c r="AK7" s="37" t="s">
        <v>7</v>
      </c>
      <c r="AL7" s="38" t="s">
        <v>8</v>
      </c>
      <c r="AM7" s="39" t="s">
        <v>9</v>
      </c>
      <c r="AN7" s="40" t="s">
        <v>22</v>
      </c>
      <c r="AO7" s="41" t="s">
        <v>23</v>
      </c>
      <c r="AP7" s="42" t="s">
        <v>12</v>
      </c>
      <c r="AQ7" s="43" t="s">
        <v>26</v>
      </c>
      <c r="AR7" s="43" t="s">
        <v>24</v>
      </c>
    </row>
    <row r="8" spans="1:45" ht="31.5" customHeight="1" x14ac:dyDescent="0.2">
      <c r="A8" s="44">
        <v>1</v>
      </c>
      <c r="B8" s="45"/>
      <c r="C8" s="46"/>
      <c r="D8" s="47">
        <v>7</v>
      </c>
      <c r="E8" s="48">
        <v>6</v>
      </c>
      <c r="F8" s="48" t="s">
        <v>15</v>
      </c>
      <c r="G8" s="47">
        <v>6</v>
      </c>
      <c r="H8" s="47">
        <v>7</v>
      </c>
      <c r="I8" s="47">
        <v>7</v>
      </c>
      <c r="J8" s="47">
        <v>7</v>
      </c>
      <c r="K8" s="47">
        <v>6</v>
      </c>
      <c r="L8" s="48">
        <v>5</v>
      </c>
      <c r="M8" s="48" t="s">
        <v>15</v>
      </c>
      <c r="N8" s="47">
        <v>7</v>
      </c>
      <c r="O8" s="47">
        <v>7</v>
      </c>
      <c r="P8" s="47">
        <v>11</v>
      </c>
      <c r="Q8" s="47">
        <v>11</v>
      </c>
      <c r="R8" s="47">
        <v>9</v>
      </c>
      <c r="S8" s="48">
        <v>7</v>
      </c>
      <c r="T8" s="48" t="s">
        <v>15</v>
      </c>
      <c r="U8" s="47">
        <v>11</v>
      </c>
      <c r="V8" s="47">
        <v>11</v>
      </c>
      <c r="W8" s="47">
        <v>11</v>
      </c>
      <c r="X8" s="47">
        <v>10</v>
      </c>
      <c r="Y8" s="47">
        <v>15</v>
      </c>
      <c r="Z8" s="48">
        <v>8</v>
      </c>
      <c r="AA8" s="48" t="s">
        <v>15</v>
      </c>
      <c r="AB8" s="47">
        <v>13</v>
      </c>
      <c r="AC8" s="47">
        <v>13</v>
      </c>
      <c r="AD8" s="47">
        <v>11</v>
      </c>
      <c r="AE8" s="47">
        <v>12</v>
      </c>
      <c r="AF8" s="47">
        <v>12</v>
      </c>
      <c r="AG8" s="48">
        <v>7</v>
      </c>
      <c r="AH8" s="47">
        <f>COUNTIF(C8:AG8,"&gt;0")</f>
        <v>26</v>
      </c>
      <c r="AI8" s="47"/>
      <c r="AJ8" s="47"/>
      <c r="AK8" s="47"/>
      <c r="AL8" s="47"/>
      <c r="AM8" s="47"/>
      <c r="AN8" s="47">
        <f>COUNTIF(B8:AG8,"П")</f>
        <v>0</v>
      </c>
      <c r="AO8" s="47">
        <f>COUNTIF(E8:AG8,"В")</f>
        <v>4</v>
      </c>
      <c r="AP8" s="47"/>
      <c r="AQ8" s="47">
        <f>SUM(D8:AF8)</f>
        <v>230</v>
      </c>
      <c r="AR8" s="47">
        <v>57</v>
      </c>
    </row>
    <row r="9" spans="1:45" ht="28.5" customHeight="1" x14ac:dyDescent="0.2">
      <c r="A9" s="44">
        <v>2</v>
      </c>
      <c r="B9" s="49"/>
      <c r="C9" s="46"/>
      <c r="D9" s="47">
        <v>7</v>
      </c>
      <c r="E9" s="48">
        <v>7</v>
      </c>
      <c r="F9" s="48" t="s">
        <v>15</v>
      </c>
      <c r="G9" s="47">
        <v>10</v>
      </c>
      <c r="H9" s="47">
        <v>10</v>
      </c>
      <c r="I9" s="47">
        <v>10</v>
      </c>
      <c r="J9" s="47">
        <v>10</v>
      </c>
      <c r="K9" s="47">
        <v>10</v>
      </c>
      <c r="L9" s="48">
        <v>10</v>
      </c>
      <c r="M9" s="48" t="s">
        <v>15</v>
      </c>
      <c r="N9" s="47">
        <v>8</v>
      </c>
      <c r="O9" s="47">
        <v>10</v>
      </c>
      <c r="P9" s="47">
        <v>10</v>
      </c>
      <c r="Q9" s="47">
        <v>10</v>
      </c>
      <c r="R9" s="47">
        <v>10</v>
      </c>
      <c r="S9" s="48">
        <v>10</v>
      </c>
      <c r="T9" s="48" t="s">
        <v>15</v>
      </c>
      <c r="U9" s="47">
        <v>8</v>
      </c>
      <c r="V9" s="47">
        <v>7</v>
      </c>
      <c r="W9" s="47">
        <v>18</v>
      </c>
      <c r="X9" s="47">
        <v>6</v>
      </c>
      <c r="Y9" s="47">
        <v>7</v>
      </c>
      <c r="Z9" s="48">
        <v>8</v>
      </c>
      <c r="AA9" s="48" t="s">
        <v>15</v>
      </c>
      <c r="AB9" s="47">
        <v>8</v>
      </c>
      <c r="AC9" s="47" t="s">
        <v>16</v>
      </c>
      <c r="AD9" s="47" t="s">
        <v>16</v>
      </c>
      <c r="AE9" s="47" t="s">
        <v>16</v>
      </c>
      <c r="AF9" s="47" t="s">
        <v>16</v>
      </c>
      <c r="AG9" s="48" t="s">
        <v>16</v>
      </c>
      <c r="AH9" s="47">
        <f t="shared" ref="AH9:AH23" si="0">COUNTIF(C9:AG9,"&gt;0")</f>
        <v>21</v>
      </c>
      <c r="AI9" s="47"/>
      <c r="AJ9" s="47"/>
      <c r="AK9" s="47"/>
      <c r="AL9" s="47"/>
      <c r="AM9" s="47"/>
      <c r="AN9" s="47">
        <f t="shared" ref="AN9:AN23" si="1">COUNTIF(B9:AG9,"П")</f>
        <v>5</v>
      </c>
      <c r="AO9" s="47">
        <f t="shared" ref="AO9:AO23" si="2">COUNTIF(E9:AG9,"В")</f>
        <v>4</v>
      </c>
      <c r="AP9" s="47"/>
      <c r="AQ9" s="47">
        <f t="shared" ref="AQ9:AQ23" si="3">SUM(D9:AF9)</f>
        <v>194</v>
      </c>
      <c r="AR9" s="47">
        <v>20</v>
      </c>
    </row>
    <row r="10" spans="1:45" ht="27.75" customHeight="1" x14ac:dyDescent="0.2">
      <c r="A10" s="44">
        <v>3</v>
      </c>
      <c r="B10" s="45"/>
      <c r="C10" s="46"/>
      <c r="D10" s="47">
        <v>7</v>
      </c>
      <c r="E10" s="48">
        <v>5</v>
      </c>
      <c r="F10" s="48" t="s">
        <v>15</v>
      </c>
      <c r="G10" s="47">
        <v>9</v>
      </c>
      <c r="H10" s="47">
        <v>8</v>
      </c>
      <c r="I10" s="47">
        <v>10</v>
      </c>
      <c r="J10" s="47">
        <v>8</v>
      </c>
      <c r="K10" s="47">
        <v>11</v>
      </c>
      <c r="L10" s="48">
        <v>9</v>
      </c>
      <c r="M10" s="48" t="s">
        <v>15</v>
      </c>
      <c r="N10" s="47">
        <v>10</v>
      </c>
      <c r="O10" s="47">
        <v>10</v>
      </c>
      <c r="P10" s="47">
        <v>8</v>
      </c>
      <c r="Q10" s="47">
        <v>8</v>
      </c>
      <c r="R10" s="47">
        <v>16</v>
      </c>
      <c r="S10" s="48">
        <v>8</v>
      </c>
      <c r="T10" s="48" t="s">
        <v>15</v>
      </c>
      <c r="U10" s="47">
        <v>9</v>
      </c>
      <c r="V10" s="47">
        <v>9</v>
      </c>
      <c r="W10" s="47">
        <v>10</v>
      </c>
      <c r="X10" s="47">
        <v>10</v>
      </c>
      <c r="Y10" s="47">
        <v>8</v>
      </c>
      <c r="Z10" s="48">
        <v>11</v>
      </c>
      <c r="AA10" s="48" t="s">
        <v>15</v>
      </c>
      <c r="AB10" s="47">
        <v>12</v>
      </c>
      <c r="AC10" s="47">
        <v>12</v>
      </c>
      <c r="AD10" s="47">
        <v>12</v>
      </c>
      <c r="AE10" s="47">
        <v>12</v>
      </c>
      <c r="AF10" s="47">
        <v>12</v>
      </c>
      <c r="AG10" s="48">
        <v>7</v>
      </c>
      <c r="AH10" s="47">
        <f t="shared" si="0"/>
        <v>26</v>
      </c>
      <c r="AI10" s="47"/>
      <c r="AJ10" s="47"/>
      <c r="AK10" s="47"/>
      <c r="AL10" s="47"/>
      <c r="AM10" s="47"/>
      <c r="AN10" s="47">
        <f t="shared" si="1"/>
        <v>0</v>
      </c>
      <c r="AO10" s="47">
        <f t="shared" si="2"/>
        <v>4</v>
      </c>
      <c r="AP10" s="47"/>
      <c r="AQ10" s="47">
        <f t="shared" si="3"/>
        <v>244</v>
      </c>
      <c r="AR10" s="47">
        <v>79</v>
      </c>
    </row>
    <row r="11" spans="1:45" ht="30" customHeight="1" x14ac:dyDescent="0.2">
      <c r="A11" s="44">
        <v>4</v>
      </c>
      <c r="B11" s="45"/>
      <c r="C11" s="46"/>
      <c r="D11" s="47">
        <v>10</v>
      </c>
      <c r="E11" s="48">
        <v>5</v>
      </c>
      <c r="F11" s="48" t="s">
        <v>15</v>
      </c>
      <c r="G11" s="47">
        <v>10</v>
      </c>
      <c r="H11" s="47">
        <v>8</v>
      </c>
      <c r="I11" s="47">
        <v>11</v>
      </c>
      <c r="J11" s="47">
        <v>8</v>
      </c>
      <c r="K11" s="47">
        <v>8</v>
      </c>
      <c r="L11" s="48">
        <v>5</v>
      </c>
      <c r="M11" s="48" t="s">
        <v>15</v>
      </c>
      <c r="N11" s="47">
        <v>10</v>
      </c>
      <c r="O11" s="47">
        <v>9</v>
      </c>
      <c r="P11" s="47">
        <v>10</v>
      </c>
      <c r="Q11" s="47">
        <v>7</v>
      </c>
      <c r="R11" s="47">
        <v>9</v>
      </c>
      <c r="S11" s="48">
        <v>19</v>
      </c>
      <c r="T11" s="48" t="s">
        <v>15</v>
      </c>
      <c r="U11" s="47">
        <v>10</v>
      </c>
      <c r="V11" s="47">
        <v>9</v>
      </c>
      <c r="W11" s="47">
        <v>10</v>
      </c>
      <c r="X11" s="47">
        <v>17</v>
      </c>
      <c r="Y11" s="47">
        <v>7</v>
      </c>
      <c r="Z11" s="48">
        <v>14</v>
      </c>
      <c r="AA11" s="48" t="s">
        <v>15</v>
      </c>
      <c r="AB11" s="47">
        <v>13</v>
      </c>
      <c r="AC11" s="47">
        <v>11</v>
      </c>
      <c r="AD11" s="47">
        <v>11</v>
      </c>
      <c r="AE11" s="47">
        <v>12</v>
      </c>
      <c r="AF11" s="47">
        <v>11</v>
      </c>
      <c r="AG11" s="48">
        <v>11</v>
      </c>
      <c r="AH11" s="47">
        <f t="shared" si="0"/>
        <v>26</v>
      </c>
      <c r="AI11" s="47"/>
      <c r="AJ11" s="47"/>
      <c r="AK11" s="47"/>
      <c r="AL11" s="47"/>
      <c r="AM11" s="47"/>
      <c r="AN11" s="47">
        <f t="shared" si="1"/>
        <v>0</v>
      </c>
      <c r="AO11" s="47">
        <f t="shared" si="2"/>
        <v>4</v>
      </c>
      <c r="AP11" s="47"/>
      <c r="AQ11" s="47">
        <f t="shared" si="3"/>
        <v>254</v>
      </c>
      <c r="AR11" s="47">
        <v>93</v>
      </c>
    </row>
    <row r="12" spans="1:45" ht="30" customHeight="1" x14ac:dyDescent="0.2">
      <c r="A12" s="44">
        <v>5</v>
      </c>
      <c r="B12" s="45"/>
      <c r="C12" s="46"/>
      <c r="D12" s="47">
        <v>11</v>
      </c>
      <c r="E12" s="48">
        <v>5</v>
      </c>
      <c r="F12" s="48" t="s">
        <v>15</v>
      </c>
      <c r="G12" s="47">
        <v>10</v>
      </c>
      <c r="H12" s="47">
        <v>8</v>
      </c>
      <c r="I12" s="47">
        <v>10</v>
      </c>
      <c r="J12" s="47">
        <v>11</v>
      </c>
      <c r="K12" s="47">
        <v>8</v>
      </c>
      <c r="L12" s="48">
        <v>7</v>
      </c>
      <c r="M12" s="48" t="s">
        <v>15</v>
      </c>
      <c r="N12" s="47">
        <v>10</v>
      </c>
      <c r="O12" s="47">
        <v>8</v>
      </c>
      <c r="P12" s="47">
        <v>8</v>
      </c>
      <c r="Q12" s="47">
        <v>8</v>
      </c>
      <c r="R12" s="47">
        <v>9</v>
      </c>
      <c r="S12" s="48">
        <v>7</v>
      </c>
      <c r="T12" s="48" t="s">
        <v>15</v>
      </c>
      <c r="U12" s="47">
        <v>15</v>
      </c>
      <c r="V12" s="47">
        <v>7</v>
      </c>
      <c r="W12" s="47">
        <v>12</v>
      </c>
      <c r="X12" s="47">
        <v>8</v>
      </c>
      <c r="Y12" s="47">
        <v>15</v>
      </c>
      <c r="Z12" s="48">
        <v>10</v>
      </c>
      <c r="AA12" s="48" t="s">
        <v>15</v>
      </c>
      <c r="AB12" s="47">
        <v>14</v>
      </c>
      <c r="AC12" s="47">
        <v>12</v>
      </c>
      <c r="AD12" s="47">
        <v>5</v>
      </c>
      <c r="AE12" s="47">
        <v>7</v>
      </c>
      <c r="AF12" s="47">
        <v>6</v>
      </c>
      <c r="AG12" s="48">
        <v>5</v>
      </c>
      <c r="AH12" s="47">
        <f t="shared" si="0"/>
        <v>26</v>
      </c>
      <c r="AI12" s="47"/>
      <c r="AJ12" s="47"/>
      <c r="AK12" s="47"/>
      <c r="AL12" s="47"/>
      <c r="AM12" s="47"/>
      <c r="AN12" s="47">
        <f t="shared" si="1"/>
        <v>0</v>
      </c>
      <c r="AO12" s="47">
        <f t="shared" si="2"/>
        <v>4</v>
      </c>
      <c r="AP12" s="47"/>
      <c r="AQ12" s="47">
        <f t="shared" si="3"/>
        <v>231</v>
      </c>
      <c r="AR12" s="47">
        <v>64</v>
      </c>
    </row>
    <row r="13" spans="1:45" ht="30" customHeight="1" x14ac:dyDescent="0.25">
      <c r="A13" s="44">
        <v>6</v>
      </c>
      <c r="B13" s="45"/>
      <c r="C13" s="46"/>
      <c r="D13" s="47">
        <v>10</v>
      </c>
      <c r="E13" s="50">
        <v>5</v>
      </c>
      <c r="F13" s="50" t="s">
        <v>15</v>
      </c>
      <c r="G13" s="51">
        <v>9</v>
      </c>
      <c r="H13" s="51">
        <v>8</v>
      </c>
      <c r="I13" s="51">
        <v>10</v>
      </c>
      <c r="J13" s="51">
        <v>8</v>
      </c>
      <c r="K13" s="51">
        <v>10</v>
      </c>
      <c r="L13" s="50">
        <v>10</v>
      </c>
      <c r="M13" s="50" t="s">
        <v>15</v>
      </c>
      <c r="N13" s="47">
        <v>10</v>
      </c>
      <c r="O13" s="47">
        <v>10</v>
      </c>
      <c r="P13" s="47">
        <v>10</v>
      </c>
      <c r="Q13" s="47">
        <v>11</v>
      </c>
      <c r="R13" s="47">
        <v>9</v>
      </c>
      <c r="S13" s="48">
        <v>14</v>
      </c>
      <c r="T13" s="50" t="s">
        <v>15</v>
      </c>
      <c r="U13" s="51">
        <v>9</v>
      </c>
      <c r="V13" s="51">
        <v>10</v>
      </c>
      <c r="W13" s="51">
        <v>12</v>
      </c>
      <c r="X13" s="51">
        <v>14</v>
      </c>
      <c r="Y13" s="47">
        <v>15</v>
      </c>
      <c r="Z13" s="48">
        <v>12</v>
      </c>
      <c r="AA13" s="50" t="s">
        <v>15</v>
      </c>
      <c r="AB13" s="51">
        <v>14</v>
      </c>
      <c r="AC13" s="47">
        <v>12</v>
      </c>
      <c r="AD13" s="47">
        <v>11</v>
      </c>
      <c r="AE13" s="47">
        <v>12</v>
      </c>
      <c r="AF13" s="47">
        <v>9</v>
      </c>
      <c r="AG13" s="48">
        <v>9</v>
      </c>
      <c r="AH13" s="47">
        <f t="shared" si="0"/>
        <v>26</v>
      </c>
      <c r="AI13" s="52"/>
      <c r="AJ13" s="53"/>
      <c r="AK13" s="54"/>
      <c r="AL13" s="54"/>
      <c r="AM13" s="55"/>
      <c r="AN13" s="47">
        <f t="shared" si="1"/>
        <v>0</v>
      </c>
      <c r="AO13" s="47">
        <f t="shared" si="2"/>
        <v>4</v>
      </c>
      <c r="AP13" s="54"/>
      <c r="AQ13" s="47">
        <f t="shared" si="3"/>
        <v>264</v>
      </c>
      <c r="AR13" s="56">
        <v>100</v>
      </c>
    </row>
    <row r="14" spans="1:45" ht="30" customHeight="1" x14ac:dyDescent="0.25">
      <c r="A14" s="44">
        <v>7</v>
      </c>
      <c r="B14" s="45"/>
      <c r="C14" s="46"/>
      <c r="D14" s="47">
        <v>11</v>
      </c>
      <c r="E14" s="50">
        <v>6</v>
      </c>
      <c r="F14" s="50" t="s">
        <v>15</v>
      </c>
      <c r="G14" s="47">
        <v>11</v>
      </c>
      <c r="H14" s="47">
        <v>11</v>
      </c>
      <c r="I14" s="47">
        <v>11</v>
      </c>
      <c r="J14" s="47">
        <v>11</v>
      </c>
      <c r="K14" s="47">
        <v>11</v>
      </c>
      <c r="L14" s="50">
        <v>6</v>
      </c>
      <c r="M14" s="50" t="s">
        <v>15</v>
      </c>
      <c r="N14" s="47">
        <v>11</v>
      </c>
      <c r="O14" s="47">
        <v>11</v>
      </c>
      <c r="P14" s="47">
        <v>11</v>
      </c>
      <c r="Q14" s="47">
        <v>11</v>
      </c>
      <c r="R14" s="47">
        <v>9</v>
      </c>
      <c r="S14" s="48">
        <v>7</v>
      </c>
      <c r="T14" s="50" t="s">
        <v>15</v>
      </c>
      <c r="U14" s="47">
        <v>9</v>
      </c>
      <c r="V14" s="51">
        <v>9</v>
      </c>
      <c r="W14" s="51">
        <v>8</v>
      </c>
      <c r="X14" s="47">
        <v>11</v>
      </c>
      <c r="Y14" s="47">
        <v>11</v>
      </c>
      <c r="Z14" s="48">
        <v>8</v>
      </c>
      <c r="AA14" s="50" t="s">
        <v>15</v>
      </c>
      <c r="AB14" s="47">
        <v>10</v>
      </c>
      <c r="AC14" s="47">
        <v>10</v>
      </c>
      <c r="AD14" s="47">
        <v>11</v>
      </c>
      <c r="AE14" s="47">
        <v>7</v>
      </c>
      <c r="AF14" s="47">
        <v>5</v>
      </c>
      <c r="AG14" s="48">
        <v>5</v>
      </c>
      <c r="AH14" s="47">
        <f t="shared" si="0"/>
        <v>26</v>
      </c>
      <c r="AI14" s="52"/>
      <c r="AJ14" s="53"/>
      <c r="AK14" s="54"/>
      <c r="AL14" s="54"/>
      <c r="AM14" s="55"/>
      <c r="AN14" s="47">
        <f t="shared" si="1"/>
        <v>0</v>
      </c>
      <c r="AO14" s="47">
        <f t="shared" si="2"/>
        <v>4</v>
      </c>
      <c r="AP14" s="54"/>
      <c r="AQ14" s="47">
        <f t="shared" si="3"/>
        <v>237</v>
      </c>
      <c r="AR14" s="56">
        <v>70</v>
      </c>
    </row>
    <row r="15" spans="1:45" ht="27.75" customHeight="1" x14ac:dyDescent="0.25">
      <c r="A15" s="44">
        <v>8</v>
      </c>
      <c r="B15" s="57"/>
      <c r="C15" s="46"/>
      <c r="D15" s="47">
        <v>11</v>
      </c>
      <c r="E15" s="50">
        <v>5</v>
      </c>
      <c r="F15" s="50" t="s">
        <v>15</v>
      </c>
      <c r="G15" s="51">
        <v>9</v>
      </c>
      <c r="H15" s="51">
        <v>8</v>
      </c>
      <c r="I15" s="51">
        <v>10</v>
      </c>
      <c r="J15" s="51">
        <v>8</v>
      </c>
      <c r="K15" s="51">
        <v>11</v>
      </c>
      <c r="L15" s="50">
        <v>5</v>
      </c>
      <c r="M15" s="50" t="s">
        <v>15</v>
      </c>
      <c r="N15" s="47">
        <v>10</v>
      </c>
      <c r="O15" s="47">
        <v>10</v>
      </c>
      <c r="P15" s="47">
        <v>8</v>
      </c>
      <c r="Q15" s="47">
        <v>8</v>
      </c>
      <c r="R15" s="47">
        <v>11</v>
      </c>
      <c r="S15" s="48">
        <v>5</v>
      </c>
      <c r="T15" s="50" t="s">
        <v>15</v>
      </c>
      <c r="U15" s="51">
        <v>8</v>
      </c>
      <c r="V15" s="51">
        <v>7</v>
      </c>
      <c r="W15" s="51">
        <v>10</v>
      </c>
      <c r="X15" s="51">
        <v>10</v>
      </c>
      <c r="Y15" s="47">
        <v>15</v>
      </c>
      <c r="Z15" s="48">
        <v>6</v>
      </c>
      <c r="AA15" s="50" t="s">
        <v>15</v>
      </c>
      <c r="AB15" s="47">
        <v>13</v>
      </c>
      <c r="AC15" s="47">
        <v>2</v>
      </c>
      <c r="AD15" s="47">
        <v>11</v>
      </c>
      <c r="AE15" s="47">
        <v>11</v>
      </c>
      <c r="AF15" s="47">
        <v>11</v>
      </c>
      <c r="AG15" s="48">
        <v>5</v>
      </c>
      <c r="AH15" s="47">
        <f t="shared" si="0"/>
        <v>26</v>
      </c>
      <c r="AI15" s="52"/>
      <c r="AJ15" s="53"/>
      <c r="AK15" s="54"/>
      <c r="AL15" s="54"/>
      <c r="AM15" s="54"/>
      <c r="AN15" s="47">
        <f t="shared" si="1"/>
        <v>0</v>
      </c>
      <c r="AO15" s="47">
        <f t="shared" si="2"/>
        <v>4</v>
      </c>
      <c r="AP15" s="54"/>
      <c r="AQ15" s="47">
        <f t="shared" si="3"/>
        <v>223</v>
      </c>
      <c r="AR15" s="56">
        <v>56</v>
      </c>
    </row>
    <row r="16" spans="1:45" ht="27.75" customHeight="1" x14ac:dyDescent="0.25">
      <c r="A16" s="44">
        <v>9</v>
      </c>
      <c r="B16" s="45"/>
      <c r="C16" s="46"/>
      <c r="D16" s="47">
        <v>9</v>
      </c>
      <c r="E16" s="50">
        <v>6</v>
      </c>
      <c r="F16" s="50" t="s">
        <v>15</v>
      </c>
      <c r="G16" s="51">
        <v>10</v>
      </c>
      <c r="H16" s="51">
        <v>8</v>
      </c>
      <c r="I16" s="51">
        <v>5</v>
      </c>
      <c r="J16" s="51">
        <v>7</v>
      </c>
      <c r="K16" s="51">
        <v>7</v>
      </c>
      <c r="L16" s="50">
        <v>6</v>
      </c>
      <c r="M16" s="50" t="s">
        <v>15</v>
      </c>
      <c r="N16" s="47">
        <v>7</v>
      </c>
      <c r="O16" s="47">
        <v>9</v>
      </c>
      <c r="P16" s="47">
        <v>7</v>
      </c>
      <c r="Q16" s="47">
        <v>9</v>
      </c>
      <c r="R16" s="47">
        <v>9</v>
      </c>
      <c r="S16" s="48">
        <v>5</v>
      </c>
      <c r="T16" s="50" t="s">
        <v>15</v>
      </c>
      <c r="U16" s="51" t="s">
        <v>17</v>
      </c>
      <c r="V16" s="51" t="s">
        <v>17</v>
      </c>
      <c r="W16" s="51" t="s">
        <v>17</v>
      </c>
      <c r="X16" s="51" t="s">
        <v>17</v>
      </c>
      <c r="Y16" s="47" t="s">
        <v>17</v>
      </c>
      <c r="Z16" s="48" t="s">
        <v>17</v>
      </c>
      <c r="AA16" s="50" t="s">
        <v>17</v>
      </c>
      <c r="AB16" s="47" t="s">
        <v>17</v>
      </c>
      <c r="AC16" s="47" t="s">
        <v>17</v>
      </c>
      <c r="AD16" s="47" t="s">
        <v>17</v>
      </c>
      <c r="AE16" s="47" t="s">
        <v>17</v>
      </c>
      <c r="AF16" s="47" t="s">
        <v>17</v>
      </c>
      <c r="AG16" s="48">
        <v>11</v>
      </c>
      <c r="AH16" s="47">
        <f t="shared" si="0"/>
        <v>15</v>
      </c>
      <c r="AI16" s="52"/>
      <c r="AJ16" s="53"/>
      <c r="AK16" s="54"/>
      <c r="AL16" s="54">
        <v>13</v>
      </c>
      <c r="AM16" s="54"/>
      <c r="AN16" s="47">
        <f t="shared" si="1"/>
        <v>0</v>
      </c>
      <c r="AO16" s="47">
        <f t="shared" si="2"/>
        <v>3</v>
      </c>
      <c r="AP16" s="54"/>
      <c r="AQ16" s="47">
        <f t="shared" si="3"/>
        <v>104</v>
      </c>
      <c r="AR16" s="56"/>
    </row>
    <row r="17" spans="1:44" ht="27.75" customHeight="1" x14ac:dyDescent="0.25">
      <c r="A17" s="44">
        <v>10</v>
      </c>
      <c r="B17" s="45"/>
      <c r="C17" s="46"/>
      <c r="D17" s="47">
        <v>7</v>
      </c>
      <c r="E17" s="50">
        <v>5</v>
      </c>
      <c r="F17" s="50" t="s">
        <v>15</v>
      </c>
      <c r="G17" s="51">
        <v>9</v>
      </c>
      <c r="H17" s="51">
        <v>8</v>
      </c>
      <c r="I17" s="51">
        <v>10</v>
      </c>
      <c r="J17" s="51">
        <v>7</v>
      </c>
      <c r="K17" s="51">
        <v>11</v>
      </c>
      <c r="L17" s="50">
        <v>9</v>
      </c>
      <c r="M17" s="50" t="s">
        <v>15</v>
      </c>
      <c r="N17" s="47">
        <v>10</v>
      </c>
      <c r="O17" s="47">
        <v>10</v>
      </c>
      <c r="P17" s="47">
        <v>8</v>
      </c>
      <c r="Q17" s="47">
        <v>8</v>
      </c>
      <c r="R17" s="47">
        <v>16</v>
      </c>
      <c r="S17" s="48">
        <v>7</v>
      </c>
      <c r="T17" s="50" t="s">
        <v>15</v>
      </c>
      <c r="U17" s="51">
        <v>9</v>
      </c>
      <c r="V17" s="51">
        <v>7</v>
      </c>
      <c r="W17" s="51">
        <v>7</v>
      </c>
      <c r="X17" s="51">
        <v>7</v>
      </c>
      <c r="Y17" s="47">
        <v>15</v>
      </c>
      <c r="Z17" s="48">
        <v>11</v>
      </c>
      <c r="AA17" s="50" t="s">
        <v>15</v>
      </c>
      <c r="AB17" s="47">
        <v>12</v>
      </c>
      <c r="AC17" s="47" t="s">
        <v>16</v>
      </c>
      <c r="AD17" s="47" t="s">
        <v>16</v>
      </c>
      <c r="AE17" s="47" t="s">
        <v>16</v>
      </c>
      <c r="AF17" s="47" t="s">
        <v>16</v>
      </c>
      <c r="AG17" s="48" t="s">
        <v>16</v>
      </c>
      <c r="AH17" s="47">
        <f t="shared" si="0"/>
        <v>21</v>
      </c>
      <c r="AI17" s="52"/>
      <c r="AJ17" s="53"/>
      <c r="AK17" s="58"/>
      <c r="AL17" s="58"/>
      <c r="AM17" s="58"/>
      <c r="AN17" s="47">
        <f t="shared" si="1"/>
        <v>5</v>
      </c>
      <c r="AO17" s="47">
        <f t="shared" si="2"/>
        <v>4</v>
      </c>
      <c r="AP17" s="59"/>
      <c r="AQ17" s="47">
        <f t="shared" si="3"/>
        <v>193</v>
      </c>
      <c r="AR17" s="60">
        <v>21</v>
      </c>
    </row>
    <row r="18" spans="1:44" ht="27.75" customHeight="1" x14ac:dyDescent="0.25">
      <c r="A18" s="44">
        <v>11</v>
      </c>
      <c r="B18" s="63"/>
      <c r="C18" s="46"/>
      <c r="D18" s="47"/>
      <c r="E18" s="50"/>
      <c r="F18" s="50"/>
      <c r="G18" s="51"/>
      <c r="H18" s="51"/>
      <c r="I18" s="51"/>
      <c r="J18" s="51"/>
      <c r="K18" s="51"/>
      <c r="L18" s="50"/>
      <c r="M18" s="50"/>
      <c r="N18" s="47"/>
      <c r="O18" s="47">
        <v>9</v>
      </c>
      <c r="P18" s="47">
        <v>10</v>
      </c>
      <c r="Q18" s="47">
        <v>7</v>
      </c>
      <c r="R18" s="61">
        <v>7</v>
      </c>
      <c r="S18" s="62">
        <v>4</v>
      </c>
      <c r="T18" s="50" t="s">
        <v>15</v>
      </c>
      <c r="U18" s="51">
        <v>8</v>
      </c>
      <c r="V18" s="51">
        <v>10</v>
      </c>
      <c r="W18" s="51">
        <v>7</v>
      </c>
      <c r="X18" s="51">
        <v>5</v>
      </c>
      <c r="Y18" s="47">
        <v>8</v>
      </c>
      <c r="Z18" s="48">
        <v>8</v>
      </c>
      <c r="AA18" s="50" t="s">
        <v>15</v>
      </c>
      <c r="AB18" s="47">
        <v>7</v>
      </c>
      <c r="AC18" s="47">
        <v>7</v>
      </c>
      <c r="AD18" s="47">
        <v>7</v>
      </c>
      <c r="AE18" s="47">
        <v>7</v>
      </c>
      <c r="AF18" s="47">
        <v>11</v>
      </c>
      <c r="AG18" s="48">
        <v>11</v>
      </c>
      <c r="AH18" s="47">
        <f t="shared" si="0"/>
        <v>17</v>
      </c>
      <c r="AI18" s="52"/>
      <c r="AJ18" s="53"/>
      <c r="AK18" s="55"/>
      <c r="AL18" s="53"/>
      <c r="AM18" s="55"/>
      <c r="AN18" s="47">
        <f t="shared" si="1"/>
        <v>0</v>
      </c>
      <c r="AO18" s="47">
        <f t="shared" si="2"/>
        <v>2</v>
      </c>
      <c r="AP18" s="55"/>
      <c r="AQ18" s="47">
        <f t="shared" si="3"/>
        <v>122</v>
      </c>
      <c r="AR18" s="52"/>
    </row>
    <row r="19" spans="1:44" ht="27.75" customHeight="1" x14ac:dyDescent="0.25">
      <c r="A19" s="44">
        <v>12</v>
      </c>
      <c r="B19" s="63"/>
      <c r="C19" s="46"/>
      <c r="D19" s="47"/>
      <c r="E19" s="50"/>
      <c r="F19" s="50"/>
      <c r="G19" s="51"/>
      <c r="H19" s="51"/>
      <c r="I19" s="51"/>
      <c r="J19" s="51"/>
      <c r="K19" s="51"/>
      <c r="L19" s="50"/>
      <c r="M19" s="50"/>
      <c r="N19" s="47"/>
      <c r="O19" s="47"/>
      <c r="P19" s="47"/>
      <c r="Q19" s="47"/>
      <c r="R19" s="61"/>
      <c r="S19" s="62"/>
      <c r="T19" s="50"/>
      <c r="U19" s="51">
        <v>8</v>
      </c>
      <c r="V19" s="51">
        <v>9</v>
      </c>
      <c r="W19" s="51">
        <v>10</v>
      </c>
      <c r="X19" s="51">
        <v>10</v>
      </c>
      <c r="Y19" s="47">
        <v>15</v>
      </c>
      <c r="Z19" s="48">
        <v>8</v>
      </c>
      <c r="AA19" s="50" t="s">
        <v>15</v>
      </c>
      <c r="AB19" s="47">
        <v>12</v>
      </c>
      <c r="AC19" s="47">
        <v>12</v>
      </c>
      <c r="AD19" s="47">
        <v>12</v>
      </c>
      <c r="AE19" s="47">
        <v>12</v>
      </c>
      <c r="AF19" s="47">
        <v>12</v>
      </c>
      <c r="AG19" s="48">
        <v>12</v>
      </c>
      <c r="AH19" s="47">
        <f t="shared" si="0"/>
        <v>12</v>
      </c>
      <c r="AI19" s="52"/>
      <c r="AJ19" s="53"/>
      <c r="AK19" s="55"/>
      <c r="AL19" s="53"/>
      <c r="AM19" s="55"/>
      <c r="AN19" s="47">
        <f t="shared" si="1"/>
        <v>0</v>
      </c>
      <c r="AO19" s="47">
        <f t="shared" si="2"/>
        <v>1</v>
      </c>
      <c r="AP19" s="55"/>
      <c r="AQ19" s="47">
        <f t="shared" si="3"/>
        <v>120</v>
      </c>
      <c r="AR19" s="52"/>
    </row>
    <row r="20" spans="1:44" ht="27.75" customHeight="1" x14ac:dyDescent="0.25">
      <c r="A20" s="44">
        <v>13</v>
      </c>
      <c r="B20" s="63"/>
      <c r="C20" s="46"/>
      <c r="D20" s="47"/>
      <c r="E20" s="50"/>
      <c r="F20" s="50"/>
      <c r="G20" s="51"/>
      <c r="H20" s="51"/>
      <c r="I20" s="51"/>
      <c r="J20" s="51"/>
      <c r="K20" s="51"/>
      <c r="L20" s="50"/>
      <c r="M20" s="50"/>
      <c r="N20" s="47"/>
      <c r="O20" s="47"/>
      <c r="P20" s="47"/>
      <c r="Q20" s="47"/>
      <c r="R20" s="61"/>
      <c r="S20" s="62"/>
      <c r="T20" s="50"/>
      <c r="U20" s="51">
        <v>10</v>
      </c>
      <c r="V20" s="51">
        <v>10</v>
      </c>
      <c r="W20" s="51">
        <v>11</v>
      </c>
      <c r="X20" s="51">
        <v>11</v>
      </c>
      <c r="Y20" s="47">
        <v>7</v>
      </c>
      <c r="Z20" s="48">
        <v>10</v>
      </c>
      <c r="AA20" s="50" t="s">
        <v>15</v>
      </c>
      <c r="AB20" s="47">
        <v>10</v>
      </c>
      <c r="AC20" s="47">
        <v>11</v>
      </c>
      <c r="AD20" s="47">
        <v>8</v>
      </c>
      <c r="AE20" s="47">
        <v>8</v>
      </c>
      <c r="AF20" s="47">
        <v>11</v>
      </c>
      <c r="AG20" s="48">
        <v>11</v>
      </c>
      <c r="AH20" s="47">
        <f t="shared" si="0"/>
        <v>12</v>
      </c>
      <c r="AI20" s="52"/>
      <c r="AJ20" s="53"/>
      <c r="AK20" s="55"/>
      <c r="AL20" s="53"/>
      <c r="AM20" s="55"/>
      <c r="AN20" s="47">
        <f t="shared" si="1"/>
        <v>0</v>
      </c>
      <c r="AO20" s="47">
        <f t="shared" si="2"/>
        <v>1</v>
      </c>
      <c r="AP20" s="55"/>
      <c r="AQ20" s="47">
        <f t="shared" si="3"/>
        <v>107</v>
      </c>
      <c r="AR20" s="52"/>
    </row>
    <row r="21" spans="1:44" ht="27.75" customHeight="1" x14ac:dyDescent="0.25">
      <c r="A21" s="44">
        <v>14</v>
      </c>
      <c r="B21" s="63"/>
      <c r="C21" s="46"/>
      <c r="D21" s="47"/>
      <c r="E21" s="50"/>
      <c r="F21" s="50"/>
      <c r="G21" s="51"/>
      <c r="H21" s="51"/>
      <c r="I21" s="51"/>
      <c r="J21" s="51"/>
      <c r="K21" s="51"/>
      <c r="L21" s="50"/>
      <c r="M21" s="50"/>
      <c r="N21" s="47"/>
      <c r="O21" s="47"/>
      <c r="P21" s="47"/>
      <c r="Q21" s="47"/>
      <c r="R21" s="61"/>
      <c r="S21" s="62"/>
      <c r="T21" s="50"/>
      <c r="U21" s="51"/>
      <c r="V21" s="51"/>
      <c r="W21" s="51"/>
      <c r="X21" s="51"/>
      <c r="Y21" s="47"/>
      <c r="Z21" s="48"/>
      <c r="AA21" s="50"/>
      <c r="AB21" s="47"/>
      <c r="AC21" s="47"/>
      <c r="AD21" s="47">
        <v>12</v>
      </c>
      <c r="AE21" s="47">
        <v>12</v>
      </c>
      <c r="AF21" s="47">
        <v>11</v>
      </c>
      <c r="AG21" s="48">
        <v>14</v>
      </c>
      <c r="AH21" s="47">
        <f t="shared" si="0"/>
        <v>4</v>
      </c>
      <c r="AI21" s="52"/>
      <c r="AJ21" s="53"/>
      <c r="AK21" s="55"/>
      <c r="AL21" s="53"/>
      <c r="AM21" s="55"/>
      <c r="AN21" s="47">
        <f t="shared" si="1"/>
        <v>0</v>
      </c>
      <c r="AO21" s="47">
        <f t="shared" si="2"/>
        <v>0</v>
      </c>
      <c r="AP21" s="55"/>
      <c r="AQ21" s="47">
        <f t="shared" si="3"/>
        <v>35</v>
      </c>
      <c r="AR21" s="52"/>
    </row>
    <row r="22" spans="1:44" ht="27.75" customHeight="1" x14ac:dyDescent="0.25">
      <c r="A22" s="44">
        <v>15</v>
      </c>
      <c r="B22" s="63"/>
      <c r="C22" s="46"/>
      <c r="D22" s="47"/>
      <c r="E22" s="50"/>
      <c r="F22" s="50"/>
      <c r="G22" s="51"/>
      <c r="H22" s="51"/>
      <c r="I22" s="51"/>
      <c r="J22" s="51"/>
      <c r="K22" s="51"/>
      <c r="L22" s="50"/>
      <c r="M22" s="50"/>
      <c r="N22" s="47"/>
      <c r="O22" s="47"/>
      <c r="P22" s="47"/>
      <c r="Q22" s="47"/>
      <c r="R22" s="61"/>
      <c r="S22" s="62"/>
      <c r="T22" s="50"/>
      <c r="U22" s="51"/>
      <c r="V22" s="51"/>
      <c r="W22" s="51"/>
      <c r="X22" s="51"/>
      <c r="Y22" s="47"/>
      <c r="Z22" s="48"/>
      <c r="AA22" s="50"/>
      <c r="AB22" s="47"/>
      <c r="AC22" s="47"/>
      <c r="AD22" s="47"/>
      <c r="AE22" s="47"/>
      <c r="AF22" s="47">
        <v>6</v>
      </c>
      <c r="AG22" s="48">
        <v>23</v>
      </c>
      <c r="AH22" s="47">
        <f t="shared" si="0"/>
        <v>2</v>
      </c>
      <c r="AI22" s="52"/>
      <c r="AJ22" s="53"/>
      <c r="AK22" s="55"/>
      <c r="AL22" s="53"/>
      <c r="AM22" s="55"/>
      <c r="AN22" s="47">
        <f t="shared" si="1"/>
        <v>0</v>
      </c>
      <c r="AO22" s="47">
        <f t="shared" si="2"/>
        <v>0</v>
      </c>
      <c r="AP22" s="55"/>
      <c r="AQ22" s="47">
        <f t="shared" si="3"/>
        <v>6</v>
      </c>
      <c r="AR22" s="52"/>
    </row>
    <row r="23" spans="1:44" ht="27.75" customHeight="1" x14ac:dyDescent="0.25">
      <c r="A23" s="44">
        <v>16</v>
      </c>
      <c r="B23" s="63"/>
      <c r="C23" s="25"/>
      <c r="D23" s="47"/>
      <c r="E23" s="50"/>
      <c r="F23" s="50"/>
      <c r="G23" s="51"/>
      <c r="H23" s="51"/>
      <c r="I23" s="51"/>
      <c r="J23" s="51"/>
      <c r="K23" s="51"/>
      <c r="L23" s="50"/>
      <c r="M23" s="50"/>
      <c r="N23" s="47"/>
      <c r="O23" s="47"/>
      <c r="P23" s="47"/>
      <c r="Q23" s="47"/>
      <c r="R23" s="61"/>
      <c r="S23" s="62"/>
      <c r="T23" s="50"/>
      <c r="U23" s="51"/>
      <c r="V23" s="51"/>
      <c r="W23" s="51"/>
      <c r="X23" s="51"/>
      <c r="Y23" s="47"/>
      <c r="Z23" s="48">
        <v>6</v>
      </c>
      <c r="AA23" s="50" t="s">
        <v>15</v>
      </c>
      <c r="AB23" s="47">
        <v>12</v>
      </c>
      <c r="AC23" s="47">
        <v>12</v>
      </c>
      <c r="AD23" s="47">
        <v>12</v>
      </c>
      <c r="AE23" s="47">
        <v>12</v>
      </c>
      <c r="AF23" s="47">
        <v>12</v>
      </c>
      <c r="AG23" s="48">
        <v>7</v>
      </c>
      <c r="AH23" s="47">
        <f t="shared" si="0"/>
        <v>7</v>
      </c>
      <c r="AI23" s="52"/>
      <c r="AJ23" s="53"/>
      <c r="AK23" s="55"/>
      <c r="AL23" s="53"/>
      <c r="AM23" s="55"/>
      <c r="AN23" s="47">
        <f t="shared" si="1"/>
        <v>0</v>
      </c>
      <c r="AO23" s="47">
        <f t="shared" si="2"/>
        <v>1</v>
      </c>
      <c r="AP23" s="55"/>
      <c r="AQ23" s="47">
        <f t="shared" si="3"/>
        <v>66</v>
      </c>
      <c r="AR23" s="52"/>
    </row>
    <row r="24" spans="1:44" x14ac:dyDescent="0.2">
      <c r="A24" s="1"/>
      <c r="D24" s="28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  <c r="U24" s="66"/>
      <c r="V24" s="66"/>
      <c r="W24" s="66"/>
      <c r="X24" s="66"/>
      <c r="Y24" s="66"/>
      <c r="Z24" s="66"/>
      <c r="AA24" s="66"/>
      <c r="AB24" s="66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4" x14ac:dyDescent="0.2">
      <c r="A25" s="1"/>
      <c r="D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66"/>
      <c r="V25" s="66"/>
      <c r="W25" s="66"/>
      <c r="X25" s="66"/>
      <c r="Y25" s="66"/>
      <c r="Z25" s="66"/>
      <c r="AA25" s="66"/>
      <c r="AB25" s="66"/>
      <c r="AC25" s="65"/>
      <c r="AD25" s="65"/>
      <c r="AE25" s="65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</row>
    <row r="26" spans="1:44" x14ac:dyDescent="0.2">
      <c r="F26" s="64"/>
      <c r="G26" s="67"/>
      <c r="H26" s="67"/>
      <c r="I26" s="67"/>
      <c r="J26" s="67"/>
      <c r="K26" s="65"/>
      <c r="L26" s="65"/>
      <c r="M26" s="67"/>
      <c r="N26" s="67"/>
      <c r="O26" s="67"/>
      <c r="P26" s="67"/>
      <c r="Q26" s="67"/>
      <c r="R26" s="67"/>
      <c r="T26" s="68"/>
      <c r="U26" s="68"/>
      <c r="V26" s="68"/>
      <c r="W26" s="68"/>
      <c r="X26" s="68"/>
      <c r="Y26" s="68"/>
      <c r="Z26" s="68"/>
      <c r="AA26" s="68"/>
      <c r="AB26" s="68"/>
      <c r="AC26" s="67"/>
      <c r="AD26" s="67"/>
      <c r="AE26" s="67"/>
    </row>
    <row r="27" spans="1:44" x14ac:dyDescent="0.2">
      <c r="C27" s="100"/>
      <c r="D27" s="100"/>
      <c r="T27" s="69"/>
      <c r="U27" s="69"/>
      <c r="V27" s="69"/>
      <c r="W27" s="69"/>
      <c r="X27" s="69"/>
      <c r="Y27" s="69"/>
      <c r="Z27" s="69"/>
      <c r="AA27" s="69"/>
      <c r="AB27" s="69"/>
    </row>
    <row r="28" spans="1:44" x14ac:dyDescent="0.2">
      <c r="E28" s="1"/>
      <c r="T28" s="69"/>
      <c r="U28" s="69"/>
      <c r="V28" s="69"/>
      <c r="W28" s="69"/>
      <c r="X28" s="69"/>
      <c r="Y28" s="69"/>
      <c r="Z28" s="69"/>
      <c r="AA28" s="69"/>
      <c r="AB28" s="69"/>
    </row>
    <row r="29" spans="1:44" x14ac:dyDescent="0.2">
      <c r="E29" s="1"/>
      <c r="T29" s="69"/>
      <c r="U29" s="69"/>
      <c r="V29" s="69"/>
      <c r="W29" s="69"/>
      <c r="X29" s="69"/>
      <c r="Y29" s="69"/>
      <c r="Z29" s="69"/>
      <c r="AA29" s="69"/>
      <c r="AB29" s="69"/>
    </row>
    <row r="30" spans="1:44" x14ac:dyDescent="0.2">
      <c r="T30" s="69"/>
      <c r="U30" s="69"/>
      <c r="V30" s="69"/>
      <c r="W30" s="69"/>
      <c r="X30" s="69"/>
      <c r="Y30" s="69"/>
      <c r="Z30" s="69"/>
      <c r="AA30" s="69"/>
      <c r="AB30" s="69"/>
    </row>
    <row r="31" spans="1:44" x14ac:dyDescent="0.2">
      <c r="F31" s="1"/>
      <c r="K31" s="1"/>
      <c r="L31" s="1"/>
      <c r="T31" s="69"/>
      <c r="U31" s="69"/>
      <c r="V31" s="69"/>
      <c r="W31" s="69"/>
      <c r="X31" s="69"/>
      <c r="Y31" s="69"/>
      <c r="Z31" s="69"/>
      <c r="AA31" s="69"/>
      <c r="AB31" s="69"/>
    </row>
    <row r="32" spans="1:44" x14ac:dyDescent="0.2">
      <c r="F32" s="1"/>
      <c r="K32" s="1"/>
      <c r="L32" s="1"/>
      <c r="T32" s="69"/>
      <c r="U32" s="69"/>
      <c r="V32" s="69"/>
      <c r="W32" s="69"/>
      <c r="X32" s="69"/>
      <c r="Y32" s="69"/>
      <c r="Z32" s="69"/>
      <c r="AA32" s="69"/>
      <c r="AB32" s="69"/>
    </row>
  </sheetData>
  <mergeCells count="9">
    <mergeCell ref="C27:D27"/>
    <mergeCell ref="B2:C2"/>
    <mergeCell ref="AH2:AS2"/>
    <mergeCell ref="AJ3:AR3"/>
    <mergeCell ref="B5:Y5"/>
    <mergeCell ref="A6:A7"/>
    <mergeCell ref="B6:B7"/>
    <mergeCell ref="C6:C7"/>
    <mergeCell ref="D6:AR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29"/>
  <sheetViews>
    <sheetView tabSelected="1" workbookViewId="0">
      <selection activeCell="D9" sqref="D9"/>
    </sheetView>
  </sheetViews>
  <sheetFormatPr defaultRowHeight="15" x14ac:dyDescent="0.25"/>
  <cols>
    <col min="1" max="1" width="4.28515625" style="3" customWidth="1"/>
    <col min="2" max="2" width="14.85546875" style="2" customWidth="1"/>
    <col min="3" max="3" width="15.7109375" style="2" customWidth="1"/>
    <col min="4" max="4" width="6" customWidth="1"/>
    <col min="5" max="5" width="5.85546875" customWidth="1"/>
    <col min="6" max="6" width="3.42578125" style="77" customWidth="1"/>
    <col min="7" max="7" width="4" customWidth="1"/>
    <col min="8" max="8" width="4.7109375" customWidth="1"/>
    <col min="9" max="9" width="4.5703125" customWidth="1"/>
    <col min="10" max="10" width="4" customWidth="1"/>
    <col min="11" max="11" width="5.42578125" customWidth="1"/>
    <col min="12" max="12" width="4.7109375" customWidth="1"/>
    <col min="13" max="13" width="5" style="77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5.5703125" customWidth="1"/>
    <col min="20" max="20" width="3.42578125" style="77" customWidth="1"/>
    <col min="21" max="21" width="4.85546875" customWidth="1"/>
    <col min="22" max="22" width="5.28515625" customWidth="1"/>
    <col min="23" max="23" width="4.7109375" customWidth="1"/>
    <col min="24" max="24" width="4.85546875" customWidth="1"/>
    <col min="25" max="25" width="4.7109375" customWidth="1"/>
    <col min="26" max="26" width="3.42578125" customWidth="1"/>
    <col min="27" max="27" width="3.42578125" style="77" customWidth="1"/>
    <col min="28" max="32" width="3.42578125" customWidth="1"/>
    <col min="33" max="33" width="5.28515625" customWidth="1"/>
    <col min="34" max="34" width="3.42578125" customWidth="1"/>
    <col min="35" max="35" width="6.7109375" bestFit="1" customWidth="1"/>
    <col min="36" max="36" width="6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4" bestFit="1" customWidth="1"/>
    <col min="45" max="45" width="8.85546875" customWidth="1"/>
    <col min="46" max="46" width="3.42578125" customWidth="1"/>
  </cols>
  <sheetData>
    <row r="1" spans="1:47" s="73" customFormat="1" ht="13.5" customHeight="1" x14ac:dyDescent="0.2">
      <c r="A1" s="70"/>
      <c r="B1" s="82" t="s">
        <v>28</v>
      </c>
      <c r="C1" s="83" t="s">
        <v>29</v>
      </c>
      <c r="E1" s="74"/>
      <c r="F1" s="74"/>
      <c r="K1" s="20"/>
      <c r="L1" s="20"/>
      <c r="M1" s="20"/>
      <c r="T1" s="20"/>
      <c r="AA1" s="20"/>
      <c r="AH1" s="72"/>
      <c r="AI1" s="72"/>
      <c r="AJ1" s="72"/>
      <c r="AK1" s="72"/>
      <c r="AL1" s="72"/>
    </row>
    <row r="2" spans="1:47" s="73" customFormat="1" ht="13.5" customHeight="1" x14ac:dyDescent="0.2">
      <c r="A2" s="70"/>
      <c r="B2" s="84">
        <v>6</v>
      </c>
      <c r="C2" s="85">
        <v>2018</v>
      </c>
      <c r="E2" s="74"/>
      <c r="F2" s="74"/>
      <c r="K2" s="20"/>
      <c r="L2" s="20"/>
      <c r="M2" s="20"/>
      <c r="T2" s="20"/>
      <c r="AA2" s="20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</row>
    <row r="3" spans="1:47" s="73" customFormat="1" ht="44.25" customHeight="1" x14ac:dyDescent="0.2">
      <c r="A3" s="70"/>
      <c r="B3" s="71"/>
      <c r="E3" s="74"/>
      <c r="F3" s="74"/>
      <c r="K3" s="20"/>
      <c r="L3" s="20"/>
      <c r="M3" s="20"/>
      <c r="T3" s="20"/>
      <c r="AA3" s="20"/>
      <c r="AH3" s="72"/>
      <c r="AI3" s="72"/>
      <c r="AJ3" s="102"/>
      <c r="AK3" s="102"/>
      <c r="AL3" s="102"/>
      <c r="AM3" s="102"/>
      <c r="AN3" s="102"/>
      <c r="AO3" s="102"/>
      <c r="AP3" s="102"/>
      <c r="AQ3" s="102"/>
      <c r="AR3" s="102"/>
    </row>
    <row r="4" spans="1:47" s="73" customFormat="1" ht="13.5" customHeight="1" x14ac:dyDescent="0.2">
      <c r="A4" s="70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AA4" s="20"/>
    </row>
    <row r="5" spans="1:47" s="73" customFormat="1" ht="13.5" customHeight="1" x14ac:dyDescent="0.2">
      <c r="A5" s="104">
        <f>D8</f>
        <v>43252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6"/>
    </row>
    <row r="6" spans="1:47" ht="12.75" x14ac:dyDescent="0.2">
      <c r="B6" s="4"/>
      <c r="C6" s="4"/>
      <c r="F6"/>
      <c r="M6"/>
      <c r="T6"/>
      <c r="AA6"/>
    </row>
    <row r="7" spans="1:47" ht="22.5" x14ac:dyDescent="0.2">
      <c r="A7" s="8" t="s">
        <v>18</v>
      </c>
      <c r="B7" s="6" t="s">
        <v>1</v>
      </c>
      <c r="C7" s="6" t="s">
        <v>2</v>
      </c>
      <c r="D7" s="78">
        <f>IFERROR(DATEVALUE(COLUMN()-COLUMN($C$10)&amp;"."&amp;$B$2&amp;"."&amp;$C$2),"")</f>
        <v>43252</v>
      </c>
      <c r="E7" s="78">
        <f t="shared" ref="E7:AG8" si="0">IFERROR(DATEVALUE(COLUMN()-COLUMN($C$10)&amp;"."&amp;$B$2&amp;"."&amp;$C$2),"")</f>
        <v>43253</v>
      </c>
      <c r="F7" s="78">
        <f t="shared" si="0"/>
        <v>43254</v>
      </c>
      <c r="G7" s="78">
        <f t="shared" si="0"/>
        <v>43255</v>
      </c>
      <c r="H7" s="78">
        <f t="shared" si="0"/>
        <v>43256</v>
      </c>
      <c r="I7" s="78">
        <f t="shared" si="0"/>
        <v>43257</v>
      </c>
      <c r="J7" s="78">
        <f t="shared" si="0"/>
        <v>43258</v>
      </c>
      <c r="K7" s="78">
        <f t="shared" si="0"/>
        <v>43259</v>
      </c>
      <c r="L7" s="78">
        <f t="shared" si="0"/>
        <v>43260</v>
      </c>
      <c r="M7" s="78">
        <f t="shared" si="0"/>
        <v>43261</v>
      </c>
      <c r="N7" s="78">
        <f t="shared" si="0"/>
        <v>43262</v>
      </c>
      <c r="O7" s="78">
        <f t="shared" si="0"/>
        <v>43263</v>
      </c>
      <c r="P7" s="78">
        <f t="shared" si="0"/>
        <v>43264</v>
      </c>
      <c r="Q7" s="78">
        <f t="shared" si="0"/>
        <v>43265</v>
      </c>
      <c r="R7" s="78">
        <f t="shared" si="0"/>
        <v>43266</v>
      </c>
      <c r="S7" s="78">
        <f t="shared" si="0"/>
        <v>43267</v>
      </c>
      <c r="T7" s="78">
        <f t="shared" si="0"/>
        <v>43268</v>
      </c>
      <c r="U7" s="78">
        <f t="shared" si="0"/>
        <v>43269</v>
      </c>
      <c r="V7" s="78">
        <f t="shared" si="0"/>
        <v>43270</v>
      </c>
      <c r="W7" s="78">
        <f t="shared" si="0"/>
        <v>43271</v>
      </c>
      <c r="X7" s="78">
        <f t="shared" si="0"/>
        <v>43272</v>
      </c>
      <c r="Y7" s="78">
        <f t="shared" si="0"/>
        <v>43273</v>
      </c>
      <c r="Z7" s="78">
        <f t="shared" si="0"/>
        <v>43274</v>
      </c>
      <c r="AA7" s="78">
        <f t="shared" si="0"/>
        <v>43275</v>
      </c>
      <c r="AB7" s="78">
        <f t="shared" si="0"/>
        <v>43276</v>
      </c>
      <c r="AC7" s="78">
        <f t="shared" si="0"/>
        <v>43277</v>
      </c>
      <c r="AD7" s="78">
        <f t="shared" si="0"/>
        <v>43278</v>
      </c>
      <c r="AE7" s="78">
        <f t="shared" si="0"/>
        <v>43279</v>
      </c>
      <c r="AF7" s="78">
        <f t="shared" si="0"/>
        <v>43280</v>
      </c>
      <c r="AG7" s="78">
        <f t="shared" si="0"/>
        <v>43281</v>
      </c>
      <c r="AH7" s="78" t="str">
        <f>IFERROR(DATEVALUE(COLUMN()-COLUMN($C$10)&amp;"."&amp;$B$2&amp;"."&amp;$C$2),"")</f>
        <v/>
      </c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80"/>
    </row>
    <row r="8" spans="1:47" ht="46.5" customHeight="1" thickBot="1" x14ac:dyDescent="0.25">
      <c r="A8" s="7"/>
      <c r="B8" s="7"/>
      <c r="C8" s="7"/>
      <c r="D8" s="81">
        <f>IFERROR(DATEVALUE(COLUMN()-COLUMN($C$10)&amp;"."&amp;$B$2&amp;"."&amp;$C$2),"")</f>
        <v>43252</v>
      </c>
      <c r="E8" s="81">
        <f t="shared" si="0"/>
        <v>43253</v>
      </c>
      <c r="F8" s="81">
        <f t="shared" si="0"/>
        <v>43254</v>
      </c>
      <c r="G8" s="81">
        <f t="shared" si="0"/>
        <v>43255</v>
      </c>
      <c r="H8" s="81">
        <f t="shared" si="0"/>
        <v>43256</v>
      </c>
      <c r="I8" s="81">
        <f t="shared" si="0"/>
        <v>43257</v>
      </c>
      <c r="J8" s="81">
        <f t="shared" si="0"/>
        <v>43258</v>
      </c>
      <c r="K8" s="81">
        <f t="shared" si="0"/>
        <v>43259</v>
      </c>
      <c r="L8" s="81">
        <f t="shared" si="0"/>
        <v>43260</v>
      </c>
      <c r="M8" s="81">
        <f t="shared" si="0"/>
        <v>43261</v>
      </c>
      <c r="N8" s="81">
        <f t="shared" si="0"/>
        <v>43262</v>
      </c>
      <c r="O8" s="81">
        <f t="shared" si="0"/>
        <v>43263</v>
      </c>
      <c r="P8" s="81">
        <f t="shared" si="0"/>
        <v>43264</v>
      </c>
      <c r="Q8" s="81">
        <f t="shared" si="0"/>
        <v>43265</v>
      </c>
      <c r="R8" s="81">
        <f t="shared" si="0"/>
        <v>43266</v>
      </c>
      <c r="S8" s="81">
        <f t="shared" si="0"/>
        <v>43267</v>
      </c>
      <c r="T8" s="81">
        <f t="shared" si="0"/>
        <v>43268</v>
      </c>
      <c r="U8" s="81">
        <f t="shared" si="0"/>
        <v>43269</v>
      </c>
      <c r="V8" s="81">
        <f t="shared" si="0"/>
        <v>43270</v>
      </c>
      <c r="W8" s="81">
        <f t="shared" si="0"/>
        <v>43271</v>
      </c>
      <c r="X8" s="81">
        <f t="shared" si="0"/>
        <v>43272</v>
      </c>
      <c r="Y8" s="81">
        <f t="shared" si="0"/>
        <v>43273</v>
      </c>
      <c r="Z8" s="81">
        <f t="shared" si="0"/>
        <v>43274</v>
      </c>
      <c r="AA8" s="81">
        <f t="shared" si="0"/>
        <v>43275</v>
      </c>
      <c r="AB8" s="81">
        <f t="shared" si="0"/>
        <v>43276</v>
      </c>
      <c r="AC8" s="81">
        <f t="shared" si="0"/>
        <v>43277</v>
      </c>
      <c r="AD8" s="81">
        <f t="shared" si="0"/>
        <v>43278</v>
      </c>
      <c r="AE8" s="81">
        <f t="shared" si="0"/>
        <v>43279</v>
      </c>
      <c r="AF8" s="81">
        <f t="shared" si="0"/>
        <v>43280</v>
      </c>
      <c r="AG8" s="81">
        <f t="shared" si="0"/>
        <v>43281</v>
      </c>
      <c r="AH8" s="81" t="str">
        <f t="shared" ref="AH8" si="1">IFERROR(DATEVALUE(COLUMN()-COLUMN($C$10)&amp;"."&amp;$B$2&amp;"."&amp;$C$2),"")</f>
        <v/>
      </c>
      <c r="AI8" s="9" t="s">
        <v>4</v>
      </c>
      <c r="AJ8" s="9" t="s">
        <v>5</v>
      </c>
      <c r="AK8" s="10" t="s">
        <v>6</v>
      </c>
      <c r="AL8" s="10" t="s">
        <v>8</v>
      </c>
      <c r="AM8" s="11" t="s">
        <v>9</v>
      </c>
      <c r="AN8" s="12" t="s">
        <v>10</v>
      </c>
      <c r="AO8" s="11" t="s">
        <v>11</v>
      </c>
      <c r="AP8" s="11" t="s">
        <v>19</v>
      </c>
      <c r="AQ8" s="11" t="s">
        <v>12</v>
      </c>
      <c r="AR8" s="9" t="s">
        <v>20</v>
      </c>
      <c r="AS8" s="9" t="s">
        <v>13</v>
      </c>
      <c r="AT8" s="9" t="s">
        <v>14</v>
      </c>
      <c r="AU8" s="13" t="s">
        <v>27</v>
      </c>
    </row>
    <row r="9" spans="1:47" ht="12.75" x14ac:dyDescent="0.2">
      <c r="A9" s="6">
        <v>1</v>
      </c>
      <c r="B9" s="6">
        <f>'исходный '!B8</f>
        <v>0</v>
      </c>
      <c r="C9" s="6">
        <f>'исходный '!C8</f>
        <v>0</v>
      </c>
      <c r="D9" s="23">
        <f>IF(ISERR(--'исходный '!D8),'исходный '!D8,MIN(--'исходный '!D8,IF(WEEKDAY(D$7)=7,5,7)))</f>
        <v>7</v>
      </c>
      <c r="E9" s="76">
        <f>IF(ISERR(--'исходный '!E8),'исходный '!E8,MIN(--'исходный '!E8,IF(WEEKDAY(E$7)=7,5,7)))</f>
        <v>5</v>
      </c>
      <c r="F9" s="23" t="str">
        <f>IF(ISERR(--'исходный '!F8),'исходный '!F8,MIN(--'исходный '!F8,IF(WEEKDAY(F$7)=7,5,7)))</f>
        <v>В</v>
      </c>
      <c r="G9" s="23">
        <f>IF(ISERR(--'исходный '!G8),'исходный '!G8,MIN(--'исходный '!G8,IF(WEEKDAY(G$7)=7,5,7)))</f>
        <v>6</v>
      </c>
      <c r="H9" s="23">
        <f>IF(ISERR(--'исходный '!H8),'исходный '!H8,MIN(--'исходный '!H8,IF(WEEKDAY(H$7)=7,5,7)))</f>
        <v>7</v>
      </c>
      <c r="I9" s="23">
        <f>IF(ISERR(--'исходный '!I8),'исходный '!I8,MIN(--'исходный '!I8,IF(WEEKDAY(I$7)=7,5,7)))</f>
        <v>7</v>
      </c>
      <c r="J9" s="23">
        <f>IF(ISERR(--'исходный '!J8),'исходный '!J8,MIN(--'исходный '!J8,IF(WEEKDAY(J$7)=7,5,7)))</f>
        <v>7</v>
      </c>
      <c r="K9" s="23">
        <f>IF(ISERR(--'исходный '!K8),'исходный '!K8,MIN(--'исходный '!K8,IF(WEEKDAY(K$7)=7,5,7)))</f>
        <v>6</v>
      </c>
      <c r="L9" s="76">
        <f>IF(ISERR(--'исходный '!L8),'исходный '!L8,MIN(--'исходный '!L8,IF(WEEKDAY(L$7)=7,5,7)))</f>
        <v>5</v>
      </c>
      <c r="M9" s="23" t="str">
        <f>IF(ISERR(--'исходный '!M8),'исходный '!M8,MIN(--'исходный '!M8,IF(WEEKDAY(M$7)=7,5,7)))</f>
        <v>В</v>
      </c>
      <c r="N9" s="23">
        <f>IF(ISERR(--'исходный '!N8),'исходный '!N8,MIN(--'исходный '!N8,IF(WEEKDAY(N$7)=7,5,7)))</f>
        <v>7</v>
      </c>
      <c r="O9" s="23">
        <f>IF(ISERR(--'исходный '!O8),'исходный '!O8,MIN(--'исходный '!O8,IF(WEEKDAY(O$7)=7,5,7)))</f>
        <v>7</v>
      </c>
      <c r="P9" s="23">
        <f>IF(ISERR(--'исходный '!P8),'исходный '!P8,MIN(--'исходный '!P8,IF(WEEKDAY(P$7)=7,5,7)))</f>
        <v>7</v>
      </c>
      <c r="Q9" s="23">
        <f>IF(ISERR(--'исходный '!Q8),'исходный '!Q8,MIN(--'исходный '!Q8,IF(WEEKDAY(Q$7)=7,5,7)))</f>
        <v>7</v>
      </c>
      <c r="R9" s="23">
        <f>IF(ISERR(--'исходный '!R8),'исходный '!R8,MIN(--'исходный '!R8,IF(WEEKDAY(R$7)=7,5,7)))</f>
        <v>7</v>
      </c>
      <c r="S9" s="76">
        <f>IF(ISERR(--'исходный '!S8),'исходный '!S8,MIN(--'исходный '!S8,IF(WEEKDAY(S$7)=7,5,7)))</f>
        <v>5</v>
      </c>
      <c r="T9" s="23" t="str">
        <f>IF(ISERR(--'исходный '!T8),'исходный '!T8,MIN(--'исходный '!T8,IF(WEEKDAY(T$7)=7,5,7)))</f>
        <v>В</v>
      </c>
      <c r="U9" s="23">
        <f>IF(ISERR(--'исходный '!U8),'исходный '!U8,MIN(--'исходный '!U8,IF(WEEKDAY(U$7)=7,5,7)))</f>
        <v>7</v>
      </c>
      <c r="V9" s="23">
        <f>IF(ISERR(--'исходный '!V8),'исходный '!V8,MIN(--'исходный '!V8,IF(WEEKDAY(V$7)=7,5,7)))</f>
        <v>7</v>
      </c>
      <c r="W9" s="23">
        <f>IF(ISERR(--'исходный '!W8),'исходный '!W8,MIN(--'исходный '!W8,IF(WEEKDAY(W$7)=7,5,7)))</f>
        <v>7</v>
      </c>
      <c r="X9" s="23">
        <f>IF(ISERR(--'исходный '!X8),'исходный '!X8,MIN(--'исходный '!X8,IF(WEEKDAY(X$7)=7,5,7)))</f>
        <v>7</v>
      </c>
      <c r="Y9" s="23">
        <f>IF(ISERR(--'исходный '!Y8),'исходный '!Y8,MIN(--'исходный '!Y8,IF(WEEKDAY(Y$7)=7,5,7)))</f>
        <v>7</v>
      </c>
      <c r="Z9" s="76">
        <f>IF(ISERR(--'исходный '!Z8),'исходный '!Z8,MIN(--'исходный '!Z8,IF(WEEKDAY(Z$7)=7,5,7)))</f>
        <v>5</v>
      </c>
      <c r="AA9" s="23" t="str">
        <f>IF(ISERR(--'исходный '!AA8),'исходный '!AA8,MIN(--'исходный '!AA8,IF(WEEKDAY(AA$7)=7,5,7)))</f>
        <v>В</v>
      </c>
      <c r="AB9" s="23">
        <f>IF(ISERR(--'исходный '!AB8),'исходный '!AB8,MIN(--'исходный '!AB8,IF(WEEKDAY(AB$7)=7,5,7)))</f>
        <v>7</v>
      </c>
      <c r="AC9" s="23">
        <f>IF(ISERR(--'исходный '!AC8),'исходный '!AC8,MIN(--'исходный '!AC8,IF(WEEKDAY(AC$7)=7,5,7)))</f>
        <v>7</v>
      </c>
      <c r="AD9" s="23">
        <f>IF(ISERR(--'исходный '!AD8),'исходный '!AD8,MIN(--'исходный '!AD8,IF(WEEKDAY(AD$7)=7,5,7)))</f>
        <v>7</v>
      </c>
      <c r="AE9" s="23">
        <f>IF(ISERR(--'исходный '!AE8),'исходный '!AE8,MIN(--'исходный '!AE8,IF(WEEKDAY(AE$7)=7,5,7)))</f>
        <v>7</v>
      </c>
      <c r="AF9" s="23">
        <f>IF(ISERR(--'исходный '!AF8),'исходный '!AF8,MIN(--'исходный '!AF8,IF(WEEKDAY(AF$7)=7,5,7)))</f>
        <v>7</v>
      </c>
      <c r="AG9" s="76">
        <f>IF(ISERR(--'исходный '!AG8),'исходный '!AG8,MIN(--'исходный '!AG8,IF(WEEKDAY(AG$7)=7,5,7)))</f>
        <v>5</v>
      </c>
      <c r="AH9" s="23"/>
      <c r="AI9" s="14">
        <f>COUNTIF(D9:AH9,"&gt;0")</f>
        <v>26</v>
      </c>
      <c r="AJ9" s="15">
        <f>COUNTIF(E9:AH9,"К")</f>
        <v>0</v>
      </c>
      <c r="AK9" s="16">
        <f>COUNTIF(E9:AH9,"О")</f>
        <v>0</v>
      </c>
      <c r="AL9" s="17">
        <f>COUNTIFS(E9:AH9,"Б")</f>
        <v>0</v>
      </c>
      <c r="AM9" s="17">
        <f>COUNTIF(E9:AH9,"А")</f>
        <v>0</v>
      </c>
      <c r="AN9" s="16"/>
      <c r="AO9" s="18">
        <f>COUNTIF(E9:AH9,"В")</f>
        <v>4</v>
      </c>
      <c r="AP9" s="19">
        <f>COUNTIF(D9:AK9,"П")</f>
        <v>0</v>
      </c>
      <c r="AQ9" s="15"/>
      <c r="AR9" s="15">
        <f>SUM(D9:AG9)</f>
        <v>170</v>
      </c>
      <c r="AS9" s="75"/>
      <c r="AT9" s="15"/>
    </row>
    <row r="10" spans="1:47" ht="12.75" x14ac:dyDescent="0.2">
      <c r="A10" s="6">
        <v>2</v>
      </c>
      <c r="B10" s="6">
        <f>'исходный '!B9</f>
        <v>0</v>
      </c>
      <c r="C10" s="6">
        <f>'исходный '!C9</f>
        <v>0</v>
      </c>
      <c r="D10" s="23">
        <f>IF(ISERR(--'исходный '!D9),'исходный '!D9,MIN(--'исходный '!D9,IF(WEEKDAY(D$7)=7,5,7)))</f>
        <v>7</v>
      </c>
      <c r="E10" s="76">
        <f>IF(ISERR(--'исходный '!E9),'исходный '!E9,MIN(--'исходный '!E9,IF(WEEKDAY(E$7)=7,5,7)))</f>
        <v>5</v>
      </c>
      <c r="F10" s="23" t="str">
        <f>IF(ISERR(--'исходный '!F9),'исходный '!F9,MIN(--'исходный '!F9,IF(WEEKDAY(F$7)=7,5,7)))</f>
        <v>В</v>
      </c>
      <c r="G10" s="23">
        <f>IF(ISERR(--'исходный '!G9),'исходный '!G9,MIN(--'исходный '!G9,IF(WEEKDAY(G$7)=7,5,7)))</f>
        <v>7</v>
      </c>
      <c r="H10" s="23">
        <f>IF(ISERR(--'исходный '!H9),'исходный '!H9,MIN(--'исходный '!H9,IF(WEEKDAY(H$7)=7,5,7)))</f>
        <v>7</v>
      </c>
      <c r="I10" s="23">
        <f>IF(ISERR(--'исходный '!I9),'исходный '!I9,MIN(--'исходный '!I9,IF(WEEKDAY(I$7)=7,5,7)))</f>
        <v>7</v>
      </c>
      <c r="J10" s="23">
        <f>IF(ISERR(--'исходный '!J9),'исходный '!J9,MIN(--'исходный '!J9,IF(WEEKDAY(J$7)=7,5,7)))</f>
        <v>7</v>
      </c>
      <c r="K10" s="23">
        <f>IF(ISERR(--'исходный '!K9),'исходный '!K9,MIN(--'исходный '!K9,IF(WEEKDAY(K$7)=7,5,7)))</f>
        <v>7</v>
      </c>
      <c r="L10" s="76">
        <f>IF(ISERR(--'исходный '!L9),'исходный '!L9,MIN(--'исходный '!L9,IF(WEEKDAY(L$7)=7,5,7)))</f>
        <v>5</v>
      </c>
      <c r="M10" s="23" t="str">
        <f>IF(ISERR(--'исходный '!M9),'исходный '!M9,MIN(--'исходный '!M9,IF(WEEKDAY(M$7)=7,5,7)))</f>
        <v>В</v>
      </c>
      <c r="N10" s="23">
        <f>IF(ISERR(--'исходный '!N9),'исходный '!N9,MIN(--'исходный '!N9,IF(WEEKDAY(N$7)=7,5,7)))</f>
        <v>7</v>
      </c>
      <c r="O10" s="23">
        <f>IF(ISERR(--'исходный '!O9),'исходный '!O9,MIN(--'исходный '!O9,IF(WEEKDAY(O$7)=7,5,7)))</f>
        <v>7</v>
      </c>
      <c r="P10" s="23">
        <f>IF(ISERR(--'исходный '!P9),'исходный '!P9,MIN(--'исходный '!P9,IF(WEEKDAY(P$7)=7,5,7)))</f>
        <v>7</v>
      </c>
      <c r="Q10" s="23">
        <f>IF(ISERR(--'исходный '!Q9),'исходный '!Q9,MIN(--'исходный '!Q9,IF(WEEKDAY(Q$7)=7,5,7)))</f>
        <v>7</v>
      </c>
      <c r="R10" s="23">
        <f>IF(ISERR(--'исходный '!R9),'исходный '!R9,MIN(--'исходный '!R9,IF(WEEKDAY(R$7)=7,5,7)))</f>
        <v>7</v>
      </c>
      <c r="S10" s="76">
        <f>IF(ISERR(--'исходный '!S9),'исходный '!S9,MIN(--'исходный '!S9,IF(WEEKDAY(S$7)=7,5,7)))</f>
        <v>5</v>
      </c>
      <c r="T10" s="23" t="str">
        <f>IF(ISERR(--'исходный '!T9),'исходный '!T9,MIN(--'исходный '!T9,IF(WEEKDAY(T$7)=7,5,7)))</f>
        <v>В</v>
      </c>
      <c r="U10" s="23">
        <f>IF(ISERR(--'исходный '!U9),'исходный '!U9,MIN(--'исходный '!U9,IF(WEEKDAY(U$7)=7,5,7)))</f>
        <v>7</v>
      </c>
      <c r="V10" s="23">
        <f>IF(ISERR(--'исходный '!V9),'исходный '!V9,MIN(--'исходный '!V9,IF(WEEKDAY(V$7)=7,5,7)))</f>
        <v>7</v>
      </c>
      <c r="W10" s="23">
        <f>IF(ISERR(--'исходный '!W9),'исходный '!W9,MIN(--'исходный '!W9,IF(WEEKDAY(W$7)=7,5,7)))</f>
        <v>7</v>
      </c>
      <c r="X10" s="23">
        <f>IF(ISERR(--'исходный '!X9),'исходный '!X9,MIN(--'исходный '!X9,IF(WEEKDAY(X$7)=7,5,7)))</f>
        <v>6</v>
      </c>
      <c r="Y10" s="23">
        <f>IF(ISERR(--'исходный '!Y9),'исходный '!Y9,MIN(--'исходный '!Y9,IF(WEEKDAY(Y$7)=7,5,7)))</f>
        <v>7</v>
      </c>
      <c r="Z10" s="76">
        <f>IF(ISERR(--'исходный '!Z9),'исходный '!Z9,MIN(--'исходный '!Z9,IF(WEEKDAY(Z$7)=7,5,7)))</f>
        <v>5</v>
      </c>
      <c r="AA10" s="23" t="str">
        <f>IF(ISERR(--'исходный '!AA9),'исходный '!AA9,MIN(--'исходный '!AA9,IF(WEEKDAY(AA$7)=7,5,7)))</f>
        <v>В</v>
      </c>
      <c r="AB10" s="23">
        <f>IF(ISERR(--'исходный '!AB9),'исходный '!AB9,MIN(--'исходный '!AB9,IF(WEEKDAY(AB$7)=7,5,7)))</f>
        <v>7</v>
      </c>
      <c r="AC10" s="23" t="str">
        <f>IF(ISERR(--'исходный '!AC9),'исходный '!AC9,MIN(--'исходный '!AC9,IF(WEEKDAY(AC$7)=7,5,7)))</f>
        <v>П</v>
      </c>
      <c r="AD10" s="23" t="str">
        <f>IF(ISERR(--'исходный '!AD9),'исходный '!AD9,MIN(--'исходный '!AD9,IF(WEEKDAY(AD$7)=7,5,7)))</f>
        <v>П</v>
      </c>
      <c r="AE10" s="23" t="str">
        <f>IF(ISERR(--'исходный '!AE9),'исходный '!AE9,MIN(--'исходный '!AE9,IF(WEEKDAY(AE$7)=7,5,7)))</f>
        <v>П</v>
      </c>
      <c r="AF10" s="23" t="str">
        <f>IF(ISERR(--'исходный '!AF9),'исходный '!AF9,MIN(--'исходный '!AF9,IF(WEEKDAY(AF$7)=7,5,7)))</f>
        <v>П</v>
      </c>
      <c r="AG10" s="76" t="str">
        <f>IF(ISERR(--'исходный '!AG9),'исходный '!AG9,MIN(--'исходный '!AG9,IF(WEEKDAY(AG$7)=7,5,7)))</f>
        <v>П</v>
      </c>
      <c r="AH10" s="23"/>
      <c r="AI10" s="14">
        <f t="shared" ref="AI10:AI24" si="2">COUNTIF(D10:AH10,"&gt;0")</f>
        <v>21</v>
      </c>
      <c r="AJ10" s="15">
        <f t="shared" ref="AJ10:AJ24" si="3">COUNTIF(E10:AH10,"К")</f>
        <v>0</v>
      </c>
      <c r="AK10" s="16">
        <f t="shared" ref="AK10:AK24" si="4">COUNTIF(E10:AH10,"О")</f>
        <v>0</v>
      </c>
      <c r="AL10" s="17">
        <f t="shared" ref="AL10:AL24" si="5">COUNTIFS(E10:AH10,"Б")</f>
        <v>0</v>
      </c>
      <c r="AM10" s="17">
        <f t="shared" ref="AM10:AM24" si="6">COUNTIF(E10:AH10,"А")</f>
        <v>0</v>
      </c>
      <c r="AN10" s="16"/>
      <c r="AO10" s="18">
        <f t="shared" ref="AO10:AO24" si="7">COUNTIF(E10:AH10,"В")</f>
        <v>4</v>
      </c>
      <c r="AP10" s="19">
        <f t="shared" ref="AP10:AP24" si="8">COUNTIF(D10:AK10,"П")</f>
        <v>5</v>
      </c>
      <c r="AQ10" s="15"/>
      <c r="AR10" s="15">
        <f t="shared" ref="AR10:AR24" si="9">SUM(D10:AG10)</f>
        <v>138</v>
      </c>
      <c r="AS10" s="15"/>
      <c r="AT10" s="15"/>
    </row>
    <row r="11" spans="1:47" s="22" customFormat="1" ht="12.75" x14ac:dyDescent="0.2">
      <c r="A11" s="6">
        <v>3</v>
      </c>
      <c r="B11" s="6">
        <f>'исходный '!B10</f>
        <v>0</v>
      </c>
      <c r="C11" s="6">
        <f>'исходный '!C10</f>
        <v>0</v>
      </c>
      <c r="D11" s="23">
        <f>IF(ISERR(--'исходный '!D10),'исходный '!D10,MIN(--'исходный '!D10,IF(WEEKDAY(D$7)=7,5,7)))</f>
        <v>7</v>
      </c>
      <c r="E11" s="76">
        <f>IF(ISERR(--'исходный '!E10),'исходный '!E10,MIN(--'исходный '!E10,IF(WEEKDAY(E$7)=7,5,7)))</f>
        <v>5</v>
      </c>
      <c r="F11" s="23" t="str">
        <f>IF(ISERR(--'исходный '!F10),'исходный '!F10,MIN(--'исходный '!F10,IF(WEEKDAY(F$7)=7,5,7)))</f>
        <v>В</v>
      </c>
      <c r="G11" s="23">
        <f>IF(ISERR(--'исходный '!G10),'исходный '!G10,MIN(--'исходный '!G10,IF(WEEKDAY(G$7)=7,5,7)))</f>
        <v>7</v>
      </c>
      <c r="H11" s="23">
        <f>IF(ISERR(--'исходный '!H10),'исходный '!H10,MIN(--'исходный '!H10,IF(WEEKDAY(H$7)=7,5,7)))</f>
        <v>7</v>
      </c>
      <c r="I11" s="23">
        <f>IF(ISERR(--'исходный '!I10),'исходный '!I10,MIN(--'исходный '!I10,IF(WEEKDAY(I$7)=7,5,7)))</f>
        <v>7</v>
      </c>
      <c r="J11" s="23">
        <f>IF(ISERR(--'исходный '!J10),'исходный '!J10,MIN(--'исходный '!J10,IF(WEEKDAY(J$7)=7,5,7)))</f>
        <v>7</v>
      </c>
      <c r="K11" s="23">
        <f>IF(ISERR(--'исходный '!K10),'исходный '!K10,MIN(--'исходный '!K10,IF(WEEKDAY(K$7)=7,5,7)))</f>
        <v>7</v>
      </c>
      <c r="L11" s="76">
        <f>IF(ISERR(--'исходный '!L10),'исходный '!L10,MIN(--'исходный '!L10,IF(WEEKDAY(L$7)=7,5,7)))</f>
        <v>5</v>
      </c>
      <c r="M11" s="23" t="str">
        <f>IF(ISERR(--'исходный '!M10),'исходный '!M10,MIN(--'исходный '!M10,IF(WEEKDAY(M$7)=7,5,7)))</f>
        <v>В</v>
      </c>
      <c r="N11" s="23">
        <f>IF(ISERR(--'исходный '!N10),'исходный '!N10,MIN(--'исходный '!N10,IF(WEEKDAY(N$7)=7,5,7)))</f>
        <v>7</v>
      </c>
      <c r="O11" s="23">
        <f>IF(ISERR(--'исходный '!O10),'исходный '!O10,MIN(--'исходный '!O10,IF(WEEKDAY(O$7)=7,5,7)))</f>
        <v>7</v>
      </c>
      <c r="P11" s="23">
        <f>IF(ISERR(--'исходный '!P10),'исходный '!P10,MIN(--'исходный '!P10,IF(WEEKDAY(P$7)=7,5,7)))</f>
        <v>7</v>
      </c>
      <c r="Q11" s="23">
        <f>IF(ISERR(--'исходный '!Q10),'исходный '!Q10,MIN(--'исходный '!Q10,IF(WEEKDAY(Q$7)=7,5,7)))</f>
        <v>7</v>
      </c>
      <c r="R11" s="23">
        <f>IF(ISERR(--'исходный '!R10),'исходный '!R10,MIN(--'исходный '!R10,IF(WEEKDAY(R$7)=7,5,7)))</f>
        <v>7</v>
      </c>
      <c r="S11" s="76">
        <f>IF(ISERR(--'исходный '!S10),'исходный '!S10,MIN(--'исходный '!S10,IF(WEEKDAY(S$7)=7,5,7)))</f>
        <v>5</v>
      </c>
      <c r="T11" s="23" t="str">
        <f>IF(ISERR(--'исходный '!T10),'исходный '!T10,MIN(--'исходный '!T10,IF(WEEKDAY(T$7)=7,5,7)))</f>
        <v>В</v>
      </c>
      <c r="U11" s="23">
        <f>IF(ISERR(--'исходный '!U10),'исходный '!U10,MIN(--'исходный '!U10,IF(WEEKDAY(U$7)=7,5,7)))</f>
        <v>7</v>
      </c>
      <c r="V11" s="23">
        <f>IF(ISERR(--'исходный '!V10),'исходный '!V10,MIN(--'исходный '!V10,IF(WEEKDAY(V$7)=7,5,7)))</f>
        <v>7</v>
      </c>
      <c r="W11" s="23">
        <f>IF(ISERR(--'исходный '!W10),'исходный '!W10,MIN(--'исходный '!W10,IF(WEEKDAY(W$7)=7,5,7)))</f>
        <v>7</v>
      </c>
      <c r="X11" s="23">
        <f>IF(ISERR(--'исходный '!X10),'исходный '!X10,MIN(--'исходный '!X10,IF(WEEKDAY(X$7)=7,5,7)))</f>
        <v>7</v>
      </c>
      <c r="Y11" s="23">
        <f>IF(ISERR(--'исходный '!Y10),'исходный '!Y10,MIN(--'исходный '!Y10,IF(WEEKDAY(Y$7)=7,5,7)))</f>
        <v>7</v>
      </c>
      <c r="Z11" s="76">
        <f>IF(ISERR(--'исходный '!Z10),'исходный '!Z10,MIN(--'исходный '!Z10,IF(WEEKDAY(Z$7)=7,5,7)))</f>
        <v>5</v>
      </c>
      <c r="AA11" s="23" t="str">
        <f>IF(ISERR(--'исходный '!AA10),'исходный '!AA10,MIN(--'исходный '!AA10,IF(WEEKDAY(AA$7)=7,5,7)))</f>
        <v>В</v>
      </c>
      <c r="AB11" s="23">
        <f>IF(ISERR(--'исходный '!AB10),'исходный '!AB10,MIN(--'исходный '!AB10,IF(WEEKDAY(AB$7)=7,5,7)))</f>
        <v>7</v>
      </c>
      <c r="AC11" s="23">
        <f>IF(ISERR(--'исходный '!AC10),'исходный '!AC10,MIN(--'исходный '!AC10,IF(WEEKDAY(AC$7)=7,5,7)))</f>
        <v>7</v>
      </c>
      <c r="AD11" s="23">
        <f>IF(ISERR(--'исходный '!AD10),'исходный '!AD10,MIN(--'исходный '!AD10,IF(WEEKDAY(AD$7)=7,5,7)))</f>
        <v>7</v>
      </c>
      <c r="AE11" s="23">
        <f>IF(ISERR(--'исходный '!AE10),'исходный '!AE10,MIN(--'исходный '!AE10,IF(WEEKDAY(AE$7)=7,5,7)))</f>
        <v>7</v>
      </c>
      <c r="AF11" s="23">
        <f>IF(ISERR(--'исходный '!AF10),'исходный '!AF10,MIN(--'исходный '!AF10,IF(WEEKDAY(AF$7)=7,5,7)))</f>
        <v>7</v>
      </c>
      <c r="AG11" s="76">
        <f>IF(ISERR(--'исходный '!AG10),'исходный '!AG10,MIN(--'исходный '!AG10,IF(WEEKDAY(AG$7)=7,5,7)))</f>
        <v>5</v>
      </c>
      <c r="AH11" s="23"/>
      <c r="AI11" s="14">
        <f t="shared" si="2"/>
        <v>26</v>
      </c>
      <c r="AJ11" s="15">
        <f t="shared" si="3"/>
        <v>0</v>
      </c>
      <c r="AK11" s="16">
        <f t="shared" si="4"/>
        <v>0</v>
      </c>
      <c r="AL11" s="17">
        <f t="shared" si="5"/>
        <v>0</v>
      </c>
      <c r="AM11" s="17">
        <f t="shared" si="6"/>
        <v>0</v>
      </c>
      <c r="AN11" s="16"/>
      <c r="AO11" s="18">
        <f t="shared" si="7"/>
        <v>4</v>
      </c>
      <c r="AP11" s="19">
        <f t="shared" si="8"/>
        <v>0</v>
      </c>
      <c r="AQ11" s="15"/>
      <c r="AR11" s="15">
        <f t="shared" si="9"/>
        <v>172</v>
      </c>
      <c r="AS11" s="15"/>
      <c r="AT11" s="21"/>
    </row>
    <row r="12" spans="1:47" ht="12.75" x14ac:dyDescent="0.2">
      <c r="A12" s="6">
        <v>4</v>
      </c>
      <c r="B12" s="6">
        <f>'исходный '!B11</f>
        <v>0</v>
      </c>
      <c r="C12" s="6">
        <f>'исходный '!C11</f>
        <v>0</v>
      </c>
      <c r="D12" s="23">
        <f>IF(ISERR(--'исходный '!D11),'исходный '!D11,MIN(--'исходный '!D11,IF(WEEKDAY(D$7)=7,5,7)))</f>
        <v>7</v>
      </c>
      <c r="E12" s="76">
        <f>IF(ISERR(--'исходный '!E11),'исходный '!E11,MIN(--'исходный '!E11,IF(WEEKDAY(E$7)=7,5,7)))</f>
        <v>5</v>
      </c>
      <c r="F12" s="23" t="str">
        <f>IF(ISERR(--'исходный '!F11),'исходный '!F11,MIN(--'исходный '!F11,IF(WEEKDAY(F$7)=7,5,7)))</f>
        <v>В</v>
      </c>
      <c r="G12" s="23">
        <f>IF(ISERR(--'исходный '!G11),'исходный '!G11,MIN(--'исходный '!G11,IF(WEEKDAY(G$7)=7,5,7)))</f>
        <v>7</v>
      </c>
      <c r="H12" s="23">
        <f>IF(ISERR(--'исходный '!H11),'исходный '!H11,MIN(--'исходный '!H11,IF(WEEKDAY(H$7)=7,5,7)))</f>
        <v>7</v>
      </c>
      <c r="I12" s="23">
        <f>IF(ISERR(--'исходный '!I11),'исходный '!I11,MIN(--'исходный '!I11,IF(WEEKDAY(I$7)=7,5,7)))</f>
        <v>7</v>
      </c>
      <c r="J12" s="23">
        <f>IF(ISERR(--'исходный '!J11),'исходный '!J11,MIN(--'исходный '!J11,IF(WEEKDAY(J$7)=7,5,7)))</f>
        <v>7</v>
      </c>
      <c r="K12" s="23">
        <f>IF(ISERR(--'исходный '!K11),'исходный '!K11,MIN(--'исходный '!K11,IF(WEEKDAY(K$7)=7,5,7)))</f>
        <v>7</v>
      </c>
      <c r="L12" s="76">
        <f>IF(ISERR(--'исходный '!L11),'исходный '!L11,MIN(--'исходный '!L11,IF(WEEKDAY(L$7)=7,5,7)))</f>
        <v>5</v>
      </c>
      <c r="M12" s="23" t="str">
        <f>IF(ISERR(--'исходный '!M11),'исходный '!M11,MIN(--'исходный '!M11,IF(WEEKDAY(M$7)=7,5,7)))</f>
        <v>В</v>
      </c>
      <c r="N12" s="23">
        <f>IF(ISERR(--'исходный '!N11),'исходный '!N11,MIN(--'исходный '!N11,IF(WEEKDAY(N$7)=7,5,7)))</f>
        <v>7</v>
      </c>
      <c r="O12" s="23">
        <f>IF(ISERR(--'исходный '!O11),'исходный '!O11,MIN(--'исходный '!O11,IF(WEEKDAY(O$7)=7,5,7)))</f>
        <v>7</v>
      </c>
      <c r="P12" s="23">
        <f>IF(ISERR(--'исходный '!P11),'исходный '!P11,MIN(--'исходный '!P11,IF(WEEKDAY(P$7)=7,5,7)))</f>
        <v>7</v>
      </c>
      <c r="Q12" s="23">
        <f>IF(ISERR(--'исходный '!Q11),'исходный '!Q11,MIN(--'исходный '!Q11,IF(WEEKDAY(Q$7)=7,5,7)))</f>
        <v>7</v>
      </c>
      <c r="R12" s="23">
        <f>IF(ISERR(--'исходный '!R11),'исходный '!R11,MIN(--'исходный '!R11,IF(WEEKDAY(R$7)=7,5,7)))</f>
        <v>7</v>
      </c>
      <c r="S12" s="76">
        <f>IF(ISERR(--'исходный '!S11),'исходный '!S11,MIN(--'исходный '!S11,IF(WEEKDAY(S$7)=7,5,7)))</f>
        <v>5</v>
      </c>
      <c r="T12" s="23" t="str">
        <f>IF(ISERR(--'исходный '!T11),'исходный '!T11,MIN(--'исходный '!T11,IF(WEEKDAY(T$7)=7,5,7)))</f>
        <v>В</v>
      </c>
      <c r="U12" s="23">
        <f>IF(ISERR(--'исходный '!U11),'исходный '!U11,MIN(--'исходный '!U11,IF(WEEKDAY(U$7)=7,5,7)))</f>
        <v>7</v>
      </c>
      <c r="V12" s="23">
        <f>IF(ISERR(--'исходный '!V11),'исходный '!V11,MIN(--'исходный '!V11,IF(WEEKDAY(V$7)=7,5,7)))</f>
        <v>7</v>
      </c>
      <c r="W12" s="23">
        <f>IF(ISERR(--'исходный '!W11),'исходный '!W11,MIN(--'исходный '!W11,IF(WEEKDAY(W$7)=7,5,7)))</f>
        <v>7</v>
      </c>
      <c r="X12" s="23">
        <f>IF(ISERR(--'исходный '!X11),'исходный '!X11,MIN(--'исходный '!X11,IF(WEEKDAY(X$7)=7,5,7)))</f>
        <v>7</v>
      </c>
      <c r="Y12" s="23">
        <f>IF(ISERR(--'исходный '!Y11),'исходный '!Y11,MIN(--'исходный '!Y11,IF(WEEKDAY(Y$7)=7,5,7)))</f>
        <v>7</v>
      </c>
      <c r="Z12" s="76">
        <f>IF(ISERR(--'исходный '!Z11),'исходный '!Z11,MIN(--'исходный '!Z11,IF(WEEKDAY(Z$7)=7,5,7)))</f>
        <v>5</v>
      </c>
      <c r="AA12" s="23" t="str">
        <f>IF(ISERR(--'исходный '!AA11),'исходный '!AA11,MIN(--'исходный '!AA11,IF(WEEKDAY(AA$7)=7,5,7)))</f>
        <v>В</v>
      </c>
      <c r="AB12" s="23">
        <f>IF(ISERR(--'исходный '!AB11),'исходный '!AB11,MIN(--'исходный '!AB11,IF(WEEKDAY(AB$7)=7,5,7)))</f>
        <v>7</v>
      </c>
      <c r="AC12" s="23">
        <f>IF(ISERR(--'исходный '!AC11),'исходный '!AC11,MIN(--'исходный '!AC11,IF(WEEKDAY(AC$7)=7,5,7)))</f>
        <v>7</v>
      </c>
      <c r="AD12" s="23">
        <f>IF(ISERR(--'исходный '!AD11),'исходный '!AD11,MIN(--'исходный '!AD11,IF(WEEKDAY(AD$7)=7,5,7)))</f>
        <v>7</v>
      </c>
      <c r="AE12" s="23">
        <f>IF(ISERR(--'исходный '!AE11),'исходный '!AE11,MIN(--'исходный '!AE11,IF(WEEKDAY(AE$7)=7,5,7)))</f>
        <v>7</v>
      </c>
      <c r="AF12" s="23">
        <f>IF(ISERR(--'исходный '!AF11),'исходный '!AF11,MIN(--'исходный '!AF11,IF(WEEKDAY(AF$7)=7,5,7)))</f>
        <v>7</v>
      </c>
      <c r="AG12" s="76">
        <f>IF(ISERR(--'исходный '!AG11),'исходный '!AG11,MIN(--'исходный '!AG11,IF(WEEKDAY(AG$7)=7,5,7)))</f>
        <v>5</v>
      </c>
      <c r="AH12" s="23"/>
      <c r="AI12" s="14">
        <f t="shared" si="2"/>
        <v>26</v>
      </c>
      <c r="AJ12" s="15">
        <f t="shared" si="3"/>
        <v>0</v>
      </c>
      <c r="AK12" s="16">
        <f t="shared" si="4"/>
        <v>0</v>
      </c>
      <c r="AL12" s="17">
        <f t="shared" si="5"/>
        <v>0</v>
      </c>
      <c r="AM12" s="17">
        <f t="shared" si="6"/>
        <v>0</v>
      </c>
      <c r="AN12" s="16"/>
      <c r="AO12" s="18">
        <f t="shared" si="7"/>
        <v>4</v>
      </c>
      <c r="AP12" s="19">
        <f t="shared" si="8"/>
        <v>0</v>
      </c>
      <c r="AQ12" s="15"/>
      <c r="AR12" s="15">
        <f t="shared" si="9"/>
        <v>172</v>
      </c>
      <c r="AS12" s="15"/>
      <c r="AT12" s="15"/>
    </row>
    <row r="13" spans="1:47" ht="12.75" x14ac:dyDescent="0.2">
      <c r="A13" s="6">
        <v>5</v>
      </c>
      <c r="B13" s="6">
        <f>'исходный '!B12</f>
        <v>0</v>
      </c>
      <c r="C13" s="6">
        <f>'исходный '!C12</f>
        <v>0</v>
      </c>
      <c r="D13" s="23">
        <f>IF(ISERR(--'исходный '!D12),'исходный '!D12,MIN(--'исходный '!D12,IF(WEEKDAY(D$7)=7,5,7)))</f>
        <v>7</v>
      </c>
      <c r="E13" s="76">
        <f>IF(ISERR(--'исходный '!E12),'исходный '!E12,MIN(--'исходный '!E12,IF(WEEKDAY(E$7)=7,5,7)))</f>
        <v>5</v>
      </c>
      <c r="F13" s="23" t="str">
        <f>IF(ISERR(--'исходный '!F12),'исходный '!F12,MIN(--'исходный '!F12,IF(WEEKDAY(F$7)=7,5,7)))</f>
        <v>В</v>
      </c>
      <c r="G13" s="23">
        <f>IF(ISERR(--'исходный '!G12),'исходный '!G12,MIN(--'исходный '!G12,IF(WEEKDAY(G$7)=7,5,7)))</f>
        <v>7</v>
      </c>
      <c r="H13" s="23">
        <f>IF(ISERR(--'исходный '!H12),'исходный '!H12,MIN(--'исходный '!H12,IF(WEEKDAY(H$7)=7,5,7)))</f>
        <v>7</v>
      </c>
      <c r="I13" s="23">
        <f>IF(ISERR(--'исходный '!I12),'исходный '!I12,MIN(--'исходный '!I12,IF(WEEKDAY(I$7)=7,5,7)))</f>
        <v>7</v>
      </c>
      <c r="J13" s="23">
        <f>IF(ISERR(--'исходный '!J12),'исходный '!J12,MIN(--'исходный '!J12,IF(WEEKDAY(J$7)=7,5,7)))</f>
        <v>7</v>
      </c>
      <c r="K13" s="23">
        <f>IF(ISERR(--'исходный '!K12),'исходный '!K12,MIN(--'исходный '!K12,IF(WEEKDAY(K$7)=7,5,7)))</f>
        <v>7</v>
      </c>
      <c r="L13" s="76">
        <f>IF(ISERR(--'исходный '!L12),'исходный '!L12,MIN(--'исходный '!L12,IF(WEEKDAY(L$7)=7,5,7)))</f>
        <v>5</v>
      </c>
      <c r="M13" s="23" t="str">
        <f>IF(ISERR(--'исходный '!M12),'исходный '!M12,MIN(--'исходный '!M12,IF(WEEKDAY(M$7)=7,5,7)))</f>
        <v>В</v>
      </c>
      <c r="N13" s="23">
        <f>IF(ISERR(--'исходный '!N12),'исходный '!N12,MIN(--'исходный '!N12,IF(WEEKDAY(N$7)=7,5,7)))</f>
        <v>7</v>
      </c>
      <c r="O13" s="23">
        <f>IF(ISERR(--'исходный '!O12),'исходный '!O12,MIN(--'исходный '!O12,IF(WEEKDAY(O$7)=7,5,7)))</f>
        <v>7</v>
      </c>
      <c r="P13" s="23">
        <f>IF(ISERR(--'исходный '!P12),'исходный '!P12,MIN(--'исходный '!P12,IF(WEEKDAY(P$7)=7,5,7)))</f>
        <v>7</v>
      </c>
      <c r="Q13" s="23">
        <f>IF(ISERR(--'исходный '!Q12),'исходный '!Q12,MIN(--'исходный '!Q12,IF(WEEKDAY(Q$7)=7,5,7)))</f>
        <v>7</v>
      </c>
      <c r="R13" s="23">
        <f>IF(ISERR(--'исходный '!R12),'исходный '!R12,MIN(--'исходный '!R12,IF(WEEKDAY(R$7)=7,5,7)))</f>
        <v>7</v>
      </c>
      <c r="S13" s="76">
        <f>IF(ISERR(--'исходный '!S12),'исходный '!S12,MIN(--'исходный '!S12,IF(WEEKDAY(S$7)=7,5,7)))</f>
        <v>5</v>
      </c>
      <c r="T13" s="23" t="str">
        <f>IF(ISERR(--'исходный '!T12),'исходный '!T12,MIN(--'исходный '!T12,IF(WEEKDAY(T$7)=7,5,7)))</f>
        <v>В</v>
      </c>
      <c r="U13" s="23">
        <f>IF(ISERR(--'исходный '!U12),'исходный '!U12,MIN(--'исходный '!U12,IF(WEEKDAY(U$7)=7,5,7)))</f>
        <v>7</v>
      </c>
      <c r="V13" s="23">
        <f>IF(ISERR(--'исходный '!V12),'исходный '!V12,MIN(--'исходный '!V12,IF(WEEKDAY(V$7)=7,5,7)))</f>
        <v>7</v>
      </c>
      <c r="W13" s="23">
        <f>IF(ISERR(--'исходный '!W12),'исходный '!W12,MIN(--'исходный '!W12,IF(WEEKDAY(W$7)=7,5,7)))</f>
        <v>7</v>
      </c>
      <c r="X13" s="23">
        <f>IF(ISERR(--'исходный '!X12),'исходный '!X12,MIN(--'исходный '!X12,IF(WEEKDAY(X$7)=7,5,7)))</f>
        <v>7</v>
      </c>
      <c r="Y13" s="23">
        <f>IF(ISERR(--'исходный '!Y12),'исходный '!Y12,MIN(--'исходный '!Y12,IF(WEEKDAY(Y$7)=7,5,7)))</f>
        <v>7</v>
      </c>
      <c r="Z13" s="76">
        <f>IF(ISERR(--'исходный '!Z12),'исходный '!Z12,MIN(--'исходный '!Z12,IF(WEEKDAY(Z$7)=7,5,7)))</f>
        <v>5</v>
      </c>
      <c r="AA13" s="23" t="str">
        <f>IF(ISERR(--'исходный '!AA12),'исходный '!AA12,MIN(--'исходный '!AA12,IF(WEEKDAY(AA$7)=7,5,7)))</f>
        <v>В</v>
      </c>
      <c r="AB13" s="23">
        <f>IF(ISERR(--'исходный '!AB12),'исходный '!AB12,MIN(--'исходный '!AB12,IF(WEEKDAY(AB$7)=7,5,7)))</f>
        <v>7</v>
      </c>
      <c r="AC13" s="23">
        <f>IF(ISERR(--'исходный '!AC12),'исходный '!AC12,MIN(--'исходный '!AC12,IF(WEEKDAY(AC$7)=7,5,7)))</f>
        <v>7</v>
      </c>
      <c r="AD13" s="23">
        <f>IF(ISERR(--'исходный '!AD12),'исходный '!AD12,MIN(--'исходный '!AD12,IF(WEEKDAY(AD$7)=7,5,7)))</f>
        <v>5</v>
      </c>
      <c r="AE13" s="23">
        <f>IF(ISERR(--'исходный '!AE12),'исходный '!AE12,MIN(--'исходный '!AE12,IF(WEEKDAY(AE$7)=7,5,7)))</f>
        <v>7</v>
      </c>
      <c r="AF13" s="23">
        <f>IF(ISERR(--'исходный '!AF12),'исходный '!AF12,MIN(--'исходный '!AF12,IF(WEEKDAY(AF$7)=7,5,7)))</f>
        <v>6</v>
      </c>
      <c r="AG13" s="76">
        <f>IF(ISERR(--'исходный '!AG12),'исходный '!AG12,MIN(--'исходный '!AG12,IF(WEEKDAY(AG$7)=7,5,7)))</f>
        <v>5</v>
      </c>
      <c r="AH13" s="23"/>
      <c r="AI13" s="14">
        <f t="shared" si="2"/>
        <v>26</v>
      </c>
      <c r="AJ13" s="15">
        <f t="shared" si="3"/>
        <v>0</v>
      </c>
      <c r="AK13" s="16">
        <f t="shared" si="4"/>
        <v>0</v>
      </c>
      <c r="AL13" s="17">
        <f t="shared" si="5"/>
        <v>0</v>
      </c>
      <c r="AM13" s="17">
        <f t="shared" si="6"/>
        <v>0</v>
      </c>
      <c r="AN13" s="16"/>
      <c r="AO13" s="18">
        <f t="shared" si="7"/>
        <v>4</v>
      </c>
      <c r="AP13" s="19">
        <f t="shared" si="8"/>
        <v>0</v>
      </c>
      <c r="AQ13" s="15"/>
      <c r="AR13" s="15">
        <f t="shared" si="9"/>
        <v>169</v>
      </c>
      <c r="AS13" s="15"/>
      <c r="AT13" s="7"/>
    </row>
    <row r="14" spans="1:47" ht="12.75" x14ac:dyDescent="0.2">
      <c r="A14" s="6">
        <v>6</v>
      </c>
      <c r="B14" s="6">
        <f>'исходный '!B13</f>
        <v>0</v>
      </c>
      <c r="C14" s="6">
        <f>'исходный '!C13</f>
        <v>0</v>
      </c>
      <c r="D14" s="23">
        <f>IF(ISERR(--'исходный '!D13),'исходный '!D13,MIN(--'исходный '!D13,IF(WEEKDAY(D$7)=7,5,7)))</f>
        <v>7</v>
      </c>
      <c r="E14" s="76">
        <f>IF(ISERR(--'исходный '!E13),'исходный '!E13,MIN(--'исходный '!E13,IF(WEEKDAY(E$7)=7,5,7)))</f>
        <v>5</v>
      </c>
      <c r="F14" s="23" t="str">
        <f>IF(ISERR(--'исходный '!F13),'исходный '!F13,MIN(--'исходный '!F13,IF(WEEKDAY(F$7)=7,5,7)))</f>
        <v>В</v>
      </c>
      <c r="G14" s="23">
        <f>IF(ISERR(--'исходный '!G13),'исходный '!G13,MIN(--'исходный '!G13,IF(WEEKDAY(G$7)=7,5,7)))</f>
        <v>7</v>
      </c>
      <c r="H14" s="23">
        <f>IF(ISERR(--'исходный '!H13),'исходный '!H13,MIN(--'исходный '!H13,IF(WEEKDAY(H$7)=7,5,7)))</f>
        <v>7</v>
      </c>
      <c r="I14" s="23">
        <f>IF(ISERR(--'исходный '!I13),'исходный '!I13,MIN(--'исходный '!I13,IF(WEEKDAY(I$7)=7,5,7)))</f>
        <v>7</v>
      </c>
      <c r="J14" s="23">
        <f>IF(ISERR(--'исходный '!J13),'исходный '!J13,MIN(--'исходный '!J13,IF(WEEKDAY(J$7)=7,5,7)))</f>
        <v>7</v>
      </c>
      <c r="K14" s="23">
        <f>IF(ISERR(--'исходный '!K13),'исходный '!K13,MIN(--'исходный '!K13,IF(WEEKDAY(K$7)=7,5,7)))</f>
        <v>7</v>
      </c>
      <c r="L14" s="76">
        <f>IF(ISERR(--'исходный '!L13),'исходный '!L13,MIN(--'исходный '!L13,IF(WEEKDAY(L$7)=7,5,7)))</f>
        <v>5</v>
      </c>
      <c r="M14" s="23" t="str">
        <f>IF(ISERR(--'исходный '!M13),'исходный '!M13,MIN(--'исходный '!M13,IF(WEEKDAY(M$7)=7,5,7)))</f>
        <v>В</v>
      </c>
      <c r="N14" s="23">
        <f>IF(ISERR(--'исходный '!N13),'исходный '!N13,MIN(--'исходный '!N13,IF(WEEKDAY(N$7)=7,5,7)))</f>
        <v>7</v>
      </c>
      <c r="O14" s="23">
        <f>IF(ISERR(--'исходный '!O13),'исходный '!O13,MIN(--'исходный '!O13,IF(WEEKDAY(O$7)=7,5,7)))</f>
        <v>7</v>
      </c>
      <c r="P14" s="23">
        <f>IF(ISERR(--'исходный '!P13),'исходный '!P13,MIN(--'исходный '!P13,IF(WEEKDAY(P$7)=7,5,7)))</f>
        <v>7</v>
      </c>
      <c r="Q14" s="23">
        <f>IF(ISERR(--'исходный '!Q13),'исходный '!Q13,MIN(--'исходный '!Q13,IF(WEEKDAY(Q$7)=7,5,7)))</f>
        <v>7</v>
      </c>
      <c r="R14" s="23">
        <f>IF(ISERR(--'исходный '!R13),'исходный '!R13,MIN(--'исходный '!R13,IF(WEEKDAY(R$7)=7,5,7)))</f>
        <v>7</v>
      </c>
      <c r="S14" s="76">
        <f>IF(ISERR(--'исходный '!S13),'исходный '!S13,MIN(--'исходный '!S13,IF(WEEKDAY(S$7)=7,5,7)))</f>
        <v>5</v>
      </c>
      <c r="T14" s="23" t="str">
        <f>IF(ISERR(--'исходный '!T13),'исходный '!T13,MIN(--'исходный '!T13,IF(WEEKDAY(T$7)=7,5,7)))</f>
        <v>В</v>
      </c>
      <c r="U14" s="23">
        <f>IF(ISERR(--'исходный '!U13),'исходный '!U13,MIN(--'исходный '!U13,IF(WEEKDAY(U$7)=7,5,7)))</f>
        <v>7</v>
      </c>
      <c r="V14" s="23">
        <f>IF(ISERR(--'исходный '!V13),'исходный '!V13,MIN(--'исходный '!V13,IF(WEEKDAY(V$7)=7,5,7)))</f>
        <v>7</v>
      </c>
      <c r="W14" s="23">
        <f>IF(ISERR(--'исходный '!W13),'исходный '!W13,MIN(--'исходный '!W13,IF(WEEKDAY(W$7)=7,5,7)))</f>
        <v>7</v>
      </c>
      <c r="X14" s="23">
        <f>IF(ISERR(--'исходный '!X13),'исходный '!X13,MIN(--'исходный '!X13,IF(WEEKDAY(X$7)=7,5,7)))</f>
        <v>7</v>
      </c>
      <c r="Y14" s="23">
        <f>IF(ISERR(--'исходный '!Y13),'исходный '!Y13,MIN(--'исходный '!Y13,IF(WEEKDAY(Y$7)=7,5,7)))</f>
        <v>7</v>
      </c>
      <c r="Z14" s="76">
        <f>IF(ISERR(--'исходный '!Z13),'исходный '!Z13,MIN(--'исходный '!Z13,IF(WEEKDAY(Z$7)=7,5,7)))</f>
        <v>5</v>
      </c>
      <c r="AA14" s="23" t="str">
        <f>IF(ISERR(--'исходный '!AA13),'исходный '!AA13,MIN(--'исходный '!AA13,IF(WEEKDAY(AA$7)=7,5,7)))</f>
        <v>В</v>
      </c>
      <c r="AB14" s="23">
        <f>IF(ISERR(--'исходный '!AB13),'исходный '!AB13,MIN(--'исходный '!AB13,IF(WEEKDAY(AB$7)=7,5,7)))</f>
        <v>7</v>
      </c>
      <c r="AC14" s="23">
        <f>IF(ISERR(--'исходный '!AC13),'исходный '!AC13,MIN(--'исходный '!AC13,IF(WEEKDAY(AC$7)=7,5,7)))</f>
        <v>7</v>
      </c>
      <c r="AD14" s="23">
        <f>IF(ISERR(--'исходный '!AD13),'исходный '!AD13,MIN(--'исходный '!AD13,IF(WEEKDAY(AD$7)=7,5,7)))</f>
        <v>7</v>
      </c>
      <c r="AE14" s="23">
        <f>IF(ISERR(--'исходный '!AE13),'исходный '!AE13,MIN(--'исходный '!AE13,IF(WEEKDAY(AE$7)=7,5,7)))</f>
        <v>7</v>
      </c>
      <c r="AF14" s="23">
        <f>IF(ISERR(--'исходный '!AF13),'исходный '!AF13,MIN(--'исходный '!AF13,IF(WEEKDAY(AF$7)=7,5,7)))</f>
        <v>7</v>
      </c>
      <c r="AG14" s="76">
        <f>IF(ISERR(--'исходный '!AG13),'исходный '!AG13,MIN(--'исходный '!AG13,IF(WEEKDAY(AG$7)=7,5,7)))</f>
        <v>5</v>
      </c>
      <c r="AH14" s="23"/>
      <c r="AI14" s="14">
        <f t="shared" si="2"/>
        <v>26</v>
      </c>
      <c r="AJ14" s="15">
        <f t="shared" si="3"/>
        <v>0</v>
      </c>
      <c r="AK14" s="16">
        <f t="shared" si="4"/>
        <v>0</v>
      </c>
      <c r="AL14" s="17">
        <f t="shared" si="5"/>
        <v>0</v>
      </c>
      <c r="AM14" s="17">
        <f t="shared" si="6"/>
        <v>0</v>
      </c>
      <c r="AN14" s="16"/>
      <c r="AO14" s="18">
        <f t="shared" si="7"/>
        <v>4</v>
      </c>
      <c r="AP14" s="19">
        <f t="shared" si="8"/>
        <v>0</v>
      </c>
      <c r="AQ14" s="15"/>
      <c r="AR14" s="15">
        <f t="shared" si="9"/>
        <v>172</v>
      </c>
      <c r="AS14" s="15"/>
      <c r="AT14" s="7"/>
    </row>
    <row r="15" spans="1:47" ht="12.75" x14ac:dyDescent="0.2">
      <c r="A15" s="6">
        <v>7</v>
      </c>
      <c r="B15" s="6">
        <f>'исходный '!B14</f>
        <v>0</v>
      </c>
      <c r="C15" s="6">
        <f>'исходный '!C14</f>
        <v>0</v>
      </c>
      <c r="D15" s="23">
        <f>IF(ISERR(--'исходный '!D14),'исходный '!D14,MIN(--'исходный '!D14,IF(WEEKDAY(D$7)=7,5,7)))</f>
        <v>7</v>
      </c>
      <c r="E15" s="76">
        <f>IF(ISERR(--'исходный '!E14),'исходный '!E14,MIN(--'исходный '!E14,IF(WEEKDAY(E$7)=7,5,7)))</f>
        <v>5</v>
      </c>
      <c r="F15" s="23" t="str">
        <f>IF(ISERR(--'исходный '!F14),'исходный '!F14,MIN(--'исходный '!F14,IF(WEEKDAY(F$7)=7,5,7)))</f>
        <v>В</v>
      </c>
      <c r="G15" s="23">
        <f>IF(ISERR(--'исходный '!G14),'исходный '!G14,MIN(--'исходный '!G14,IF(WEEKDAY(G$7)=7,5,7)))</f>
        <v>7</v>
      </c>
      <c r="H15" s="23">
        <f>IF(ISERR(--'исходный '!H14),'исходный '!H14,MIN(--'исходный '!H14,IF(WEEKDAY(H$7)=7,5,7)))</f>
        <v>7</v>
      </c>
      <c r="I15" s="23">
        <f>IF(ISERR(--'исходный '!I14),'исходный '!I14,MIN(--'исходный '!I14,IF(WEEKDAY(I$7)=7,5,7)))</f>
        <v>7</v>
      </c>
      <c r="J15" s="23">
        <f>IF(ISERR(--'исходный '!J14),'исходный '!J14,MIN(--'исходный '!J14,IF(WEEKDAY(J$7)=7,5,7)))</f>
        <v>7</v>
      </c>
      <c r="K15" s="23">
        <f>IF(ISERR(--'исходный '!K14),'исходный '!K14,MIN(--'исходный '!K14,IF(WEEKDAY(K$7)=7,5,7)))</f>
        <v>7</v>
      </c>
      <c r="L15" s="76">
        <f>IF(ISERR(--'исходный '!L14),'исходный '!L14,MIN(--'исходный '!L14,IF(WEEKDAY(L$7)=7,5,7)))</f>
        <v>5</v>
      </c>
      <c r="M15" s="23" t="str">
        <f>IF(ISERR(--'исходный '!M14),'исходный '!M14,MIN(--'исходный '!M14,IF(WEEKDAY(M$7)=7,5,7)))</f>
        <v>В</v>
      </c>
      <c r="N15" s="23">
        <f>IF(ISERR(--'исходный '!N14),'исходный '!N14,MIN(--'исходный '!N14,IF(WEEKDAY(N$7)=7,5,7)))</f>
        <v>7</v>
      </c>
      <c r="O15" s="23">
        <f>IF(ISERR(--'исходный '!O14),'исходный '!O14,MIN(--'исходный '!O14,IF(WEEKDAY(O$7)=7,5,7)))</f>
        <v>7</v>
      </c>
      <c r="P15" s="23">
        <f>IF(ISERR(--'исходный '!P14),'исходный '!P14,MIN(--'исходный '!P14,IF(WEEKDAY(P$7)=7,5,7)))</f>
        <v>7</v>
      </c>
      <c r="Q15" s="23">
        <f>IF(ISERR(--'исходный '!Q14),'исходный '!Q14,MIN(--'исходный '!Q14,IF(WEEKDAY(Q$7)=7,5,7)))</f>
        <v>7</v>
      </c>
      <c r="R15" s="23">
        <f>IF(ISERR(--'исходный '!R14),'исходный '!R14,MIN(--'исходный '!R14,IF(WEEKDAY(R$7)=7,5,7)))</f>
        <v>7</v>
      </c>
      <c r="S15" s="76">
        <f>IF(ISERR(--'исходный '!S14),'исходный '!S14,MIN(--'исходный '!S14,IF(WEEKDAY(S$7)=7,5,7)))</f>
        <v>5</v>
      </c>
      <c r="T15" s="23" t="str">
        <f>IF(ISERR(--'исходный '!T14),'исходный '!T14,MIN(--'исходный '!T14,IF(WEEKDAY(T$7)=7,5,7)))</f>
        <v>В</v>
      </c>
      <c r="U15" s="23">
        <f>IF(ISERR(--'исходный '!U14),'исходный '!U14,MIN(--'исходный '!U14,IF(WEEKDAY(U$7)=7,5,7)))</f>
        <v>7</v>
      </c>
      <c r="V15" s="23">
        <f>IF(ISERR(--'исходный '!V14),'исходный '!V14,MIN(--'исходный '!V14,IF(WEEKDAY(V$7)=7,5,7)))</f>
        <v>7</v>
      </c>
      <c r="W15" s="23">
        <f>IF(ISERR(--'исходный '!W14),'исходный '!W14,MIN(--'исходный '!W14,IF(WEEKDAY(W$7)=7,5,7)))</f>
        <v>7</v>
      </c>
      <c r="X15" s="23">
        <f>IF(ISERR(--'исходный '!X14),'исходный '!X14,MIN(--'исходный '!X14,IF(WEEKDAY(X$7)=7,5,7)))</f>
        <v>7</v>
      </c>
      <c r="Y15" s="23">
        <f>IF(ISERR(--'исходный '!Y14),'исходный '!Y14,MIN(--'исходный '!Y14,IF(WEEKDAY(Y$7)=7,5,7)))</f>
        <v>7</v>
      </c>
      <c r="Z15" s="76">
        <f>IF(ISERR(--'исходный '!Z14),'исходный '!Z14,MIN(--'исходный '!Z14,IF(WEEKDAY(Z$7)=7,5,7)))</f>
        <v>5</v>
      </c>
      <c r="AA15" s="23" t="str">
        <f>IF(ISERR(--'исходный '!AA14),'исходный '!AA14,MIN(--'исходный '!AA14,IF(WEEKDAY(AA$7)=7,5,7)))</f>
        <v>В</v>
      </c>
      <c r="AB15" s="23">
        <f>IF(ISERR(--'исходный '!AB14),'исходный '!AB14,MIN(--'исходный '!AB14,IF(WEEKDAY(AB$7)=7,5,7)))</f>
        <v>7</v>
      </c>
      <c r="AC15" s="23">
        <f>IF(ISERR(--'исходный '!AC14),'исходный '!AC14,MIN(--'исходный '!AC14,IF(WEEKDAY(AC$7)=7,5,7)))</f>
        <v>7</v>
      </c>
      <c r="AD15" s="23">
        <f>IF(ISERR(--'исходный '!AD14),'исходный '!AD14,MIN(--'исходный '!AD14,IF(WEEKDAY(AD$7)=7,5,7)))</f>
        <v>7</v>
      </c>
      <c r="AE15" s="23">
        <f>IF(ISERR(--'исходный '!AE14),'исходный '!AE14,MIN(--'исходный '!AE14,IF(WEEKDAY(AE$7)=7,5,7)))</f>
        <v>7</v>
      </c>
      <c r="AF15" s="23">
        <f>IF(ISERR(--'исходный '!AF14),'исходный '!AF14,MIN(--'исходный '!AF14,IF(WEEKDAY(AF$7)=7,5,7)))</f>
        <v>5</v>
      </c>
      <c r="AG15" s="76">
        <f>IF(ISERR(--'исходный '!AG14),'исходный '!AG14,MIN(--'исходный '!AG14,IF(WEEKDAY(AG$7)=7,5,7)))</f>
        <v>5</v>
      </c>
      <c r="AH15" s="23"/>
      <c r="AI15" s="14">
        <f t="shared" si="2"/>
        <v>26</v>
      </c>
      <c r="AJ15" s="15">
        <f t="shared" si="3"/>
        <v>0</v>
      </c>
      <c r="AK15" s="16">
        <f t="shared" si="4"/>
        <v>0</v>
      </c>
      <c r="AL15" s="17">
        <f t="shared" si="5"/>
        <v>0</v>
      </c>
      <c r="AM15" s="17">
        <f t="shared" si="6"/>
        <v>0</v>
      </c>
      <c r="AN15" s="16"/>
      <c r="AO15" s="18">
        <f t="shared" si="7"/>
        <v>4</v>
      </c>
      <c r="AP15" s="19">
        <f t="shared" si="8"/>
        <v>0</v>
      </c>
      <c r="AQ15" s="15"/>
      <c r="AR15" s="15">
        <f t="shared" si="9"/>
        <v>170</v>
      </c>
      <c r="AS15" s="15"/>
      <c r="AT15" s="7"/>
    </row>
    <row r="16" spans="1:47" ht="12.75" x14ac:dyDescent="0.2">
      <c r="A16" s="6">
        <v>8</v>
      </c>
      <c r="B16" s="6">
        <f>'исходный '!B15</f>
        <v>0</v>
      </c>
      <c r="C16" s="6">
        <f>'исходный '!C15</f>
        <v>0</v>
      </c>
      <c r="D16" s="23">
        <f>IF(ISERR(--'исходный '!D15),'исходный '!D15,MIN(--'исходный '!D15,IF(WEEKDAY(D$7)=7,5,7)))</f>
        <v>7</v>
      </c>
      <c r="E16" s="76">
        <f>IF(ISERR(--'исходный '!E15),'исходный '!E15,MIN(--'исходный '!E15,IF(WEEKDAY(E$7)=7,5,7)))</f>
        <v>5</v>
      </c>
      <c r="F16" s="23" t="str">
        <f>IF(ISERR(--'исходный '!F15),'исходный '!F15,MIN(--'исходный '!F15,IF(WEEKDAY(F$7)=7,5,7)))</f>
        <v>В</v>
      </c>
      <c r="G16" s="23">
        <f>IF(ISERR(--'исходный '!G15),'исходный '!G15,MIN(--'исходный '!G15,IF(WEEKDAY(G$7)=7,5,7)))</f>
        <v>7</v>
      </c>
      <c r="H16" s="23">
        <f>IF(ISERR(--'исходный '!H15),'исходный '!H15,MIN(--'исходный '!H15,IF(WEEKDAY(H$7)=7,5,7)))</f>
        <v>7</v>
      </c>
      <c r="I16" s="23">
        <f>IF(ISERR(--'исходный '!I15),'исходный '!I15,MIN(--'исходный '!I15,IF(WEEKDAY(I$7)=7,5,7)))</f>
        <v>7</v>
      </c>
      <c r="J16" s="23">
        <f>IF(ISERR(--'исходный '!J15),'исходный '!J15,MIN(--'исходный '!J15,IF(WEEKDAY(J$7)=7,5,7)))</f>
        <v>7</v>
      </c>
      <c r="K16" s="23">
        <f>IF(ISERR(--'исходный '!K15),'исходный '!K15,MIN(--'исходный '!K15,IF(WEEKDAY(K$7)=7,5,7)))</f>
        <v>7</v>
      </c>
      <c r="L16" s="76">
        <f>IF(ISERR(--'исходный '!L15),'исходный '!L15,MIN(--'исходный '!L15,IF(WEEKDAY(L$7)=7,5,7)))</f>
        <v>5</v>
      </c>
      <c r="M16" s="23" t="str">
        <f>IF(ISERR(--'исходный '!M15),'исходный '!M15,MIN(--'исходный '!M15,IF(WEEKDAY(M$7)=7,5,7)))</f>
        <v>В</v>
      </c>
      <c r="N16" s="23">
        <f>IF(ISERR(--'исходный '!N15),'исходный '!N15,MIN(--'исходный '!N15,IF(WEEKDAY(N$7)=7,5,7)))</f>
        <v>7</v>
      </c>
      <c r="O16" s="23">
        <f>IF(ISERR(--'исходный '!O15),'исходный '!O15,MIN(--'исходный '!O15,IF(WEEKDAY(O$7)=7,5,7)))</f>
        <v>7</v>
      </c>
      <c r="P16" s="23">
        <f>IF(ISERR(--'исходный '!P15),'исходный '!P15,MIN(--'исходный '!P15,IF(WEEKDAY(P$7)=7,5,7)))</f>
        <v>7</v>
      </c>
      <c r="Q16" s="23">
        <f>IF(ISERR(--'исходный '!Q15),'исходный '!Q15,MIN(--'исходный '!Q15,IF(WEEKDAY(Q$7)=7,5,7)))</f>
        <v>7</v>
      </c>
      <c r="R16" s="23">
        <f>IF(ISERR(--'исходный '!R15),'исходный '!R15,MIN(--'исходный '!R15,IF(WEEKDAY(R$7)=7,5,7)))</f>
        <v>7</v>
      </c>
      <c r="S16" s="76">
        <f>IF(ISERR(--'исходный '!S15),'исходный '!S15,MIN(--'исходный '!S15,IF(WEEKDAY(S$7)=7,5,7)))</f>
        <v>5</v>
      </c>
      <c r="T16" s="23" t="str">
        <f>IF(ISERR(--'исходный '!T15),'исходный '!T15,MIN(--'исходный '!T15,IF(WEEKDAY(T$7)=7,5,7)))</f>
        <v>В</v>
      </c>
      <c r="U16" s="23">
        <f>IF(ISERR(--'исходный '!U15),'исходный '!U15,MIN(--'исходный '!U15,IF(WEEKDAY(U$7)=7,5,7)))</f>
        <v>7</v>
      </c>
      <c r="V16" s="23">
        <f>IF(ISERR(--'исходный '!V15),'исходный '!V15,MIN(--'исходный '!V15,IF(WEEKDAY(V$7)=7,5,7)))</f>
        <v>7</v>
      </c>
      <c r="W16" s="23">
        <f>IF(ISERR(--'исходный '!W15),'исходный '!W15,MIN(--'исходный '!W15,IF(WEEKDAY(W$7)=7,5,7)))</f>
        <v>7</v>
      </c>
      <c r="X16" s="23">
        <f>IF(ISERR(--'исходный '!X15),'исходный '!X15,MIN(--'исходный '!X15,IF(WEEKDAY(X$7)=7,5,7)))</f>
        <v>7</v>
      </c>
      <c r="Y16" s="23">
        <f>IF(ISERR(--'исходный '!Y15),'исходный '!Y15,MIN(--'исходный '!Y15,IF(WEEKDAY(Y$7)=7,5,7)))</f>
        <v>7</v>
      </c>
      <c r="Z16" s="76">
        <f>IF(ISERR(--'исходный '!Z15),'исходный '!Z15,MIN(--'исходный '!Z15,IF(WEEKDAY(Z$7)=7,5,7)))</f>
        <v>5</v>
      </c>
      <c r="AA16" s="23" t="str">
        <f>IF(ISERR(--'исходный '!AA15),'исходный '!AA15,MIN(--'исходный '!AA15,IF(WEEKDAY(AA$7)=7,5,7)))</f>
        <v>В</v>
      </c>
      <c r="AB16" s="23">
        <f>IF(ISERR(--'исходный '!AB15),'исходный '!AB15,MIN(--'исходный '!AB15,IF(WEEKDAY(AB$7)=7,5,7)))</f>
        <v>7</v>
      </c>
      <c r="AC16" s="23">
        <f>IF(ISERR(--'исходный '!AC15),'исходный '!AC15,MIN(--'исходный '!AC15,IF(WEEKDAY(AC$7)=7,5,7)))</f>
        <v>2</v>
      </c>
      <c r="AD16" s="23">
        <f>IF(ISERR(--'исходный '!AD15),'исходный '!AD15,MIN(--'исходный '!AD15,IF(WEEKDAY(AD$7)=7,5,7)))</f>
        <v>7</v>
      </c>
      <c r="AE16" s="23">
        <f>IF(ISERR(--'исходный '!AE15),'исходный '!AE15,MIN(--'исходный '!AE15,IF(WEEKDAY(AE$7)=7,5,7)))</f>
        <v>7</v>
      </c>
      <c r="AF16" s="23">
        <f>IF(ISERR(--'исходный '!AF15),'исходный '!AF15,MIN(--'исходный '!AF15,IF(WEEKDAY(AF$7)=7,5,7)))</f>
        <v>7</v>
      </c>
      <c r="AG16" s="76">
        <f>IF(ISERR(--'исходный '!AG15),'исходный '!AG15,MIN(--'исходный '!AG15,IF(WEEKDAY(AG$7)=7,5,7)))</f>
        <v>5</v>
      </c>
      <c r="AH16" s="23"/>
      <c r="AI16" s="14">
        <f t="shared" si="2"/>
        <v>26</v>
      </c>
      <c r="AJ16" s="15">
        <f t="shared" si="3"/>
        <v>0</v>
      </c>
      <c r="AK16" s="16">
        <f t="shared" si="4"/>
        <v>0</v>
      </c>
      <c r="AL16" s="17">
        <f t="shared" si="5"/>
        <v>0</v>
      </c>
      <c r="AM16" s="17">
        <f t="shared" si="6"/>
        <v>0</v>
      </c>
      <c r="AN16" s="16"/>
      <c r="AO16" s="18">
        <f t="shared" si="7"/>
        <v>4</v>
      </c>
      <c r="AP16" s="19">
        <f t="shared" si="8"/>
        <v>0</v>
      </c>
      <c r="AQ16" s="15"/>
      <c r="AR16" s="15">
        <f t="shared" si="9"/>
        <v>167</v>
      </c>
      <c r="AS16" s="15"/>
      <c r="AT16" s="7"/>
    </row>
    <row r="17" spans="1:46" ht="12.75" x14ac:dyDescent="0.2">
      <c r="A17" s="6">
        <v>9</v>
      </c>
      <c r="B17" s="6">
        <f>'исходный '!B16</f>
        <v>0</v>
      </c>
      <c r="C17" s="6">
        <f>'исходный '!C16</f>
        <v>0</v>
      </c>
      <c r="D17" s="23">
        <f>IF(ISERR(--'исходный '!D16),'исходный '!D16,MIN(--'исходный '!D16,IF(WEEKDAY(D$7)=7,5,7)))</f>
        <v>7</v>
      </c>
      <c r="E17" s="76">
        <f>IF(ISERR(--'исходный '!E16),'исходный '!E16,MIN(--'исходный '!E16,IF(WEEKDAY(E$7)=7,5,7)))</f>
        <v>5</v>
      </c>
      <c r="F17" s="23" t="str">
        <f>IF(ISERR(--'исходный '!F16),'исходный '!F16,MIN(--'исходный '!F16,IF(WEEKDAY(F$7)=7,5,7)))</f>
        <v>В</v>
      </c>
      <c r="G17" s="23">
        <f>IF(ISERR(--'исходный '!G16),'исходный '!G16,MIN(--'исходный '!G16,IF(WEEKDAY(G$7)=7,5,7)))</f>
        <v>7</v>
      </c>
      <c r="H17" s="23">
        <f>IF(ISERR(--'исходный '!H16),'исходный '!H16,MIN(--'исходный '!H16,IF(WEEKDAY(H$7)=7,5,7)))</f>
        <v>7</v>
      </c>
      <c r="I17" s="23">
        <f>IF(ISERR(--'исходный '!I16),'исходный '!I16,MIN(--'исходный '!I16,IF(WEEKDAY(I$7)=7,5,7)))</f>
        <v>5</v>
      </c>
      <c r="J17" s="23">
        <f>IF(ISERR(--'исходный '!J16),'исходный '!J16,MIN(--'исходный '!J16,IF(WEEKDAY(J$7)=7,5,7)))</f>
        <v>7</v>
      </c>
      <c r="K17" s="23">
        <f>IF(ISERR(--'исходный '!K16),'исходный '!K16,MIN(--'исходный '!K16,IF(WEEKDAY(K$7)=7,5,7)))</f>
        <v>7</v>
      </c>
      <c r="L17" s="76">
        <f>IF(ISERR(--'исходный '!L16),'исходный '!L16,MIN(--'исходный '!L16,IF(WEEKDAY(L$7)=7,5,7)))</f>
        <v>5</v>
      </c>
      <c r="M17" s="23" t="str">
        <f>IF(ISERR(--'исходный '!M16),'исходный '!M16,MIN(--'исходный '!M16,IF(WEEKDAY(M$7)=7,5,7)))</f>
        <v>В</v>
      </c>
      <c r="N17" s="23">
        <f>IF(ISERR(--'исходный '!N16),'исходный '!N16,MIN(--'исходный '!N16,IF(WEEKDAY(N$7)=7,5,7)))</f>
        <v>7</v>
      </c>
      <c r="O17" s="23">
        <f>IF(ISERR(--'исходный '!O16),'исходный '!O16,MIN(--'исходный '!O16,IF(WEEKDAY(O$7)=7,5,7)))</f>
        <v>7</v>
      </c>
      <c r="P17" s="23">
        <f>IF(ISERR(--'исходный '!P16),'исходный '!P16,MIN(--'исходный '!P16,IF(WEEKDAY(P$7)=7,5,7)))</f>
        <v>7</v>
      </c>
      <c r="Q17" s="23">
        <f>IF(ISERR(--'исходный '!Q16),'исходный '!Q16,MIN(--'исходный '!Q16,IF(WEEKDAY(Q$7)=7,5,7)))</f>
        <v>7</v>
      </c>
      <c r="R17" s="23">
        <f>IF(ISERR(--'исходный '!R16),'исходный '!R16,MIN(--'исходный '!R16,IF(WEEKDAY(R$7)=7,5,7)))</f>
        <v>7</v>
      </c>
      <c r="S17" s="76">
        <f>IF(ISERR(--'исходный '!S16),'исходный '!S16,MIN(--'исходный '!S16,IF(WEEKDAY(S$7)=7,5,7)))</f>
        <v>5</v>
      </c>
      <c r="T17" s="23" t="str">
        <f>IF(ISERR(--'исходный '!T16),'исходный '!T16,MIN(--'исходный '!T16,IF(WEEKDAY(T$7)=7,5,7)))</f>
        <v>В</v>
      </c>
      <c r="U17" s="23" t="str">
        <f>IF(ISERR(--'исходный '!U16),'исходный '!U16,MIN(--'исходный '!U16,IF(WEEKDAY(U$7)=7,5,7)))</f>
        <v>Б</v>
      </c>
      <c r="V17" s="23" t="str">
        <f>IF(ISERR(--'исходный '!V16),'исходный '!V16,MIN(--'исходный '!V16,IF(WEEKDAY(V$7)=7,5,7)))</f>
        <v>Б</v>
      </c>
      <c r="W17" s="23" t="str">
        <f>IF(ISERR(--'исходный '!W16),'исходный '!W16,MIN(--'исходный '!W16,IF(WEEKDAY(W$7)=7,5,7)))</f>
        <v>Б</v>
      </c>
      <c r="X17" s="23" t="str">
        <f>IF(ISERR(--'исходный '!X16),'исходный '!X16,MIN(--'исходный '!X16,IF(WEEKDAY(X$7)=7,5,7)))</f>
        <v>Б</v>
      </c>
      <c r="Y17" s="23" t="str">
        <f>IF(ISERR(--'исходный '!Y16),'исходный '!Y16,MIN(--'исходный '!Y16,IF(WEEKDAY(Y$7)=7,5,7)))</f>
        <v>Б</v>
      </c>
      <c r="Z17" s="76" t="str">
        <f>IF(ISERR(--'исходный '!Z16),'исходный '!Z16,MIN(--'исходный '!Z16,IF(WEEKDAY(Z$7)=7,5,7)))</f>
        <v>Б</v>
      </c>
      <c r="AA17" s="23" t="str">
        <f>IF(ISERR(--'исходный '!AA16),'исходный '!AA16,MIN(--'исходный '!AA16,IF(WEEKDAY(AA$7)=7,5,7)))</f>
        <v>Б</v>
      </c>
      <c r="AB17" s="23" t="str">
        <f>IF(ISERR(--'исходный '!AB16),'исходный '!AB16,MIN(--'исходный '!AB16,IF(WEEKDAY(AB$7)=7,5,7)))</f>
        <v>Б</v>
      </c>
      <c r="AC17" s="23" t="str">
        <f>IF(ISERR(--'исходный '!AC16),'исходный '!AC16,MIN(--'исходный '!AC16,IF(WEEKDAY(AC$7)=7,5,7)))</f>
        <v>Б</v>
      </c>
      <c r="AD17" s="23" t="str">
        <f>IF(ISERR(--'исходный '!AD16),'исходный '!AD16,MIN(--'исходный '!AD16,IF(WEEKDAY(AD$7)=7,5,7)))</f>
        <v>Б</v>
      </c>
      <c r="AE17" s="23" t="str">
        <f>IF(ISERR(--'исходный '!AE16),'исходный '!AE16,MIN(--'исходный '!AE16,IF(WEEKDAY(AE$7)=7,5,7)))</f>
        <v>Б</v>
      </c>
      <c r="AF17" s="23" t="str">
        <f>IF(ISERR(--'исходный '!AF16),'исходный '!AF16,MIN(--'исходный '!AF16,IF(WEEKDAY(AF$7)=7,5,7)))</f>
        <v>Б</v>
      </c>
      <c r="AG17" s="76">
        <f>IF(ISERR(--'исходный '!AG16),'исходный '!AG16,MIN(--'исходный '!AG16,IF(WEEKDAY(AG$7)=7,5,7)))</f>
        <v>5</v>
      </c>
      <c r="AH17" s="23"/>
      <c r="AI17" s="14">
        <f t="shared" si="2"/>
        <v>15</v>
      </c>
      <c r="AJ17" s="15">
        <f t="shared" si="3"/>
        <v>0</v>
      </c>
      <c r="AK17" s="16">
        <f t="shared" si="4"/>
        <v>0</v>
      </c>
      <c r="AL17" s="17">
        <f t="shared" si="5"/>
        <v>12</v>
      </c>
      <c r="AM17" s="17">
        <f t="shared" si="6"/>
        <v>0</v>
      </c>
      <c r="AN17" s="16"/>
      <c r="AO17" s="18">
        <f t="shared" si="7"/>
        <v>3</v>
      </c>
      <c r="AP17" s="19">
        <f t="shared" si="8"/>
        <v>0</v>
      </c>
      <c r="AQ17" s="15"/>
      <c r="AR17" s="15">
        <f t="shared" si="9"/>
        <v>95</v>
      </c>
      <c r="AS17" s="15"/>
      <c r="AT17" s="7"/>
    </row>
    <row r="18" spans="1:46" ht="12.75" x14ac:dyDescent="0.2">
      <c r="A18" s="6">
        <v>10</v>
      </c>
      <c r="B18" s="6">
        <f>'исходный '!B17</f>
        <v>0</v>
      </c>
      <c r="C18" s="6">
        <f>'исходный '!C17</f>
        <v>0</v>
      </c>
      <c r="D18" s="23">
        <f>IF(ISERR(--'исходный '!D17),'исходный '!D17,MIN(--'исходный '!D17,IF(WEEKDAY(D$7)=7,5,7)))</f>
        <v>7</v>
      </c>
      <c r="E18" s="76">
        <f>IF(ISERR(--'исходный '!E17),'исходный '!E17,MIN(--'исходный '!E17,IF(WEEKDAY(E$7)=7,5,7)))</f>
        <v>5</v>
      </c>
      <c r="F18" s="23" t="str">
        <f>IF(ISERR(--'исходный '!F17),'исходный '!F17,MIN(--'исходный '!F17,IF(WEEKDAY(F$7)=7,5,7)))</f>
        <v>В</v>
      </c>
      <c r="G18" s="23">
        <f>IF(ISERR(--'исходный '!G17),'исходный '!G17,MIN(--'исходный '!G17,IF(WEEKDAY(G$7)=7,5,7)))</f>
        <v>7</v>
      </c>
      <c r="H18" s="23">
        <f>IF(ISERR(--'исходный '!H17),'исходный '!H17,MIN(--'исходный '!H17,IF(WEEKDAY(H$7)=7,5,7)))</f>
        <v>7</v>
      </c>
      <c r="I18" s="23">
        <f>IF(ISERR(--'исходный '!I17),'исходный '!I17,MIN(--'исходный '!I17,IF(WEEKDAY(I$7)=7,5,7)))</f>
        <v>7</v>
      </c>
      <c r="J18" s="23">
        <f>IF(ISERR(--'исходный '!J17),'исходный '!J17,MIN(--'исходный '!J17,IF(WEEKDAY(J$7)=7,5,7)))</f>
        <v>7</v>
      </c>
      <c r="K18" s="23">
        <f>IF(ISERR(--'исходный '!K17),'исходный '!K17,MIN(--'исходный '!K17,IF(WEEKDAY(K$7)=7,5,7)))</f>
        <v>7</v>
      </c>
      <c r="L18" s="76">
        <f>IF(ISERR(--'исходный '!L17),'исходный '!L17,MIN(--'исходный '!L17,IF(WEEKDAY(L$7)=7,5,7)))</f>
        <v>5</v>
      </c>
      <c r="M18" s="23" t="str">
        <f>IF(ISERR(--'исходный '!M17),'исходный '!M17,MIN(--'исходный '!M17,IF(WEEKDAY(M$7)=7,5,7)))</f>
        <v>В</v>
      </c>
      <c r="N18" s="23">
        <f>IF(ISERR(--'исходный '!N17),'исходный '!N17,MIN(--'исходный '!N17,IF(WEEKDAY(N$7)=7,5,7)))</f>
        <v>7</v>
      </c>
      <c r="O18" s="23">
        <f>IF(ISERR(--'исходный '!O17),'исходный '!O17,MIN(--'исходный '!O17,IF(WEEKDAY(O$7)=7,5,7)))</f>
        <v>7</v>
      </c>
      <c r="P18" s="23">
        <f>IF(ISERR(--'исходный '!P17),'исходный '!P17,MIN(--'исходный '!P17,IF(WEEKDAY(P$7)=7,5,7)))</f>
        <v>7</v>
      </c>
      <c r="Q18" s="23">
        <f>IF(ISERR(--'исходный '!Q17),'исходный '!Q17,MIN(--'исходный '!Q17,IF(WEEKDAY(Q$7)=7,5,7)))</f>
        <v>7</v>
      </c>
      <c r="R18" s="23">
        <f>IF(ISERR(--'исходный '!R17),'исходный '!R17,MIN(--'исходный '!R17,IF(WEEKDAY(R$7)=7,5,7)))</f>
        <v>7</v>
      </c>
      <c r="S18" s="76">
        <f>IF(ISERR(--'исходный '!S17),'исходный '!S17,MIN(--'исходный '!S17,IF(WEEKDAY(S$7)=7,5,7)))</f>
        <v>5</v>
      </c>
      <c r="T18" s="23" t="str">
        <f>IF(ISERR(--'исходный '!T17),'исходный '!T17,MIN(--'исходный '!T17,IF(WEEKDAY(T$7)=7,5,7)))</f>
        <v>В</v>
      </c>
      <c r="U18" s="23">
        <f>IF(ISERR(--'исходный '!U17),'исходный '!U17,MIN(--'исходный '!U17,IF(WEEKDAY(U$7)=7,5,7)))</f>
        <v>7</v>
      </c>
      <c r="V18" s="23">
        <f>IF(ISERR(--'исходный '!V17),'исходный '!V17,MIN(--'исходный '!V17,IF(WEEKDAY(V$7)=7,5,7)))</f>
        <v>7</v>
      </c>
      <c r="W18" s="23">
        <f>IF(ISERR(--'исходный '!W17),'исходный '!W17,MIN(--'исходный '!W17,IF(WEEKDAY(W$7)=7,5,7)))</f>
        <v>7</v>
      </c>
      <c r="X18" s="23">
        <f>IF(ISERR(--'исходный '!X17),'исходный '!X17,MIN(--'исходный '!X17,IF(WEEKDAY(X$7)=7,5,7)))</f>
        <v>7</v>
      </c>
      <c r="Y18" s="23">
        <f>IF(ISERR(--'исходный '!Y17),'исходный '!Y17,MIN(--'исходный '!Y17,IF(WEEKDAY(Y$7)=7,5,7)))</f>
        <v>7</v>
      </c>
      <c r="Z18" s="76">
        <f>IF(ISERR(--'исходный '!Z17),'исходный '!Z17,MIN(--'исходный '!Z17,IF(WEEKDAY(Z$7)=7,5,7)))</f>
        <v>5</v>
      </c>
      <c r="AA18" s="23" t="str">
        <f>IF(ISERR(--'исходный '!AA17),'исходный '!AA17,MIN(--'исходный '!AA17,IF(WEEKDAY(AA$7)=7,5,7)))</f>
        <v>В</v>
      </c>
      <c r="AB18" s="23">
        <f>IF(ISERR(--'исходный '!AB17),'исходный '!AB17,MIN(--'исходный '!AB17,IF(WEEKDAY(AB$7)=7,5,7)))</f>
        <v>7</v>
      </c>
      <c r="AC18" s="23" t="str">
        <f>IF(ISERR(--'исходный '!AC17),'исходный '!AC17,MIN(--'исходный '!AC17,IF(WEEKDAY(AC$7)=7,5,7)))</f>
        <v>П</v>
      </c>
      <c r="AD18" s="23" t="str">
        <f>IF(ISERR(--'исходный '!AD17),'исходный '!AD17,MIN(--'исходный '!AD17,IF(WEEKDAY(AD$7)=7,5,7)))</f>
        <v>П</v>
      </c>
      <c r="AE18" s="23" t="str">
        <f>IF(ISERR(--'исходный '!AE17),'исходный '!AE17,MIN(--'исходный '!AE17,IF(WEEKDAY(AE$7)=7,5,7)))</f>
        <v>П</v>
      </c>
      <c r="AF18" s="23" t="str">
        <f>IF(ISERR(--'исходный '!AF17),'исходный '!AF17,MIN(--'исходный '!AF17,IF(WEEKDAY(AF$7)=7,5,7)))</f>
        <v>П</v>
      </c>
      <c r="AG18" s="76" t="str">
        <f>IF(ISERR(--'исходный '!AG17),'исходный '!AG17,MIN(--'исходный '!AG17,IF(WEEKDAY(AG$7)=7,5,7)))</f>
        <v>П</v>
      </c>
      <c r="AH18" s="23"/>
      <c r="AI18" s="14">
        <f t="shared" si="2"/>
        <v>21</v>
      </c>
      <c r="AJ18" s="15">
        <f t="shared" si="3"/>
        <v>0</v>
      </c>
      <c r="AK18" s="16">
        <f t="shared" si="4"/>
        <v>0</v>
      </c>
      <c r="AL18" s="17">
        <f t="shared" si="5"/>
        <v>0</v>
      </c>
      <c r="AM18" s="17">
        <f t="shared" si="6"/>
        <v>0</v>
      </c>
      <c r="AN18" s="16"/>
      <c r="AO18" s="18">
        <f t="shared" si="7"/>
        <v>4</v>
      </c>
      <c r="AP18" s="19">
        <f t="shared" si="8"/>
        <v>5</v>
      </c>
      <c r="AQ18" s="15"/>
      <c r="AR18" s="15">
        <f t="shared" si="9"/>
        <v>139</v>
      </c>
      <c r="AS18" s="15"/>
      <c r="AT18" s="7"/>
    </row>
    <row r="19" spans="1:46" ht="12.75" x14ac:dyDescent="0.2">
      <c r="A19" s="6">
        <v>11</v>
      </c>
      <c r="B19" s="6">
        <f>'исходный '!B18</f>
        <v>0</v>
      </c>
      <c r="C19" s="6">
        <f>'исходный '!C18</f>
        <v>0</v>
      </c>
      <c r="D19" s="23">
        <f>IF(ISERR(--'исходный '!D18),'исходный '!D18,MIN(--'исходный '!D18,IF(WEEKDAY(D$7)=7,5,7)))</f>
        <v>0</v>
      </c>
      <c r="E19" s="76">
        <f>IF(ISERR(--'исходный '!E18),'исходный '!E18,MIN(--'исходный '!E18,IF(WEEKDAY(E$7)=7,5,7)))</f>
        <v>0</v>
      </c>
      <c r="F19" s="23">
        <f>IF(ISERR(--'исходный '!F18),'исходный '!F18,MIN(--'исходный '!F18,IF(WEEKDAY(F$7)=7,5,7)))</f>
        <v>0</v>
      </c>
      <c r="G19" s="23">
        <f>IF(ISERR(--'исходный '!G18),'исходный '!G18,MIN(--'исходный '!G18,IF(WEEKDAY(G$7)=7,5,7)))</f>
        <v>0</v>
      </c>
      <c r="H19" s="23">
        <f>IF(ISERR(--'исходный '!H18),'исходный '!H18,MIN(--'исходный '!H18,IF(WEEKDAY(H$7)=7,5,7)))</f>
        <v>0</v>
      </c>
      <c r="I19" s="23">
        <f>IF(ISERR(--'исходный '!I18),'исходный '!I18,MIN(--'исходный '!I18,IF(WEEKDAY(I$7)=7,5,7)))</f>
        <v>0</v>
      </c>
      <c r="J19" s="23">
        <f>IF(ISERR(--'исходный '!J18),'исходный '!J18,MIN(--'исходный '!J18,IF(WEEKDAY(J$7)=7,5,7)))</f>
        <v>0</v>
      </c>
      <c r="K19" s="23">
        <f>IF(ISERR(--'исходный '!K18),'исходный '!K18,MIN(--'исходный '!K18,IF(WEEKDAY(K$7)=7,5,7)))</f>
        <v>0</v>
      </c>
      <c r="L19" s="76">
        <f>IF(ISERR(--'исходный '!L18),'исходный '!L18,MIN(--'исходный '!L18,IF(WEEKDAY(L$7)=7,5,7)))</f>
        <v>0</v>
      </c>
      <c r="M19" s="23">
        <f>IF(ISERR(--'исходный '!M18),'исходный '!M18,MIN(--'исходный '!M18,IF(WEEKDAY(M$7)=7,5,7)))</f>
        <v>0</v>
      </c>
      <c r="N19" s="23">
        <f>IF(ISERR(--'исходный '!N18),'исходный '!N18,MIN(--'исходный '!N18,IF(WEEKDAY(N$7)=7,5,7)))</f>
        <v>0</v>
      </c>
      <c r="O19" s="23">
        <f>IF(ISERR(--'исходный '!O18),'исходный '!O18,MIN(--'исходный '!O18,IF(WEEKDAY(O$7)=7,5,7)))</f>
        <v>7</v>
      </c>
      <c r="P19" s="23">
        <f>IF(ISERR(--'исходный '!P18),'исходный '!P18,MIN(--'исходный '!P18,IF(WEEKDAY(P$7)=7,5,7)))</f>
        <v>7</v>
      </c>
      <c r="Q19" s="23">
        <f>IF(ISERR(--'исходный '!Q18),'исходный '!Q18,MIN(--'исходный '!Q18,IF(WEEKDAY(Q$7)=7,5,7)))</f>
        <v>7</v>
      </c>
      <c r="R19" s="23">
        <f>IF(ISERR(--'исходный '!R18),'исходный '!R18,MIN(--'исходный '!R18,IF(WEEKDAY(R$7)=7,5,7)))</f>
        <v>7</v>
      </c>
      <c r="S19" s="76">
        <f>IF(ISERR(--'исходный '!S18),'исходный '!S18,MIN(--'исходный '!S18,IF(WEEKDAY(S$7)=7,5,7)))</f>
        <v>4</v>
      </c>
      <c r="T19" s="23" t="str">
        <f>IF(ISERR(--'исходный '!T18),'исходный '!T18,MIN(--'исходный '!T18,IF(WEEKDAY(T$7)=7,5,7)))</f>
        <v>В</v>
      </c>
      <c r="U19" s="23">
        <f>IF(ISERR(--'исходный '!U18),'исходный '!U18,MIN(--'исходный '!U18,IF(WEEKDAY(U$7)=7,5,7)))</f>
        <v>7</v>
      </c>
      <c r="V19" s="23">
        <f>IF(ISERR(--'исходный '!V18),'исходный '!V18,MIN(--'исходный '!V18,IF(WEEKDAY(V$7)=7,5,7)))</f>
        <v>7</v>
      </c>
      <c r="W19" s="23">
        <f>IF(ISERR(--'исходный '!W18),'исходный '!W18,MIN(--'исходный '!W18,IF(WEEKDAY(W$7)=7,5,7)))</f>
        <v>7</v>
      </c>
      <c r="X19" s="23">
        <f>IF(ISERR(--'исходный '!X18),'исходный '!X18,MIN(--'исходный '!X18,IF(WEEKDAY(X$7)=7,5,7)))</f>
        <v>5</v>
      </c>
      <c r="Y19" s="23">
        <f>IF(ISERR(--'исходный '!Y18),'исходный '!Y18,MIN(--'исходный '!Y18,IF(WEEKDAY(Y$7)=7,5,7)))</f>
        <v>7</v>
      </c>
      <c r="Z19" s="76">
        <f>IF(ISERR(--'исходный '!Z18),'исходный '!Z18,MIN(--'исходный '!Z18,IF(WEEKDAY(Z$7)=7,5,7)))</f>
        <v>5</v>
      </c>
      <c r="AA19" s="23" t="str">
        <f>IF(ISERR(--'исходный '!AA18),'исходный '!AA18,MIN(--'исходный '!AA18,IF(WEEKDAY(AA$7)=7,5,7)))</f>
        <v>В</v>
      </c>
      <c r="AB19" s="23">
        <f>IF(ISERR(--'исходный '!AB18),'исходный '!AB18,MIN(--'исходный '!AB18,IF(WEEKDAY(AB$7)=7,5,7)))</f>
        <v>7</v>
      </c>
      <c r="AC19" s="23">
        <f>IF(ISERR(--'исходный '!AC18),'исходный '!AC18,MIN(--'исходный '!AC18,IF(WEEKDAY(AC$7)=7,5,7)))</f>
        <v>7</v>
      </c>
      <c r="AD19" s="23">
        <f>IF(ISERR(--'исходный '!AD18),'исходный '!AD18,MIN(--'исходный '!AD18,IF(WEEKDAY(AD$7)=7,5,7)))</f>
        <v>7</v>
      </c>
      <c r="AE19" s="23">
        <f>IF(ISERR(--'исходный '!AE18),'исходный '!AE18,MIN(--'исходный '!AE18,IF(WEEKDAY(AE$7)=7,5,7)))</f>
        <v>7</v>
      </c>
      <c r="AF19" s="23">
        <f>IF(ISERR(--'исходный '!AF18),'исходный '!AF18,MIN(--'исходный '!AF18,IF(WEEKDAY(AF$7)=7,5,7)))</f>
        <v>7</v>
      </c>
      <c r="AG19" s="76">
        <f>IF(ISERR(--'исходный '!AG18),'исходный '!AG18,MIN(--'исходный '!AG18,IF(WEEKDAY(AG$7)=7,5,7)))</f>
        <v>5</v>
      </c>
      <c r="AH19" s="23"/>
      <c r="AI19" s="14">
        <f t="shared" si="2"/>
        <v>17</v>
      </c>
      <c r="AJ19" s="15">
        <f t="shared" si="3"/>
        <v>0</v>
      </c>
      <c r="AK19" s="16">
        <f t="shared" si="4"/>
        <v>0</v>
      </c>
      <c r="AL19" s="17">
        <f t="shared" si="5"/>
        <v>0</v>
      </c>
      <c r="AM19" s="17">
        <f t="shared" si="6"/>
        <v>0</v>
      </c>
      <c r="AN19" s="16"/>
      <c r="AO19" s="18">
        <f t="shared" si="7"/>
        <v>2</v>
      </c>
      <c r="AP19" s="19">
        <f t="shared" si="8"/>
        <v>0</v>
      </c>
      <c r="AQ19" s="15"/>
      <c r="AR19" s="15">
        <f t="shared" si="9"/>
        <v>110</v>
      </c>
      <c r="AS19" s="15"/>
      <c r="AT19" s="7"/>
    </row>
    <row r="20" spans="1:46" ht="12.75" x14ac:dyDescent="0.2">
      <c r="A20" s="6">
        <v>12</v>
      </c>
      <c r="B20" s="6">
        <f>'исходный '!B18</f>
        <v>0</v>
      </c>
      <c r="C20" s="6">
        <f>'исходный '!C18</f>
        <v>0</v>
      </c>
      <c r="D20" s="23">
        <f>IF(ISERR(--'исходный '!D19),'исходный '!D19,MIN(--'исходный '!D19,IF(WEEKDAY(D$7)=7,5,7)))</f>
        <v>0</v>
      </c>
      <c r="E20" s="76">
        <f>IF(ISERR(--'исходный '!E19),'исходный '!E19,MIN(--'исходный '!E19,IF(WEEKDAY(E$7)=7,5,7)))</f>
        <v>0</v>
      </c>
      <c r="F20" s="23">
        <f>IF(ISERR(--'исходный '!F19),'исходный '!F19,MIN(--'исходный '!F19,IF(WEEKDAY(F$7)=7,5,7)))</f>
        <v>0</v>
      </c>
      <c r="G20" s="23">
        <f>IF(ISERR(--'исходный '!G19),'исходный '!G19,MIN(--'исходный '!G19,IF(WEEKDAY(G$7)=7,5,7)))</f>
        <v>0</v>
      </c>
      <c r="H20" s="23">
        <f>IF(ISERR(--'исходный '!H19),'исходный '!H19,MIN(--'исходный '!H19,IF(WEEKDAY(H$7)=7,5,7)))</f>
        <v>0</v>
      </c>
      <c r="I20" s="23">
        <f>IF(ISERR(--'исходный '!I19),'исходный '!I19,MIN(--'исходный '!I19,IF(WEEKDAY(I$7)=7,5,7)))</f>
        <v>0</v>
      </c>
      <c r="J20" s="23">
        <f>IF(ISERR(--'исходный '!J19),'исходный '!J19,MIN(--'исходный '!J19,IF(WEEKDAY(J$7)=7,5,7)))</f>
        <v>0</v>
      </c>
      <c r="K20" s="23">
        <f>IF(ISERR(--'исходный '!K19),'исходный '!K19,MIN(--'исходный '!K19,IF(WEEKDAY(K$7)=7,5,7)))</f>
        <v>0</v>
      </c>
      <c r="L20" s="76">
        <f>IF(ISERR(--'исходный '!L19),'исходный '!L19,MIN(--'исходный '!L19,IF(WEEKDAY(L$7)=7,5,7)))</f>
        <v>0</v>
      </c>
      <c r="M20" s="23">
        <f>IF(ISERR(--'исходный '!M19),'исходный '!M19,MIN(--'исходный '!M19,IF(WEEKDAY(M$7)=7,5,7)))</f>
        <v>0</v>
      </c>
      <c r="N20" s="23">
        <f>IF(ISERR(--'исходный '!N19),'исходный '!N19,MIN(--'исходный '!N19,IF(WEEKDAY(N$7)=7,5,7)))</f>
        <v>0</v>
      </c>
      <c r="O20" s="23">
        <f>IF(ISERR(--'исходный '!O19),'исходный '!O19,MIN(--'исходный '!O19,IF(WEEKDAY(O$7)=7,5,7)))</f>
        <v>0</v>
      </c>
      <c r="P20" s="23">
        <f>IF(ISERR(--'исходный '!P19),'исходный '!P19,MIN(--'исходный '!P19,IF(WEEKDAY(P$7)=7,5,7)))</f>
        <v>0</v>
      </c>
      <c r="Q20" s="23">
        <f>IF(ISERR(--'исходный '!Q19),'исходный '!Q19,MIN(--'исходный '!Q19,IF(WEEKDAY(Q$7)=7,5,7)))</f>
        <v>0</v>
      </c>
      <c r="R20" s="23">
        <f>IF(ISERR(--'исходный '!R19),'исходный '!R19,MIN(--'исходный '!R19,IF(WEEKDAY(R$7)=7,5,7)))</f>
        <v>0</v>
      </c>
      <c r="S20" s="76">
        <f>IF(ISERR(--'исходный '!S19),'исходный '!S19,MIN(--'исходный '!S19,IF(WEEKDAY(S$7)=7,5,7)))</f>
        <v>0</v>
      </c>
      <c r="T20" s="23">
        <f>IF(ISERR(--'исходный '!T19),'исходный '!T19,MIN(--'исходный '!T19,IF(WEEKDAY(T$7)=7,5,7)))</f>
        <v>0</v>
      </c>
      <c r="U20" s="23">
        <f>IF(ISERR(--'исходный '!U19),'исходный '!U19,MIN(--'исходный '!U19,IF(WEEKDAY(U$7)=7,5,7)))</f>
        <v>7</v>
      </c>
      <c r="V20" s="23">
        <f>IF(ISERR(--'исходный '!V19),'исходный '!V19,MIN(--'исходный '!V19,IF(WEEKDAY(V$7)=7,5,7)))</f>
        <v>7</v>
      </c>
      <c r="W20" s="23">
        <f>IF(ISERR(--'исходный '!W19),'исходный '!W19,MIN(--'исходный '!W19,IF(WEEKDAY(W$7)=7,5,7)))</f>
        <v>7</v>
      </c>
      <c r="X20" s="23">
        <f>IF(ISERR(--'исходный '!X19),'исходный '!X19,MIN(--'исходный '!X19,IF(WEEKDAY(X$7)=7,5,7)))</f>
        <v>7</v>
      </c>
      <c r="Y20" s="23">
        <f>IF(ISERR(--'исходный '!Y19),'исходный '!Y19,MIN(--'исходный '!Y19,IF(WEEKDAY(Y$7)=7,5,7)))</f>
        <v>7</v>
      </c>
      <c r="Z20" s="76">
        <f>IF(ISERR(--'исходный '!Z19),'исходный '!Z19,MIN(--'исходный '!Z19,IF(WEEKDAY(Z$7)=7,5,7)))</f>
        <v>5</v>
      </c>
      <c r="AA20" s="23" t="str">
        <f>IF(ISERR(--'исходный '!AA19),'исходный '!AA19,MIN(--'исходный '!AA19,IF(WEEKDAY(AA$7)=7,5,7)))</f>
        <v>В</v>
      </c>
      <c r="AB20" s="23">
        <f>IF(ISERR(--'исходный '!AB19),'исходный '!AB19,MIN(--'исходный '!AB19,IF(WEEKDAY(AB$7)=7,5,7)))</f>
        <v>7</v>
      </c>
      <c r="AC20" s="23">
        <f>IF(ISERR(--'исходный '!AC19),'исходный '!AC19,MIN(--'исходный '!AC19,IF(WEEKDAY(AC$7)=7,5,7)))</f>
        <v>7</v>
      </c>
      <c r="AD20" s="23">
        <f>IF(ISERR(--'исходный '!AD19),'исходный '!AD19,MIN(--'исходный '!AD19,IF(WEEKDAY(AD$7)=7,5,7)))</f>
        <v>7</v>
      </c>
      <c r="AE20" s="23">
        <f>IF(ISERR(--'исходный '!AE19),'исходный '!AE19,MIN(--'исходный '!AE19,IF(WEEKDAY(AE$7)=7,5,7)))</f>
        <v>7</v>
      </c>
      <c r="AF20" s="23">
        <f>IF(ISERR(--'исходный '!AF19),'исходный '!AF19,MIN(--'исходный '!AF19,IF(WEEKDAY(AF$7)=7,5,7)))</f>
        <v>7</v>
      </c>
      <c r="AG20" s="76">
        <f>IF(ISERR(--'исходный '!AG19),'исходный '!AG19,MIN(--'исходный '!AG19,IF(WEEKDAY(AG$7)=7,5,7)))</f>
        <v>5</v>
      </c>
      <c r="AH20" s="23"/>
      <c r="AI20" s="14">
        <f t="shared" si="2"/>
        <v>12</v>
      </c>
      <c r="AJ20" s="15">
        <f t="shared" si="3"/>
        <v>0</v>
      </c>
      <c r="AK20" s="16">
        <f t="shared" si="4"/>
        <v>0</v>
      </c>
      <c r="AL20" s="17">
        <f t="shared" si="5"/>
        <v>0</v>
      </c>
      <c r="AM20" s="17">
        <f t="shared" si="6"/>
        <v>0</v>
      </c>
      <c r="AN20" s="16"/>
      <c r="AO20" s="18">
        <f t="shared" si="7"/>
        <v>1</v>
      </c>
      <c r="AP20" s="19">
        <f t="shared" si="8"/>
        <v>0</v>
      </c>
      <c r="AQ20" s="15"/>
      <c r="AR20" s="15">
        <f t="shared" si="9"/>
        <v>80</v>
      </c>
      <c r="AS20" s="15"/>
      <c r="AT20" s="7"/>
    </row>
    <row r="21" spans="1:46" ht="12.75" x14ac:dyDescent="0.2">
      <c r="A21" s="6">
        <v>13</v>
      </c>
      <c r="B21" s="6">
        <f>'исходный '!B19</f>
        <v>0</v>
      </c>
      <c r="C21" s="6">
        <f>'исходный '!C19</f>
        <v>0</v>
      </c>
      <c r="D21" s="23">
        <f>IF(ISERR(--'исходный '!D20),'исходный '!D20,MIN(--'исходный '!D20,IF(WEEKDAY(D$7)=7,5,7)))</f>
        <v>0</v>
      </c>
      <c r="E21" s="76">
        <f>IF(ISERR(--'исходный '!E20),'исходный '!E20,MIN(--'исходный '!E20,IF(WEEKDAY(E$7)=7,5,7)))</f>
        <v>0</v>
      </c>
      <c r="F21" s="23">
        <f>IF(ISERR(--'исходный '!F20),'исходный '!F20,MIN(--'исходный '!F20,IF(WEEKDAY(F$7)=7,5,7)))</f>
        <v>0</v>
      </c>
      <c r="G21" s="23">
        <f>IF(ISERR(--'исходный '!G20),'исходный '!G20,MIN(--'исходный '!G20,IF(WEEKDAY(G$7)=7,5,7)))</f>
        <v>0</v>
      </c>
      <c r="H21" s="23">
        <f>IF(ISERR(--'исходный '!H20),'исходный '!H20,MIN(--'исходный '!H20,IF(WEEKDAY(H$7)=7,5,7)))</f>
        <v>0</v>
      </c>
      <c r="I21" s="23">
        <f>IF(ISERR(--'исходный '!I20),'исходный '!I20,MIN(--'исходный '!I20,IF(WEEKDAY(I$7)=7,5,7)))</f>
        <v>0</v>
      </c>
      <c r="J21" s="23">
        <f>IF(ISERR(--'исходный '!J20),'исходный '!J20,MIN(--'исходный '!J20,IF(WEEKDAY(J$7)=7,5,7)))</f>
        <v>0</v>
      </c>
      <c r="K21" s="23">
        <f>IF(ISERR(--'исходный '!K20),'исходный '!K20,MIN(--'исходный '!K20,IF(WEEKDAY(K$7)=7,5,7)))</f>
        <v>0</v>
      </c>
      <c r="L21" s="76">
        <f>IF(ISERR(--'исходный '!L20),'исходный '!L20,MIN(--'исходный '!L20,IF(WEEKDAY(L$7)=7,5,7)))</f>
        <v>0</v>
      </c>
      <c r="M21" s="23">
        <f>IF(ISERR(--'исходный '!M20),'исходный '!M20,MIN(--'исходный '!M20,IF(WEEKDAY(M$7)=7,5,7)))</f>
        <v>0</v>
      </c>
      <c r="N21" s="23">
        <f>IF(ISERR(--'исходный '!N20),'исходный '!N20,MIN(--'исходный '!N20,IF(WEEKDAY(N$7)=7,5,7)))</f>
        <v>0</v>
      </c>
      <c r="O21" s="23">
        <f>IF(ISERR(--'исходный '!O20),'исходный '!O20,MIN(--'исходный '!O20,IF(WEEKDAY(O$7)=7,5,7)))</f>
        <v>0</v>
      </c>
      <c r="P21" s="23">
        <f>IF(ISERR(--'исходный '!P20),'исходный '!P20,MIN(--'исходный '!P20,IF(WEEKDAY(P$7)=7,5,7)))</f>
        <v>0</v>
      </c>
      <c r="Q21" s="23">
        <f>IF(ISERR(--'исходный '!Q20),'исходный '!Q20,MIN(--'исходный '!Q20,IF(WEEKDAY(Q$7)=7,5,7)))</f>
        <v>0</v>
      </c>
      <c r="R21" s="23">
        <f>IF(ISERR(--'исходный '!R20),'исходный '!R20,MIN(--'исходный '!R20,IF(WEEKDAY(R$7)=7,5,7)))</f>
        <v>0</v>
      </c>
      <c r="S21" s="76">
        <f>IF(ISERR(--'исходный '!S20),'исходный '!S20,MIN(--'исходный '!S20,IF(WEEKDAY(S$7)=7,5,7)))</f>
        <v>0</v>
      </c>
      <c r="T21" s="23">
        <f>IF(ISERR(--'исходный '!T20),'исходный '!T20,MIN(--'исходный '!T20,IF(WEEKDAY(T$7)=7,5,7)))</f>
        <v>0</v>
      </c>
      <c r="U21" s="23">
        <f>IF(ISERR(--'исходный '!U20),'исходный '!U20,MIN(--'исходный '!U20,IF(WEEKDAY(U$7)=7,5,7)))</f>
        <v>7</v>
      </c>
      <c r="V21" s="23">
        <f>IF(ISERR(--'исходный '!V20),'исходный '!V20,MIN(--'исходный '!V20,IF(WEEKDAY(V$7)=7,5,7)))</f>
        <v>7</v>
      </c>
      <c r="W21" s="23">
        <f>IF(ISERR(--'исходный '!W20),'исходный '!W20,MIN(--'исходный '!W20,IF(WEEKDAY(W$7)=7,5,7)))</f>
        <v>7</v>
      </c>
      <c r="X21" s="23">
        <f>IF(ISERR(--'исходный '!X20),'исходный '!X20,MIN(--'исходный '!X20,IF(WEEKDAY(X$7)=7,5,7)))</f>
        <v>7</v>
      </c>
      <c r="Y21" s="23">
        <f>IF(ISERR(--'исходный '!Y20),'исходный '!Y20,MIN(--'исходный '!Y20,IF(WEEKDAY(Y$7)=7,5,7)))</f>
        <v>7</v>
      </c>
      <c r="Z21" s="76">
        <f>IF(ISERR(--'исходный '!Z20),'исходный '!Z20,MIN(--'исходный '!Z20,IF(WEEKDAY(Z$7)=7,5,7)))</f>
        <v>5</v>
      </c>
      <c r="AA21" s="23" t="str">
        <f>IF(ISERR(--'исходный '!AA20),'исходный '!AA20,MIN(--'исходный '!AA20,IF(WEEKDAY(AA$7)=7,5,7)))</f>
        <v>В</v>
      </c>
      <c r="AB21" s="23">
        <f>IF(ISERR(--'исходный '!AB20),'исходный '!AB20,MIN(--'исходный '!AB20,IF(WEEKDAY(AB$7)=7,5,7)))</f>
        <v>7</v>
      </c>
      <c r="AC21" s="23">
        <f>IF(ISERR(--'исходный '!AC20),'исходный '!AC20,MIN(--'исходный '!AC20,IF(WEEKDAY(AC$7)=7,5,7)))</f>
        <v>7</v>
      </c>
      <c r="AD21" s="23">
        <f>IF(ISERR(--'исходный '!AD20),'исходный '!AD20,MIN(--'исходный '!AD20,IF(WEEKDAY(AD$7)=7,5,7)))</f>
        <v>7</v>
      </c>
      <c r="AE21" s="23">
        <f>IF(ISERR(--'исходный '!AE20),'исходный '!AE20,MIN(--'исходный '!AE20,IF(WEEKDAY(AE$7)=7,5,7)))</f>
        <v>7</v>
      </c>
      <c r="AF21" s="23">
        <f>IF(ISERR(--'исходный '!AF20),'исходный '!AF20,MIN(--'исходный '!AF20,IF(WEEKDAY(AF$7)=7,5,7)))</f>
        <v>7</v>
      </c>
      <c r="AG21" s="76">
        <f>IF(ISERR(--'исходный '!AG20),'исходный '!AG20,MIN(--'исходный '!AG20,IF(WEEKDAY(AG$7)=7,5,7)))</f>
        <v>5</v>
      </c>
      <c r="AH21" s="23"/>
      <c r="AI21" s="14">
        <f t="shared" si="2"/>
        <v>12</v>
      </c>
      <c r="AJ21" s="15">
        <f t="shared" si="3"/>
        <v>0</v>
      </c>
      <c r="AK21" s="16">
        <f t="shared" si="4"/>
        <v>0</v>
      </c>
      <c r="AL21" s="17">
        <f t="shared" si="5"/>
        <v>0</v>
      </c>
      <c r="AM21" s="17">
        <f t="shared" si="6"/>
        <v>0</v>
      </c>
      <c r="AN21" s="16"/>
      <c r="AO21" s="18">
        <f t="shared" si="7"/>
        <v>1</v>
      </c>
      <c r="AP21" s="19">
        <f t="shared" si="8"/>
        <v>0</v>
      </c>
      <c r="AQ21" s="15"/>
      <c r="AR21" s="15">
        <f t="shared" si="9"/>
        <v>80</v>
      </c>
      <c r="AS21" s="15"/>
      <c r="AT21" s="7"/>
    </row>
    <row r="22" spans="1:46" ht="12.75" x14ac:dyDescent="0.2">
      <c r="A22" s="6">
        <v>14</v>
      </c>
      <c r="B22" s="6">
        <f>'исходный '!B20</f>
        <v>0</v>
      </c>
      <c r="C22" s="6">
        <f>'исходный '!C20</f>
        <v>0</v>
      </c>
      <c r="D22" s="23">
        <f>IF(ISERR(--'исходный '!D21),'исходный '!D21,MIN(--'исходный '!D21,IF(WEEKDAY(D$7)=7,5,7)))</f>
        <v>0</v>
      </c>
      <c r="E22" s="76">
        <f>IF(ISERR(--'исходный '!E21),'исходный '!E21,MIN(--'исходный '!E21,IF(WEEKDAY(E$7)=7,5,7)))</f>
        <v>0</v>
      </c>
      <c r="F22" s="23">
        <f>IF(ISERR(--'исходный '!F21),'исходный '!F21,MIN(--'исходный '!F21,IF(WEEKDAY(F$7)=7,5,7)))</f>
        <v>0</v>
      </c>
      <c r="G22" s="23">
        <f>IF(ISERR(--'исходный '!G21),'исходный '!G21,MIN(--'исходный '!G21,IF(WEEKDAY(G$7)=7,5,7)))</f>
        <v>0</v>
      </c>
      <c r="H22" s="23">
        <f>IF(ISERR(--'исходный '!H21),'исходный '!H21,MIN(--'исходный '!H21,IF(WEEKDAY(H$7)=7,5,7)))</f>
        <v>0</v>
      </c>
      <c r="I22" s="23">
        <f>IF(ISERR(--'исходный '!I21),'исходный '!I21,MIN(--'исходный '!I21,IF(WEEKDAY(I$7)=7,5,7)))</f>
        <v>0</v>
      </c>
      <c r="J22" s="23">
        <f>IF(ISERR(--'исходный '!J21),'исходный '!J21,MIN(--'исходный '!J21,IF(WEEKDAY(J$7)=7,5,7)))</f>
        <v>0</v>
      </c>
      <c r="K22" s="23">
        <f>IF(ISERR(--'исходный '!K21),'исходный '!K21,MIN(--'исходный '!K21,IF(WEEKDAY(K$7)=7,5,7)))</f>
        <v>0</v>
      </c>
      <c r="L22" s="76">
        <f>IF(ISERR(--'исходный '!L21),'исходный '!L21,MIN(--'исходный '!L21,IF(WEEKDAY(L$7)=7,5,7)))</f>
        <v>0</v>
      </c>
      <c r="M22" s="23">
        <f>IF(ISERR(--'исходный '!M21),'исходный '!M21,MIN(--'исходный '!M21,IF(WEEKDAY(M$7)=7,5,7)))</f>
        <v>0</v>
      </c>
      <c r="N22" s="23">
        <f>IF(ISERR(--'исходный '!N21),'исходный '!N21,MIN(--'исходный '!N21,IF(WEEKDAY(N$7)=7,5,7)))</f>
        <v>0</v>
      </c>
      <c r="O22" s="23">
        <f>IF(ISERR(--'исходный '!O21),'исходный '!O21,MIN(--'исходный '!O21,IF(WEEKDAY(O$7)=7,5,7)))</f>
        <v>0</v>
      </c>
      <c r="P22" s="23">
        <f>IF(ISERR(--'исходный '!P21),'исходный '!P21,MIN(--'исходный '!P21,IF(WEEKDAY(P$7)=7,5,7)))</f>
        <v>0</v>
      </c>
      <c r="Q22" s="23">
        <f>IF(ISERR(--'исходный '!Q21),'исходный '!Q21,MIN(--'исходный '!Q21,IF(WEEKDAY(Q$7)=7,5,7)))</f>
        <v>0</v>
      </c>
      <c r="R22" s="23">
        <f>IF(ISERR(--'исходный '!R21),'исходный '!R21,MIN(--'исходный '!R21,IF(WEEKDAY(R$7)=7,5,7)))</f>
        <v>0</v>
      </c>
      <c r="S22" s="76">
        <f>IF(ISERR(--'исходный '!S21),'исходный '!S21,MIN(--'исходный '!S21,IF(WEEKDAY(S$7)=7,5,7)))</f>
        <v>0</v>
      </c>
      <c r="T22" s="23">
        <f>IF(ISERR(--'исходный '!T21),'исходный '!T21,MIN(--'исходный '!T21,IF(WEEKDAY(T$7)=7,5,7)))</f>
        <v>0</v>
      </c>
      <c r="U22" s="23">
        <f>IF(ISERR(--'исходный '!U21),'исходный '!U21,MIN(--'исходный '!U21,IF(WEEKDAY(U$7)=7,5,7)))</f>
        <v>0</v>
      </c>
      <c r="V22" s="23">
        <f>IF(ISERR(--'исходный '!V21),'исходный '!V21,MIN(--'исходный '!V21,IF(WEEKDAY(V$7)=7,5,7)))</f>
        <v>0</v>
      </c>
      <c r="W22" s="23">
        <f>IF(ISERR(--'исходный '!W21),'исходный '!W21,MIN(--'исходный '!W21,IF(WEEKDAY(W$7)=7,5,7)))</f>
        <v>0</v>
      </c>
      <c r="X22" s="23">
        <f>IF(ISERR(--'исходный '!X21),'исходный '!X21,MIN(--'исходный '!X21,IF(WEEKDAY(X$7)=7,5,7)))</f>
        <v>0</v>
      </c>
      <c r="Y22" s="23">
        <f>IF(ISERR(--'исходный '!Y21),'исходный '!Y21,MIN(--'исходный '!Y21,IF(WEEKDAY(Y$7)=7,5,7)))</f>
        <v>0</v>
      </c>
      <c r="Z22" s="76">
        <f>IF(ISERR(--'исходный '!Z21),'исходный '!Z21,MIN(--'исходный '!Z21,IF(WEEKDAY(Z$7)=7,5,7)))</f>
        <v>0</v>
      </c>
      <c r="AA22" s="23">
        <f>IF(ISERR(--'исходный '!AA21),'исходный '!AA21,MIN(--'исходный '!AA21,IF(WEEKDAY(AA$7)=7,5,7)))</f>
        <v>0</v>
      </c>
      <c r="AB22" s="23">
        <f>IF(ISERR(--'исходный '!AB21),'исходный '!AB21,MIN(--'исходный '!AB21,IF(WEEKDAY(AB$7)=7,5,7)))</f>
        <v>0</v>
      </c>
      <c r="AC22" s="23">
        <f>IF(ISERR(--'исходный '!AC21),'исходный '!AC21,MIN(--'исходный '!AC21,IF(WEEKDAY(AC$7)=7,5,7)))</f>
        <v>0</v>
      </c>
      <c r="AD22" s="23">
        <f>IF(ISERR(--'исходный '!AD21),'исходный '!AD21,MIN(--'исходный '!AD21,IF(WEEKDAY(AD$7)=7,5,7)))</f>
        <v>7</v>
      </c>
      <c r="AE22" s="23">
        <f>IF(ISERR(--'исходный '!AE21),'исходный '!AE21,MIN(--'исходный '!AE21,IF(WEEKDAY(AE$7)=7,5,7)))</f>
        <v>7</v>
      </c>
      <c r="AF22" s="23">
        <f>IF(ISERR(--'исходный '!AF21),'исходный '!AF21,MIN(--'исходный '!AF21,IF(WEEKDAY(AF$7)=7,5,7)))</f>
        <v>7</v>
      </c>
      <c r="AG22" s="76">
        <f>IF(ISERR(--'исходный '!AG21),'исходный '!AG21,MIN(--'исходный '!AG21,IF(WEEKDAY(AG$7)=7,5,7)))</f>
        <v>5</v>
      </c>
      <c r="AH22" s="23"/>
      <c r="AI22" s="14">
        <f t="shared" si="2"/>
        <v>4</v>
      </c>
      <c r="AJ22" s="15">
        <f t="shared" si="3"/>
        <v>0</v>
      </c>
      <c r="AK22" s="16">
        <f t="shared" si="4"/>
        <v>0</v>
      </c>
      <c r="AL22" s="17">
        <f t="shared" si="5"/>
        <v>0</v>
      </c>
      <c r="AM22" s="17">
        <f t="shared" si="6"/>
        <v>0</v>
      </c>
      <c r="AN22" s="16"/>
      <c r="AO22" s="18">
        <f t="shared" si="7"/>
        <v>0</v>
      </c>
      <c r="AP22" s="19">
        <f t="shared" si="8"/>
        <v>0</v>
      </c>
      <c r="AQ22" s="15"/>
      <c r="AR22" s="15">
        <f t="shared" si="9"/>
        <v>26</v>
      </c>
      <c r="AS22" s="15"/>
      <c r="AT22" s="7"/>
    </row>
    <row r="23" spans="1:46" ht="12.75" x14ac:dyDescent="0.2">
      <c r="A23" s="6">
        <v>15</v>
      </c>
      <c r="B23" s="6">
        <f>'исходный '!B21</f>
        <v>0</v>
      </c>
      <c r="C23" s="6">
        <f>'исходный '!C21</f>
        <v>0</v>
      </c>
      <c r="D23" s="23">
        <f>IF(ISERR(--'исходный '!D22),'исходный '!D22,MIN(--'исходный '!D22,IF(WEEKDAY(D$7)=7,5,7)))</f>
        <v>0</v>
      </c>
      <c r="E23" s="76">
        <f>IF(ISERR(--'исходный '!E22),'исходный '!E22,MIN(--'исходный '!E22,IF(WEEKDAY(E$7)=7,5,7)))</f>
        <v>0</v>
      </c>
      <c r="F23" s="23">
        <f>IF(ISERR(--'исходный '!F22),'исходный '!F22,MIN(--'исходный '!F22,IF(WEEKDAY(F$7)=7,5,7)))</f>
        <v>0</v>
      </c>
      <c r="G23" s="23">
        <f>IF(ISERR(--'исходный '!G22),'исходный '!G22,MIN(--'исходный '!G22,IF(WEEKDAY(G$7)=7,5,7)))</f>
        <v>0</v>
      </c>
      <c r="H23" s="23">
        <f>IF(ISERR(--'исходный '!H22),'исходный '!H22,MIN(--'исходный '!H22,IF(WEEKDAY(H$7)=7,5,7)))</f>
        <v>0</v>
      </c>
      <c r="I23" s="23">
        <f>IF(ISERR(--'исходный '!I22),'исходный '!I22,MIN(--'исходный '!I22,IF(WEEKDAY(I$7)=7,5,7)))</f>
        <v>0</v>
      </c>
      <c r="J23" s="23">
        <f>IF(ISERR(--'исходный '!J22),'исходный '!J22,MIN(--'исходный '!J22,IF(WEEKDAY(J$7)=7,5,7)))</f>
        <v>0</v>
      </c>
      <c r="K23" s="23">
        <f>IF(ISERR(--'исходный '!K22),'исходный '!K22,MIN(--'исходный '!K22,IF(WEEKDAY(K$7)=7,5,7)))</f>
        <v>0</v>
      </c>
      <c r="L23" s="76">
        <f>IF(ISERR(--'исходный '!L22),'исходный '!L22,MIN(--'исходный '!L22,IF(WEEKDAY(L$7)=7,5,7)))</f>
        <v>0</v>
      </c>
      <c r="M23" s="23">
        <f>IF(ISERR(--'исходный '!M22),'исходный '!M22,MIN(--'исходный '!M22,IF(WEEKDAY(M$7)=7,5,7)))</f>
        <v>0</v>
      </c>
      <c r="N23" s="23">
        <f>IF(ISERR(--'исходный '!N22),'исходный '!N22,MIN(--'исходный '!N22,IF(WEEKDAY(N$7)=7,5,7)))</f>
        <v>0</v>
      </c>
      <c r="O23" s="23">
        <f>IF(ISERR(--'исходный '!O22),'исходный '!O22,MIN(--'исходный '!O22,IF(WEEKDAY(O$7)=7,5,7)))</f>
        <v>0</v>
      </c>
      <c r="P23" s="23">
        <f>IF(ISERR(--'исходный '!P22),'исходный '!P22,MIN(--'исходный '!P22,IF(WEEKDAY(P$7)=7,5,7)))</f>
        <v>0</v>
      </c>
      <c r="Q23" s="23">
        <f>IF(ISERR(--'исходный '!Q22),'исходный '!Q22,MIN(--'исходный '!Q22,IF(WEEKDAY(Q$7)=7,5,7)))</f>
        <v>0</v>
      </c>
      <c r="R23" s="23">
        <f>IF(ISERR(--'исходный '!R22),'исходный '!R22,MIN(--'исходный '!R22,IF(WEEKDAY(R$7)=7,5,7)))</f>
        <v>0</v>
      </c>
      <c r="S23" s="76">
        <f>IF(ISERR(--'исходный '!S22),'исходный '!S22,MIN(--'исходный '!S22,IF(WEEKDAY(S$7)=7,5,7)))</f>
        <v>0</v>
      </c>
      <c r="T23" s="23">
        <f>IF(ISERR(--'исходный '!T22),'исходный '!T22,MIN(--'исходный '!T22,IF(WEEKDAY(T$7)=7,5,7)))</f>
        <v>0</v>
      </c>
      <c r="U23" s="23">
        <f>IF(ISERR(--'исходный '!U22),'исходный '!U22,MIN(--'исходный '!U22,IF(WEEKDAY(U$7)=7,5,7)))</f>
        <v>0</v>
      </c>
      <c r="V23" s="23">
        <f>IF(ISERR(--'исходный '!V22),'исходный '!V22,MIN(--'исходный '!V22,IF(WEEKDAY(V$7)=7,5,7)))</f>
        <v>0</v>
      </c>
      <c r="W23" s="23">
        <f>IF(ISERR(--'исходный '!W22),'исходный '!W22,MIN(--'исходный '!W22,IF(WEEKDAY(W$7)=7,5,7)))</f>
        <v>0</v>
      </c>
      <c r="X23" s="23">
        <f>IF(ISERR(--'исходный '!X22),'исходный '!X22,MIN(--'исходный '!X22,IF(WEEKDAY(X$7)=7,5,7)))</f>
        <v>0</v>
      </c>
      <c r="Y23" s="23">
        <f>IF(ISERR(--'исходный '!Y22),'исходный '!Y22,MIN(--'исходный '!Y22,IF(WEEKDAY(Y$7)=7,5,7)))</f>
        <v>0</v>
      </c>
      <c r="Z23" s="76">
        <f>IF(ISERR(--'исходный '!Z22),'исходный '!Z22,MIN(--'исходный '!Z22,IF(WEEKDAY(Z$7)=7,5,7)))</f>
        <v>0</v>
      </c>
      <c r="AA23" s="23">
        <f>IF(ISERR(--'исходный '!AA22),'исходный '!AA22,MIN(--'исходный '!AA22,IF(WEEKDAY(AA$7)=7,5,7)))</f>
        <v>0</v>
      </c>
      <c r="AB23" s="23">
        <f>IF(ISERR(--'исходный '!AB22),'исходный '!AB22,MIN(--'исходный '!AB22,IF(WEEKDAY(AB$7)=7,5,7)))</f>
        <v>0</v>
      </c>
      <c r="AC23" s="23">
        <f>IF(ISERR(--'исходный '!AC22),'исходный '!AC22,MIN(--'исходный '!AC22,IF(WEEKDAY(AC$7)=7,5,7)))</f>
        <v>0</v>
      </c>
      <c r="AD23" s="23">
        <f>IF(ISERR(--'исходный '!AD22),'исходный '!AD22,MIN(--'исходный '!AD22,IF(WEEKDAY(AD$7)=7,5,7)))</f>
        <v>0</v>
      </c>
      <c r="AE23" s="23">
        <f>IF(ISERR(--'исходный '!AE22),'исходный '!AE22,MIN(--'исходный '!AE22,IF(WEEKDAY(AE$7)=7,5,7)))</f>
        <v>0</v>
      </c>
      <c r="AF23" s="23">
        <f>IF(ISERR(--'исходный '!AF22),'исходный '!AF22,MIN(--'исходный '!AF22,IF(WEEKDAY(AF$7)=7,5,7)))</f>
        <v>6</v>
      </c>
      <c r="AG23" s="76">
        <f>IF(ISERR(--'исходный '!AG22),'исходный '!AG22,MIN(--'исходный '!AG22,IF(WEEKDAY(AG$7)=7,5,7)))</f>
        <v>5</v>
      </c>
      <c r="AH23" s="23"/>
      <c r="AI23" s="14">
        <f t="shared" si="2"/>
        <v>2</v>
      </c>
      <c r="AJ23" s="15">
        <f t="shared" si="3"/>
        <v>0</v>
      </c>
      <c r="AK23" s="16">
        <f t="shared" si="4"/>
        <v>0</v>
      </c>
      <c r="AL23" s="17">
        <f t="shared" si="5"/>
        <v>0</v>
      </c>
      <c r="AM23" s="17">
        <f t="shared" si="6"/>
        <v>0</v>
      </c>
      <c r="AN23" s="16"/>
      <c r="AO23" s="18">
        <f t="shared" si="7"/>
        <v>0</v>
      </c>
      <c r="AP23" s="19">
        <f t="shared" si="8"/>
        <v>0</v>
      </c>
      <c r="AQ23" s="15"/>
      <c r="AR23" s="15">
        <f t="shared" si="9"/>
        <v>11</v>
      </c>
      <c r="AS23" s="15"/>
      <c r="AT23" s="7"/>
    </row>
    <row r="24" spans="1:46" ht="12.75" x14ac:dyDescent="0.2">
      <c r="A24" s="6">
        <v>16</v>
      </c>
      <c r="B24" s="6">
        <f>'исходный '!B22</f>
        <v>0</v>
      </c>
      <c r="C24" s="6">
        <f>'исходный '!C22</f>
        <v>0</v>
      </c>
      <c r="D24" s="23">
        <f>IF(ISERR(--'исходный '!D23),'исходный '!D23,MIN(--'исходный '!D23,IF(WEEKDAY(D$7)=7,5,7)))</f>
        <v>0</v>
      </c>
      <c r="E24" s="76">
        <f>IF(ISERR(--'исходный '!E23),'исходный '!E23,MIN(--'исходный '!E23,IF(WEEKDAY(E$7)=7,5,7)))</f>
        <v>0</v>
      </c>
      <c r="F24" s="23">
        <f>IF(ISERR(--'исходный '!F23),'исходный '!F23,MIN(--'исходный '!F23,IF(WEEKDAY(F$7)=7,5,7)))</f>
        <v>0</v>
      </c>
      <c r="G24" s="23">
        <f>IF(ISERR(--'исходный '!G23),'исходный '!G23,MIN(--'исходный '!G23,IF(WEEKDAY(G$7)=7,5,7)))</f>
        <v>0</v>
      </c>
      <c r="H24" s="23">
        <f>IF(ISERR(--'исходный '!H23),'исходный '!H23,MIN(--'исходный '!H23,IF(WEEKDAY(H$7)=7,5,7)))</f>
        <v>0</v>
      </c>
      <c r="I24" s="23">
        <f>IF(ISERR(--'исходный '!I23),'исходный '!I23,MIN(--'исходный '!I23,IF(WEEKDAY(I$7)=7,5,7)))</f>
        <v>0</v>
      </c>
      <c r="J24" s="23">
        <f>IF(ISERR(--'исходный '!J23),'исходный '!J23,MIN(--'исходный '!J23,IF(WEEKDAY(J$7)=7,5,7)))</f>
        <v>0</v>
      </c>
      <c r="K24" s="23">
        <f>IF(ISERR(--'исходный '!K23),'исходный '!K23,MIN(--'исходный '!K23,IF(WEEKDAY(K$7)=7,5,7)))</f>
        <v>0</v>
      </c>
      <c r="L24" s="76">
        <f>IF(ISERR(--'исходный '!L23),'исходный '!L23,MIN(--'исходный '!L23,IF(WEEKDAY(L$7)=7,5,7)))</f>
        <v>0</v>
      </c>
      <c r="M24" s="23">
        <f>IF(ISERR(--'исходный '!M23),'исходный '!M23,MIN(--'исходный '!M23,IF(WEEKDAY(M$7)=7,5,7)))</f>
        <v>0</v>
      </c>
      <c r="N24" s="23">
        <f>IF(ISERR(--'исходный '!N23),'исходный '!N23,MIN(--'исходный '!N23,IF(WEEKDAY(N$7)=7,5,7)))</f>
        <v>0</v>
      </c>
      <c r="O24" s="23">
        <f>IF(ISERR(--'исходный '!O23),'исходный '!O23,MIN(--'исходный '!O23,IF(WEEKDAY(O$7)=7,5,7)))</f>
        <v>0</v>
      </c>
      <c r="P24" s="23">
        <f>IF(ISERR(--'исходный '!P23),'исходный '!P23,MIN(--'исходный '!P23,IF(WEEKDAY(P$7)=7,5,7)))</f>
        <v>0</v>
      </c>
      <c r="Q24" s="23">
        <f>IF(ISERR(--'исходный '!Q23),'исходный '!Q23,MIN(--'исходный '!Q23,IF(WEEKDAY(Q$7)=7,5,7)))</f>
        <v>0</v>
      </c>
      <c r="R24" s="23">
        <f>IF(ISERR(--'исходный '!R23),'исходный '!R23,MIN(--'исходный '!R23,IF(WEEKDAY(R$7)=7,5,7)))</f>
        <v>0</v>
      </c>
      <c r="S24" s="76">
        <f>IF(ISERR(--'исходный '!S23),'исходный '!S23,MIN(--'исходный '!S23,IF(WEEKDAY(S$7)=7,5,7)))</f>
        <v>0</v>
      </c>
      <c r="T24" s="23">
        <f>IF(ISERR(--'исходный '!T23),'исходный '!T23,MIN(--'исходный '!T23,IF(WEEKDAY(T$7)=7,5,7)))</f>
        <v>0</v>
      </c>
      <c r="U24" s="23">
        <f>IF(ISERR(--'исходный '!U23),'исходный '!U23,MIN(--'исходный '!U23,IF(WEEKDAY(U$7)=7,5,7)))</f>
        <v>0</v>
      </c>
      <c r="V24" s="23">
        <f>IF(ISERR(--'исходный '!V23),'исходный '!V23,MIN(--'исходный '!V23,IF(WEEKDAY(V$7)=7,5,7)))</f>
        <v>0</v>
      </c>
      <c r="W24" s="23">
        <f>IF(ISERR(--'исходный '!W23),'исходный '!W23,MIN(--'исходный '!W23,IF(WEEKDAY(W$7)=7,5,7)))</f>
        <v>0</v>
      </c>
      <c r="X24" s="23">
        <f>IF(ISERR(--'исходный '!X23),'исходный '!X23,MIN(--'исходный '!X23,IF(WEEKDAY(X$7)=7,5,7)))</f>
        <v>0</v>
      </c>
      <c r="Y24" s="23">
        <f>IF(ISERR(--'исходный '!Y23),'исходный '!Y23,MIN(--'исходный '!Y23,IF(WEEKDAY(Y$7)=7,5,7)))</f>
        <v>0</v>
      </c>
      <c r="Z24" s="76">
        <f>IF(ISERR(--'исходный '!Z23),'исходный '!Z23,MIN(--'исходный '!Z23,IF(WEEKDAY(Z$7)=7,5,7)))</f>
        <v>5</v>
      </c>
      <c r="AA24" s="23" t="str">
        <f>IF(ISERR(--'исходный '!AA23),'исходный '!AA23,MIN(--'исходный '!AA23,IF(WEEKDAY(AA$7)=7,5,7)))</f>
        <v>В</v>
      </c>
      <c r="AB24" s="23">
        <f>IF(ISERR(--'исходный '!AB23),'исходный '!AB23,MIN(--'исходный '!AB23,IF(WEEKDAY(AB$7)=7,5,7)))</f>
        <v>7</v>
      </c>
      <c r="AC24" s="23">
        <f>IF(ISERR(--'исходный '!AC23),'исходный '!AC23,MIN(--'исходный '!AC23,IF(WEEKDAY(AC$7)=7,5,7)))</f>
        <v>7</v>
      </c>
      <c r="AD24" s="23">
        <f>IF(ISERR(--'исходный '!AD23),'исходный '!AD23,MIN(--'исходный '!AD23,IF(WEEKDAY(AD$7)=7,5,7)))</f>
        <v>7</v>
      </c>
      <c r="AE24" s="23">
        <f>IF(ISERR(--'исходный '!AE23),'исходный '!AE23,MIN(--'исходный '!AE23,IF(WEEKDAY(AE$7)=7,5,7)))</f>
        <v>7</v>
      </c>
      <c r="AF24" s="23">
        <f>IF(ISERR(--'исходный '!AF23),'исходный '!AF23,MIN(--'исходный '!AF23,IF(WEEKDAY(AF$7)=7,5,7)))</f>
        <v>7</v>
      </c>
      <c r="AG24" s="76">
        <f>IF(ISERR(--'исходный '!AG23),'исходный '!AG23,MIN(--'исходный '!AG23,IF(WEEKDAY(AG$7)=7,5,7)))</f>
        <v>5</v>
      </c>
      <c r="AH24" s="23"/>
      <c r="AI24" s="14">
        <f t="shared" si="2"/>
        <v>7</v>
      </c>
      <c r="AJ24" s="15">
        <f t="shared" si="3"/>
        <v>0</v>
      </c>
      <c r="AK24" s="16">
        <f t="shared" si="4"/>
        <v>0</v>
      </c>
      <c r="AL24" s="17">
        <f t="shared" si="5"/>
        <v>0</v>
      </c>
      <c r="AM24" s="17">
        <f t="shared" si="6"/>
        <v>0</v>
      </c>
      <c r="AN24" s="16"/>
      <c r="AO24" s="18">
        <f t="shared" si="7"/>
        <v>1</v>
      </c>
      <c r="AP24" s="19">
        <f t="shared" si="8"/>
        <v>0</v>
      </c>
      <c r="AQ24" s="15"/>
      <c r="AR24" s="15">
        <f t="shared" si="9"/>
        <v>45</v>
      </c>
      <c r="AS24" s="15"/>
      <c r="AT24" s="7"/>
    </row>
    <row r="25" spans="1:46" ht="12.75" x14ac:dyDescent="0.2">
      <c r="A25" s="5"/>
      <c r="B25" s="5"/>
      <c r="C25" s="5"/>
    </row>
    <row r="26" spans="1:46" ht="12.75" x14ac:dyDescent="0.2">
      <c r="A26" s="5"/>
      <c r="B26" s="5"/>
      <c r="C26" s="5"/>
    </row>
    <row r="27" spans="1:46" x14ac:dyDescent="0.25">
      <c r="A27" s="2"/>
      <c r="B27" s="4"/>
      <c r="C27" s="4"/>
    </row>
    <row r="28" spans="1:46" x14ac:dyDescent="0.25">
      <c r="A28" s="2"/>
      <c r="B28" s="4"/>
      <c r="C28" s="4"/>
    </row>
    <row r="29" spans="1:46" x14ac:dyDescent="0.25">
      <c r="A29" s="2"/>
      <c r="B29" s="4"/>
      <c r="C29" s="4"/>
    </row>
  </sheetData>
  <mergeCells count="4">
    <mergeCell ref="AH2:AS2"/>
    <mergeCell ref="AJ3:AR3"/>
    <mergeCell ref="B4:Y4"/>
    <mergeCell ref="A5:AT5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pinner 5">
              <controlPr defaultSize="0" print="0" autoPict="0">
                <anchor moveWithCells="1" sizeWithCells="1">
                  <from>
                    <xdr:col>2</xdr:col>
                    <xdr:colOff>876300</xdr:colOff>
                    <xdr:row>1</xdr:row>
                    <xdr:rowOff>0</xdr:rowOff>
                  </from>
                  <to>
                    <xdr:col>2</xdr:col>
                    <xdr:colOff>1009650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Spinner 6">
              <controlPr defaultSize="0" print="0" autoPict="0">
                <anchor moveWithCells="1" sizeWithCells="1">
                  <from>
                    <xdr:col>1</xdr:col>
                    <xdr:colOff>876300</xdr:colOff>
                    <xdr:row>1</xdr:row>
                    <xdr:rowOff>0</xdr:rowOff>
                  </from>
                  <to>
                    <xdr:col>2</xdr:col>
                    <xdr:colOff>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C15"/>
  <sheetViews>
    <sheetView workbookViewId="0">
      <selection activeCell="A3" sqref="A3:AI3"/>
    </sheetView>
  </sheetViews>
  <sheetFormatPr defaultRowHeight="12.75" x14ac:dyDescent="0.2"/>
  <sheetData>
    <row r="15" spans="3:3" x14ac:dyDescent="0.2">
      <c r="C15">
        <f>SUM((IFERROR(FIND("Б",F10),0)),(IFERROR(FIND("Б",E10),0)),(IFERROR(FIND("Б",G10),0)),(IFERROR(FIND("Б",H10),0)),(IFERROR(FIND("Б",I10),0)),(IFERROR(FIND("Б",J10),0)),(IFERROR(FIND("Б",K10),0)),(IFERROR(FIND("Б",L10),0)),(IFERROR(FIND("Б",M10),0)),(IFERROR(FIND("Б",N10),0)),(IFERROR(FIND("Б",O10),0)),(IFERROR(FIND("Б",P10),0)),(IFERROR(FIND("Б",Q10),0)),(IFERROR(FIND("Б",R10),0)),(IFERROR(FIND("Б",S10),0)),(IFERROR(FIND("Б",T10),0)),(IFERROR(FIND("Б",U10),0)),(IFERROR(FIND("Б",V10),0)),(IFERROR(FIND("Б",W10),0)),(IFERROR(FIND("Б",X10),0)),(IFERROR(FIND("Б",Y10),0)),(IFERROR(FIND("Б",Z10),0)),(IFERROR(FIND("Б",AA10),0)),(IFERROR(FIND("Б",AB10),0)),(IFERROR(FIND("Б",AC10),0)),(IFERROR(FIND("Б",AD10),0)),(IFERROR(FIND("Б",AE10),0)),(IFERROR(FIND("Б",AF10),0)),(IFERROR(FIND("Б",AG10),0)),(IFERROR(FIND("Б",AH10),0)),(IFERROR(FIND("Б",D10),0)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</vt:lpstr>
      <vt:lpstr>финальный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Client</cp:lastModifiedBy>
  <cp:lastPrinted>2016-09-07T04:29:49Z</cp:lastPrinted>
  <dcterms:created xsi:type="dcterms:W3CDTF">2016-05-04T09:03:20Z</dcterms:created>
  <dcterms:modified xsi:type="dcterms:W3CDTF">2018-07-12T06:45:55Z</dcterms:modified>
</cp:coreProperties>
</file>