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5015" windowHeight="7650" activeTab="1"/>
  </bookViews>
  <sheets>
    <sheet name="исходный " sheetId="2" r:id="rId1"/>
    <sheet name="финальный" sheetId="3" r:id="rId2"/>
    <sheet name="праздники" sheetId="6" r:id="rId3"/>
  </sheets>
  <externalReferences>
    <externalReference r:id="rId4"/>
  </externalReferences>
  <definedNames>
    <definedName name="праздики">праздники!$A$2:$C$17</definedName>
    <definedName name="праздники">[1]праздники!$A$2:$C$17</definedName>
  </definedNames>
  <calcPr calcId="145621"/>
</workbook>
</file>

<file path=xl/calcChain.xml><?xml version="1.0" encoding="utf-8"?>
<calcChain xmlns="http://schemas.openxmlformats.org/spreadsheetml/2006/main">
  <c r="L9" i="3" l="1"/>
  <c r="AG9" i="3" l="1"/>
  <c r="S9" i="3" l="1"/>
  <c r="AH9" i="3" l="1"/>
  <c r="E9" i="3"/>
  <c r="F9" i="3"/>
  <c r="G9" i="3"/>
  <c r="H9" i="3"/>
  <c r="I9" i="3"/>
  <c r="J9" i="3"/>
  <c r="K9" i="3"/>
  <c r="M9" i="3"/>
  <c r="N9" i="3"/>
  <c r="O9" i="3"/>
  <c r="P9" i="3"/>
  <c r="Q9" i="3"/>
  <c r="R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D9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D10" i="3"/>
  <c r="AF11" i="3" l="1"/>
  <c r="AF12" i="3"/>
  <c r="AF13" i="3"/>
  <c r="AF14" i="3"/>
  <c r="AF15" i="3"/>
  <c r="AF16" i="3"/>
  <c r="AF17" i="3"/>
  <c r="AF18" i="3"/>
  <c r="AF19" i="3"/>
  <c r="AF20" i="3"/>
  <c r="Z11" i="3"/>
  <c r="Z12" i="3"/>
  <c r="Z13" i="3"/>
  <c r="Z14" i="3"/>
  <c r="Z15" i="3"/>
  <c r="Z16" i="3"/>
  <c r="Z17" i="3"/>
  <c r="Z18" i="3"/>
  <c r="Z19" i="3"/>
  <c r="Z20" i="3"/>
  <c r="V11" i="3"/>
  <c r="V12" i="3"/>
  <c r="V13" i="3"/>
  <c r="V14" i="3"/>
  <c r="V15" i="3"/>
  <c r="V16" i="3"/>
  <c r="V17" i="3"/>
  <c r="V18" i="3"/>
  <c r="V19" i="3"/>
  <c r="V20" i="3"/>
  <c r="R11" i="3"/>
  <c r="R12" i="3"/>
  <c r="R13" i="3"/>
  <c r="R14" i="3"/>
  <c r="R15" i="3"/>
  <c r="R16" i="3"/>
  <c r="R17" i="3"/>
  <c r="R18" i="3"/>
  <c r="R19" i="3"/>
  <c r="R20" i="3"/>
  <c r="P11" i="3"/>
  <c r="P12" i="3"/>
  <c r="P13" i="3"/>
  <c r="P14" i="3"/>
  <c r="P15" i="3"/>
  <c r="P16" i="3"/>
  <c r="P17" i="3"/>
  <c r="P18" i="3"/>
  <c r="P19" i="3"/>
  <c r="P20" i="3"/>
  <c r="N11" i="3"/>
  <c r="N12" i="3"/>
  <c r="N13" i="3"/>
  <c r="N14" i="3"/>
  <c r="N15" i="3"/>
  <c r="N16" i="3"/>
  <c r="N17" i="3"/>
  <c r="N18" i="3"/>
  <c r="N19" i="3"/>
  <c r="N20" i="3"/>
  <c r="L11" i="3"/>
  <c r="L12" i="3"/>
  <c r="L13" i="3"/>
  <c r="L14" i="3"/>
  <c r="L15" i="3"/>
  <c r="L16" i="3"/>
  <c r="L17" i="3"/>
  <c r="L18" i="3"/>
  <c r="L19" i="3"/>
  <c r="L20" i="3"/>
  <c r="J11" i="3"/>
  <c r="J12" i="3"/>
  <c r="J13" i="3"/>
  <c r="J14" i="3"/>
  <c r="J15" i="3"/>
  <c r="J16" i="3"/>
  <c r="J17" i="3"/>
  <c r="J18" i="3"/>
  <c r="J19" i="3"/>
  <c r="J20" i="3"/>
  <c r="H11" i="3"/>
  <c r="H12" i="3"/>
  <c r="H13" i="3"/>
  <c r="H14" i="3"/>
  <c r="H15" i="3"/>
  <c r="H16" i="3"/>
  <c r="H17" i="3"/>
  <c r="H18" i="3"/>
  <c r="H19" i="3"/>
  <c r="H20" i="3"/>
  <c r="F11" i="3"/>
  <c r="F12" i="3"/>
  <c r="F13" i="3"/>
  <c r="F14" i="3"/>
  <c r="F15" i="3"/>
  <c r="F16" i="3"/>
  <c r="F17" i="3"/>
  <c r="F18" i="3"/>
  <c r="F19" i="3"/>
  <c r="F20" i="3"/>
  <c r="AH11" i="3"/>
  <c r="AH12" i="3"/>
  <c r="AH13" i="3"/>
  <c r="AH14" i="3"/>
  <c r="AH15" i="3"/>
  <c r="AH16" i="3"/>
  <c r="AH17" i="3"/>
  <c r="AH18" i="3"/>
  <c r="AH19" i="3"/>
  <c r="AH20" i="3"/>
  <c r="AD11" i="3"/>
  <c r="AD12" i="3"/>
  <c r="AD13" i="3"/>
  <c r="AD14" i="3"/>
  <c r="AD15" i="3"/>
  <c r="AD16" i="3"/>
  <c r="AD17" i="3"/>
  <c r="AD18" i="3"/>
  <c r="AD19" i="3"/>
  <c r="AD20" i="3"/>
  <c r="AB11" i="3"/>
  <c r="AB12" i="3"/>
  <c r="AB13" i="3"/>
  <c r="AB14" i="3"/>
  <c r="AB15" i="3"/>
  <c r="AB16" i="3"/>
  <c r="AB17" i="3"/>
  <c r="AB18" i="3"/>
  <c r="AB19" i="3"/>
  <c r="AB20" i="3"/>
  <c r="X11" i="3"/>
  <c r="X12" i="3"/>
  <c r="X13" i="3"/>
  <c r="X14" i="3"/>
  <c r="X15" i="3"/>
  <c r="X16" i="3"/>
  <c r="X17" i="3"/>
  <c r="X18" i="3"/>
  <c r="X19" i="3"/>
  <c r="X20" i="3"/>
  <c r="T11" i="3"/>
  <c r="T12" i="3"/>
  <c r="T13" i="3"/>
  <c r="T14" i="3"/>
  <c r="T15" i="3"/>
  <c r="T16" i="3"/>
  <c r="T17" i="3"/>
  <c r="T18" i="3"/>
  <c r="T19" i="3"/>
  <c r="T20" i="3"/>
  <c r="D12" i="3"/>
  <c r="D14" i="3"/>
  <c r="D16" i="3"/>
  <c r="D18" i="3"/>
  <c r="D20" i="3"/>
  <c r="D13" i="3"/>
  <c r="D15" i="3"/>
  <c r="D17" i="3"/>
  <c r="D19" i="3"/>
  <c r="D11" i="3"/>
  <c r="AG11" i="3"/>
  <c r="AG12" i="3"/>
  <c r="AG13" i="3"/>
  <c r="AG14" i="3"/>
  <c r="AG15" i="3"/>
  <c r="AG16" i="3"/>
  <c r="AG17" i="3"/>
  <c r="AG18" i="3"/>
  <c r="AG19" i="3"/>
  <c r="AG20" i="3"/>
  <c r="AE11" i="3"/>
  <c r="AE12" i="3"/>
  <c r="AE13" i="3"/>
  <c r="AE14" i="3"/>
  <c r="AE15" i="3"/>
  <c r="AE16" i="3"/>
  <c r="AE17" i="3"/>
  <c r="AE18" i="3"/>
  <c r="AE19" i="3"/>
  <c r="AE20" i="3"/>
  <c r="AC11" i="3"/>
  <c r="AC12" i="3"/>
  <c r="AC13" i="3"/>
  <c r="AC14" i="3"/>
  <c r="AC15" i="3"/>
  <c r="AC16" i="3"/>
  <c r="AC17" i="3"/>
  <c r="AC18" i="3"/>
  <c r="AC19" i="3"/>
  <c r="AC20" i="3"/>
  <c r="AA11" i="3"/>
  <c r="AA12" i="3"/>
  <c r="AA13" i="3"/>
  <c r="AA14" i="3"/>
  <c r="AA15" i="3"/>
  <c r="AA16" i="3"/>
  <c r="AA17" i="3"/>
  <c r="AA18" i="3"/>
  <c r="AA19" i="3"/>
  <c r="AA20" i="3"/>
  <c r="Y11" i="3"/>
  <c r="Y12" i="3"/>
  <c r="Y13" i="3"/>
  <c r="Y14" i="3"/>
  <c r="Y15" i="3"/>
  <c r="Y16" i="3"/>
  <c r="Y17" i="3"/>
  <c r="Y18" i="3"/>
  <c r="Y19" i="3"/>
  <c r="Y20" i="3"/>
  <c r="W11" i="3"/>
  <c r="W12" i="3"/>
  <c r="W13" i="3"/>
  <c r="W14" i="3"/>
  <c r="W15" i="3"/>
  <c r="W16" i="3"/>
  <c r="W17" i="3"/>
  <c r="W18" i="3"/>
  <c r="W19" i="3"/>
  <c r="W20" i="3"/>
  <c r="U11" i="3"/>
  <c r="U12" i="3"/>
  <c r="U13" i="3"/>
  <c r="U14" i="3"/>
  <c r="U15" i="3"/>
  <c r="U16" i="3"/>
  <c r="U17" i="3"/>
  <c r="U18" i="3"/>
  <c r="U19" i="3"/>
  <c r="U20" i="3"/>
  <c r="S11" i="3"/>
  <c r="S12" i="3"/>
  <c r="S13" i="3"/>
  <c r="S14" i="3"/>
  <c r="S15" i="3"/>
  <c r="S16" i="3"/>
  <c r="S17" i="3"/>
  <c r="S18" i="3"/>
  <c r="S19" i="3"/>
  <c r="S20" i="3"/>
  <c r="Q11" i="3"/>
  <c r="Q12" i="3"/>
  <c r="Q13" i="3"/>
  <c r="Q14" i="3"/>
  <c r="Q15" i="3"/>
  <c r="Q16" i="3"/>
  <c r="Q17" i="3"/>
  <c r="Q18" i="3"/>
  <c r="Q19" i="3"/>
  <c r="Q20" i="3"/>
  <c r="O11" i="3"/>
  <c r="O12" i="3"/>
  <c r="O13" i="3"/>
  <c r="O14" i="3"/>
  <c r="O15" i="3"/>
  <c r="O16" i="3"/>
  <c r="O17" i="3"/>
  <c r="O18" i="3"/>
  <c r="O19" i="3"/>
  <c r="O20" i="3"/>
  <c r="M11" i="3"/>
  <c r="M12" i="3"/>
  <c r="M13" i="3"/>
  <c r="M14" i="3"/>
  <c r="M15" i="3"/>
  <c r="M16" i="3"/>
  <c r="M17" i="3"/>
  <c r="M18" i="3"/>
  <c r="M19" i="3"/>
  <c r="M20" i="3"/>
  <c r="K11" i="3"/>
  <c r="K12" i="3"/>
  <c r="K13" i="3"/>
  <c r="K14" i="3"/>
  <c r="K15" i="3"/>
  <c r="K16" i="3"/>
  <c r="K17" i="3"/>
  <c r="K18" i="3"/>
  <c r="K19" i="3"/>
  <c r="K20" i="3"/>
  <c r="I11" i="3"/>
  <c r="I12" i="3"/>
  <c r="I13" i="3"/>
  <c r="I14" i="3"/>
  <c r="I15" i="3"/>
  <c r="I16" i="3"/>
  <c r="I17" i="3"/>
  <c r="I18" i="3"/>
  <c r="I19" i="3"/>
  <c r="I20" i="3"/>
  <c r="G11" i="3"/>
  <c r="G12" i="3"/>
  <c r="G13" i="3"/>
  <c r="G14" i="3"/>
  <c r="G15" i="3"/>
  <c r="G16" i="3"/>
  <c r="G17" i="3"/>
  <c r="G18" i="3"/>
  <c r="G19" i="3"/>
  <c r="G20" i="3"/>
  <c r="E11" i="3"/>
  <c r="E12" i="3"/>
  <c r="E13" i="3"/>
  <c r="E14" i="3"/>
  <c r="E15" i="3"/>
  <c r="E16" i="3"/>
  <c r="E17" i="3"/>
  <c r="E18" i="3"/>
  <c r="E19" i="3"/>
  <c r="E20" i="3"/>
  <c r="AH12" i="2"/>
  <c r="AH13" i="2"/>
  <c r="AH14" i="2"/>
  <c r="AH15" i="2"/>
  <c r="AH16" i="2"/>
  <c r="AH17" i="2"/>
  <c r="AH11" i="2"/>
  <c r="AH10" i="2"/>
  <c r="AH9" i="2"/>
  <c r="AR9" i="2" s="1"/>
  <c r="AH8" i="2"/>
  <c r="AR8" i="2" s="1"/>
  <c r="AR13" i="3" l="1"/>
  <c r="AR14" i="3"/>
  <c r="AR15" i="3"/>
  <c r="AR16" i="3"/>
  <c r="AR17" i="3"/>
  <c r="AR18" i="3"/>
  <c r="AR19" i="3"/>
  <c r="AR20" i="3"/>
  <c r="AR11" i="3"/>
  <c r="AR12" i="3"/>
  <c r="B12" i="3"/>
  <c r="B13" i="3"/>
  <c r="B14" i="3"/>
  <c r="B15" i="3"/>
  <c r="A12" i="3" l="1"/>
  <c r="C12" i="3"/>
  <c r="A13" i="3"/>
  <c r="C13" i="3"/>
  <c r="A14" i="3"/>
  <c r="C14" i="3"/>
  <c r="A15" i="3"/>
  <c r="C15" i="3"/>
  <c r="A16" i="3"/>
  <c r="B16" i="3"/>
  <c r="C16" i="3"/>
  <c r="A17" i="3"/>
  <c r="B17" i="3"/>
  <c r="C17" i="3"/>
  <c r="A18" i="3"/>
  <c r="B18" i="3"/>
  <c r="C18" i="3"/>
  <c r="A19" i="3"/>
  <c r="B19" i="3"/>
  <c r="C19" i="3"/>
  <c r="A20" i="3"/>
  <c r="B20" i="3"/>
  <c r="C20" i="3"/>
  <c r="B11" i="3"/>
  <c r="C11" i="3"/>
  <c r="A11" i="3"/>
  <c r="AM11" i="3"/>
  <c r="AI19" i="3" l="1"/>
  <c r="AI17" i="3"/>
  <c r="AJ13" i="3"/>
  <c r="AI13" i="3"/>
  <c r="AI20" i="3"/>
  <c r="AI18" i="3"/>
  <c r="AK20" i="3"/>
  <c r="AJ19" i="3"/>
  <c r="AJ18" i="3"/>
  <c r="AK17" i="3"/>
  <c r="AK16" i="3"/>
  <c r="AK15" i="3"/>
  <c r="AI15" i="3"/>
  <c r="AI16" i="3"/>
  <c r="AI14" i="3"/>
  <c r="AJ12" i="3"/>
  <c r="AI11" i="3"/>
  <c r="AO20" i="3"/>
  <c r="AL20" i="3"/>
  <c r="AJ20" i="3"/>
  <c r="AM19" i="3"/>
  <c r="AK19" i="3"/>
  <c r="AM18" i="3"/>
  <c r="AK18" i="3"/>
  <c r="AO17" i="3"/>
  <c r="AL17" i="3"/>
  <c r="AJ17" i="3"/>
  <c r="AO16" i="3"/>
  <c r="AL16" i="3"/>
  <c r="AJ16" i="3"/>
  <c r="AO15" i="3"/>
  <c r="AL15" i="3"/>
  <c r="AJ15" i="3"/>
  <c r="AM20" i="3"/>
  <c r="AO19" i="3"/>
  <c r="AL19" i="3"/>
  <c r="AO18" i="3"/>
  <c r="AL18" i="3"/>
  <c r="AM17" i="3"/>
  <c r="AM16" i="3"/>
  <c r="AM15" i="3"/>
  <c r="AI12" i="3"/>
  <c r="AJ14" i="3"/>
  <c r="AJ11" i="3"/>
  <c r="AL11" i="3"/>
  <c r="AO11" i="3"/>
  <c r="AM14" i="3"/>
  <c r="AK14" i="3"/>
  <c r="AM13" i="3"/>
  <c r="AK13" i="3"/>
  <c r="AM12" i="3"/>
  <c r="AK12" i="3"/>
  <c r="AK11" i="3"/>
  <c r="AO14" i="3"/>
  <c r="AL14" i="3"/>
  <c r="AO13" i="3"/>
  <c r="AL13" i="3"/>
  <c r="AO12" i="3"/>
  <c r="AL12" i="3"/>
  <c r="AP18" i="3" l="1"/>
  <c r="AP17" i="3"/>
  <c r="AP15" i="3"/>
  <c r="AP16" i="3"/>
  <c r="AP19" i="3"/>
  <c r="AP20" i="3"/>
  <c r="AP11" i="3"/>
  <c r="AP12" i="3"/>
  <c r="AP14" i="3"/>
  <c r="AP13" i="3"/>
</calcChain>
</file>

<file path=xl/sharedStrings.xml><?xml version="1.0" encoding="utf-8"?>
<sst xmlns="http://schemas.openxmlformats.org/spreadsheetml/2006/main" count="105" uniqueCount="35">
  <si>
    <t>№ п/п</t>
  </si>
  <si>
    <t>Ф.И.О.</t>
  </si>
  <si>
    <t>Профессия, должность</t>
  </si>
  <si>
    <t>фактич. работы</t>
  </si>
  <si>
    <t>командировка</t>
  </si>
  <si>
    <t>очередной отпуск</t>
  </si>
  <si>
    <t>отпуск в связи с родами</t>
  </si>
  <si>
    <t>болезнь</t>
  </si>
  <si>
    <t>с разреш. адм.</t>
  </si>
  <si>
    <t>отпуск по беременности и родам</t>
  </si>
  <si>
    <t xml:space="preserve">выходные </t>
  </si>
  <si>
    <t>опозданиия</t>
  </si>
  <si>
    <t>сверхурочные</t>
  </si>
  <si>
    <t>Ночные</t>
  </si>
  <si>
    <t>праздничныеи выходные дни</t>
  </si>
  <si>
    <t>В</t>
  </si>
  <si>
    <t>П</t>
  </si>
  <si>
    <t>Б</t>
  </si>
  <si>
    <t>№№ п/п</t>
  </si>
  <si>
    <t>прогулы</t>
  </si>
  <si>
    <t>Всего отработано часов</t>
  </si>
  <si>
    <t>ТАБЕЛЬ УЧЕТА РАБОЧЕГО ВРЕМЕНИ ЗА ИЮНЬ  2018 года.</t>
  </si>
  <si>
    <t>Прогулы</t>
  </si>
  <si>
    <t>выходные дни</t>
  </si>
  <si>
    <t>Всего часов</t>
  </si>
  <si>
    <t>сверхурочные часы</t>
  </si>
  <si>
    <t>в</t>
  </si>
  <si>
    <t>cуб</t>
  </si>
  <si>
    <t>месяц</t>
  </si>
  <si>
    <t>год</t>
  </si>
  <si>
    <t>Праздничные дни</t>
  </si>
  <si>
    <t xml:space="preserve">перенос с </t>
  </si>
  <si>
    <t xml:space="preserve">на </t>
  </si>
  <si>
    <t>апробк</t>
  </si>
  <si>
    <t>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</si>
</sst>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"/>
  </numFmts>
  <fonts count="27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b/>
      <sz val="14"/>
      <name val="Arial Cyr"/>
      <family val="2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Arial Cyr"/>
      <charset val="204"/>
    </font>
    <font>
      <b/>
      <sz val="12"/>
      <color rgb="FF000000"/>
      <name val="Arial Cyr"/>
      <charset val="204"/>
    </font>
    <font>
      <b/>
      <sz val="11"/>
      <color rgb="FF000000"/>
      <name val="Arial Cyr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sz val="10"/>
      <color rgb="FFFF0000"/>
      <name val="Arial Cyr"/>
      <family val="2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theme="0" tint="-0.249977111117893"/>
        <bgColor indexed="34"/>
      </patternFill>
    </fill>
    <fill>
      <patternFill patternType="solid">
        <fgColor indexed="13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2" fillId="0" borderId="0" xfId="0" applyFont="1"/>
    <xf numFmtId="0" fontId="1" fillId="0" borderId="0" xfId="1"/>
    <xf numFmtId="0" fontId="3" fillId="0" borderId="0" xfId="1" applyFont="1"/>
    <xf numFmtId="0" fontId="4" fillId="0" borderId="0" xfId="1" applyFont="1"/>
    <xf numFmtId="0" fontId="5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0" fontId="6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8" fillId="4" borderId="1" xfId="0" applyFont="1" applyFill="1" applyBorder="1" applyAlignment="1">
      <alignment textRotation="90"/>
    </xf>
    <xf numFmtId="0" fontId="7" fillId="4" borderId="1" xfId="0" applyFont="1" applyFill="1" applyBorder="1" applyAlignment="1">
      <alignment textRotation="90"/>
    </xf>
    <xf numFmtId="0" fontId="7" fillId="4" borderId="1" xfId="0" applyFont="1" applyFill="1" applyBorder="1" applyAlignment="1">
      <alignment horizontal="justify" textRotation="90"/>
    </xf>
    <xf numFmtId="0" fontId="7" fillId="4" borderId="1" xfId="0" applyFont="1" applyFill="1" applyBorder="1" applyAlignment="1">
      <alignment textRotation="90" wrapText="1"/>
    </xf>
    <xf numFmtId="49" fontId="8" fillId="2" borderId="1" xfId="0" applyNumberFormat="1" applyFont="1" applyFill="1" applyBorder="1" applyAlignment="1">
      <alignment textRotation="90"/>
    </xf>
    <xf numFmtId="0" fontId="9" fillId="2" borderId="4" xfId="0" applyFont="1" applyFill="1" applyBorder="1" applyAlignment="1">
      <alignment horizontal="right"/>
    </xf>
    <xf numFmtId="0" fontId="6" fillId="4" borderId="4" xfId="0" applyFont="1" applyFill="1" applyBorder="1" applyAlignment="1"/>
    <xf numFmtId="0" fontId="5" fillId="4" borderId="4" xfId="0" applyFont="1" applyFill="1" applyBorder="1" applyAlignment="1"/>
    <xf numFmtId="0" fontId="9" fillId="2" borderId="4" xfId="0" applyFont="1" applyFill="1" applyBorder="1" applyAlignment="1"/>
    <xf numFmtId="0" fontId="6" fillId="4" borderId="4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0" fillId="2" borderId="0" xfId="0" applyFont="1" applyFill="1"/>
    <xf numFmtId="0" fontId="5" fillId="2" borderId="1" xfId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0" fillId="0" borderId="0" xfId="0" applyFont="1"/>
    <xf numFmtId="0" fontId="11" fillId="2" borderId="0" xfId="0" applyFont="1" applyFill="1"/>
    <xf numFmtId="0" fontId="2" fillId="2" borderId="0" xfId="0" applyFont="1" applyFill="1"/>
    <xf numFmtId="0" fontId="12" fillId="0" borderId="0" xfId="0" applyFont="1"/>
    <xf numFmtId="0" fontId="13" fillId="0" borderId="0" xfId="0" applyFont="1"/>
    <xf numFmtId="0" fontId="0" fillId="0" borderId="0" xfId="0" applyAlignment="1"/>
    <xf numFmtId="0" fontId="14" fillId="5" borderId="8" xfId="0" applyFont="1" applyFill="1" applyBorder="1"/>
    <xf numFmtId="0" fontId="15" fillId="8" borderId="10" xfId="0" applyFont="1" applyFill="1" applyBorder="1" applyAlignment="1">
      <alignment textRotation="90"/>
    </xf>
    <xf numFmtId="0" fontId="0" fillId="8" borderId="10" xfId="0" applyFont="1" applyFill="1" applyBorder="1" applyAlignment="1">
      <alignment textRotation="90"/>
    </xf>
    <xf numFmtId="0" fontId="0" fillId="8" borderId="11" xfId="0" applyFont="1" applyFill="1" applyBorder="1" applyAlignment="1">
      <alignment horizontal="justify" textRotation="90"/>
    </xf>
    <xf numFmtId="0" fontId="0" fillId="8" borderId="8" xfId="0" applyFont="1" applyFill="1" applyBorder="1" applyAlignment="1">
      <alignment textRotation="90"/>
    </xf>
    <xf numFmtId="0" fontId="0" fillId="8" borderId="8" xfId="0" applyFont="1" applyFill="1" applyBorder="1" applyAlignment="1">
      <alignment horizontal="justify" textRotation="90"/>
    </xf>
    <xf numFmtId="0" fontId="0" fillId="8" borderId="8" xfId="0" applyFill="1" applyBorder="1" applyAlignment="1">
      <alignment textRotation="90" wrapText="1"/>
    </xf>
    <xf numFmtId="0" fontId="0" fillId="8" borderId="8" xfId="0" applyFill="1" applyBorder="1" applyAlignment="1">
      <alignment horizontal="justify" textRotation="90"/>
    </xf>
    <xf numFmtId="0" fontId="0" fillId="8" borderId="6" xfId="0" applyFont="1" applyFill="1" applyBorder="1" applyAlignment="1">
      <alignment horizontal="justify" textRotation="90"/>
    </xf>
    <xf numFmtId="0" fontId="15" fillId="8" borderId="12" xfId="0" applyFont="1" applyFill="1" applyBorder="1" applyAlignment="1">
      <alignment textRotation="90"/>
    </xf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0" fillId="0" borderId="9" xfId="0" applyBorder="1" applyAlignment="1">
      <alignment wrapText="1"/>
    </xf>
    <xf numFmtId="0" fontId="16" fillId="9" borderId="8" xfId="0" applyFont="1" applyFill="1" applyBorder="1" applyAlignment="1">
      <alignment horizontal="right"/>
    </xf>
    <xf numFmtId="0" fontId="16" fillId="10" borderId="8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16" fillId="10" borderId="8" xfId="0" applyFont="1" applyFill="1" applyBorder="1"/>
    <xf numFmtId="0" fontId="16" fillId="9" borderId="8" xfId="0" applyFont="1" applyFill="1" applyBorder="1"/>
    <xf numFmtId="0" fontId="17" fillId="9" borderId="1" xfId="0" applyFont="1" applyFill="1" applyBorder="1" applyAlignment="1"/>
    <xf numFmtId="0" fontId="16" fillId="9" borderId="1" xfId="0" applyFont="1" applyFill="1" applyBorder="1" applyAlignment="1"/>
    <xf numFmtId="0" fontId="10" fillId="9" borderId="1" xfId="0" applyFont="1" applyFill="1" applyBorder="1" applyAlignment="1"/>
    <xf numFmtId="0" fontId="16" fillId="9" borderId="1" xfId="0" applyFont="1" applyFill="1" applyBorder="1" applyAlignment="1">
      <alignment horizontal="justify"/>
    </xf>
    <xf numFmtId="0" fontId="17" fillId="9" borderId="1" xfId="0" applyFont="1" applyFill="1" applyBorder="1" applyAlignment="1">
      <alignment horizontal="right"/>
    </xf>
    <xf numFmtId="0" fontId="13" fillId="9" borderId="1" xfId="0" applyFont="1" applyFill="1" applyBorder="1" applyAlignment="1"/>
    <xf numFmtId="0" fontId="2" fillId="0" borderId="13" xfId="0" applyFont="1" applyBorder="1" applyAlignment="1">
      <alignment horizontal="left"/>
    </xf>
    <xf numFmtId="0" fontId="10" fillId="9" borderId="1" xfId="0" applyFont="1" applyFill="1" applyBorder="1"/>
    <xf numFmtId="0" fontId="18" fillId="9" borderId="1" xfId="0" applyFont="1" applyFill="1" applyBorder="1" applyAlignment="1">
      <alignment horizontal="right"/>
    </xf>
    <xf numFmtId="0" fontId="18" fillId="9" borderId="1" xfId="0" applyFont="1" applyFill="1" applyBorder="1"/>
    <xf numFmtId="0" fontId="13" fillId="9" borderId="1" xfId="0" applyFont="1" applyFill="1" applyBorder="1"/>
    <xf numFmtId="0" fontId="19" fillId="9" borderId="1" xfId="0" applyNumberFormat="1" applyFont="1" applyFill="1" applyBorder="1"/>
    <xf numFmtId="0" fontId="16" fillId="9" borderId="7" xfId="0" applyFont="1" applyFill="1" applyBorder="1" applyAlignment="1">
      <alignment horizontal="right"/>
    </xf>
    <xf numFmtId="0" fontId="11" fillId="9" borderId="8" xfId="0" applyFont="1" applyFill="1" applyBorder="1" applyAlignment="1">
      <alignment horizontal="right"/>
    </xf>
    <xf numFmtId="0" fontId="11" fillId="10" borderId="8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left"/>
    </xf>
    <xf numFmtId="0" fontId="16" fillId="2" borderId="8" xfId="0" applyFont="1" applyFill="1" applyBorder="1" applyAlignment="1">
      <alignment horizontal="right"/>
    </xf>
    <xf numFmtId="0" fontId="11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20" fillId="0" borderId="0" xfId="0" applyFont="1"/>
    <xf numFmtId="0" fontId="0" fillId="0" borderId="0" xfId="0" applyFont="1"/>
    <xf numFmtId="0" fontId="21" fillId="2" borderId="0" xfId="0" applyFont="1" applyFill="1"/>
    <xf numFmtId="0" fontId="0" fillId="0" borderId="1" xfId="0" applyBorder="1"/>
    <xf numFmtId="0" fontId="5" fillId="0" borderId="3" xfId="1" applyFont="1" applyBorder="1" applyAlignment="1"/>
    <xf numFmtId="0" fontId="5" fillId="0" borderId="2" xfId="1" applyFont="1" applyBorder="1" applyAlignment="1"/>
    <xf numFmtId="0" fontId="2" fillId="6" borderId="6" xfId="0" applyFont="1" applyFill="1" applyBorder="1" applyAlignment="1"/>
    <xf numFmtId="0" fontId="2" fillId="6" borderId="0" xfId="0" applyFont="1" applyFill="1" applyBorder="1" applyAlignment="1"/>
    <xf numFmtId="0" fontId="14" fillId="7" borderId="7" xfId="0" applyFont="1" applyFill="1" applyBorder="1"/>
    <xf numFmtId="0" fontId="14" fillId="5" borderId="7" xfId="0" applyFont="1" applyFill="1" applyBorder="1"/>
    <xf numFmtId="0" fontId="14" fillId="5" borderId="14" xfId="0" applyFont="1" applyFill="1" applyBorder="1"/>
    <xf numFmtId="0" fontId="14" fillId="7" borderId="14" xfId="0" applyFont="1" applyFill="1" applyBorder="1"/>
    <xf numFmtId="0" fontId="2" fillId="6" borderId="1" xfId="0" applyFont="1" applyFill="1" applyBorder="1" applyAlignment="1"/>
    <xf numFmtId="0" fontId="20" fillId="0" borderId="1" xfId="0" applyFont="1" applyBorder="1"/>
    <xf numFmtId="0" fontId="5" fillId="2" borderId="1" xfId="1" applyFont="1" applyFill="1" applyBorder="1" applyAlignment="1">
      <alignment horizontal="center"/>
    </xf>
    <xf numFmtId="0" fontId="0" fillId="2" borderId="0" xfId="0" applyFill="1"/>
    <xf numFmtId="0" fontId="22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14" fontId="5" fillId="0" borderId="1" xfId="1" applyNumberFormat="1" applyFont="1" applyBorder="1" applyAlignment="1">
      <alignment horizontal="center" textRotation="90"/>
    </xf>
    <xf numFmtId="164" fontId="5" fillId="0" borderId="1" xfId="1" applyNumberFormat="1" applyFont="1" applyBorder="1" applyAlignment="1">
      <alignment horizontal="center" textRotation="90"/>
    </xf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2" fillId="2" borderId="0" xfId="0" applyFont="1" applyFill="1" applyBorder="1"/>
    <xf numFmtId="0" fontId="23" fillId="11" borderId="0" xfId="0" applyFont="1" applyFill="1" applyBorder="1" applyAlignment="1">
      <alignment horizontal="left"/>
    </xf>
    <xf numFmtId="0" fontId="23" fillId="11" borderId="0" xfId="0" applyFont="1" applyFill="1" applyAlignment="1">
      <alignment horizontal="left"/>
    </xf>
    <xf numFmtId="14" fontId="24" fillId="0" borderId="1" xfId="0" applyNumberFormat="1" applyFont="1" applyBorder="1"/>
    <xf numFmtId="14" fontId="0" fillId="0" borderId="1" xfId="0" applyNumberFormat="1" applyBorder="1"/>
    <xf numFmtId="0" fontId="25" fillId="0" borderId="1" xfId="0" applyFont="1" applyBorder="1"/>
    <xf numFmtId="0" fontId="26" fillId="0" borderId="1" xfId="0" applyFont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2" fillId="6" borderId="5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justify" textRotation="90"/>
    </xf>
    <xf numFmtId="0" fontId="2" fillId="6" borderId="7" xfId="0" applyFont="1" applyFill="1" applyBorder="1" applyAlignment="1">
      <alignment horizontal="justify" textRotation="90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57">
    <dxf>
      <fill>
        <patternFill>
          <b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Spin" dx="16" fmlaLink="$C$2" max="2050" min="2000" page="10" val="2018"/>
</file>

<file path=xl/ctrlProps/ctrlProp2.xml><?xml version="1.0" encoding="utf-8"?>
<formControlPr xmlns="http://schemas.microsoft.com/office/spreadsheetml/2009/9/main" objectType="Spin" dx="16" fmlaLink="$B$2" max="12" min="1" page="10" val="6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306737</xdr:colOff>
      <xdr:row>21</xdr:row>
      <xdr:rowOff>121080</xdr:rowOff>
    </xdr:from>
    <xdr:ext cx="2203665" cy="609013"/>
    <xdr:sp macro="" textlink="">
      <xdr:nvSpPr>
        <xdr:cNvPr id="3" name="TextBox 2"/>
        <xdr:cNvSpPr txBox="1"/>
      </xdr:nvSpPr>
      <xdr:spPr>
        <a:xfrm>
          <a:off x="5158029" y="4092521"/>
          <a:ext cx="220366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ru-RU" sz="1100"/>
            <a:t>по субботам должна стоять 5 часов,если меньше,</a:t>
          </a:r>
          <a:r>
            <a:rPr lang="ru-RU" sz="1100" baseline="0"/>
            <a:t> то по факту, если буква то буква</a:t>
          </a:r>
          <a:endParaRPr lang="ru-RU" sz="1100"/>
        </a:p>
      </xdr:txBody>
    </xdr:sp>
    <xdr:clientData/>
  </xdr:oneCellAnchor>
  <xdr:twoCellAnchor>
    <xdr:from>
      <xdr:col>16</xdr:col>
      <xdr:colOff>226017</xdr:colOff>
      <xdr:row>11</xdr:row>
      <xdr:rowOff>72649</xdr:rowOff>
    </xdr:from>
    <xdr:to>
      <xdr:col>18</xdr:col>
      <xdr:colOff>250233</xdr:colOff>
      <xdr:row>21</xdr:row>
      <xdr:rowOff>104937</xdr:rowOff>
    </xdr:to>
    <xdr:cxnSp macro="">
      <xdr:nvCxnSpPr>
        <xdr:cNvPr id="5" name="Прямая со стрелкой 4"/>
        <xdr:cNvCxnSpPr/>
      </xdr:nvCxnSpPr>
      <xdr:spPr>
        <a:xfrm rot="5400000" flipH="1" flipV="1">
          <a:off x="6869301" y="2825213"/>
          <a:ext cx="1646695" cy="8556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145298</xdr:colOff>
      <xdr:row>11</xdr:row>
      <xdr:rowOff>56505</xdr:rowOff>
    </xdr:from>
    <xdr:to>
      <xdr:col>14</xdr:col>
      <xdr:colOff>12108</xdr:colOff>
      <xdr:row>21</xdr:row>
      <xdr:rowOff>121080</xdr:rowOff>
    </xdr:to>
    <xdr:cxnSp macro="">
      <xdr:nvCxnSpPr>
        <xdr:cNvPr id="7" name="Прямая со стрелкой 6"/>
        <xdr:cNvCxnSpPr>
          <a:stCxn id="3" idx="0"/>
        </xdr:cNvCxnSpPr>
      </xdr:nvCxnSpPr>
      <xdr:spPr>
        <a:xfrm rot="16200000" flipV="1">
          <a:off x="4970356" y="2803015"/>
          <a:ext cx="1678982" cy="9000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876300</xdr:colOff>
          <xdr:row>1</xdr:row>
          <xdr:rowOff>0</xdr:rowOff>
        </xdr:from>
        <xdr:to>
          <xdr:col>2</xdr:col>
          <xdr:colOff>1009650</xdr:colOff>
          <xdr:row>1</xdr:row>
          <xdr:rowOff>114300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876300</xdr:colOff>
          <xdr:row>1</xdr:row>
          <xdr:rowOff>0</xdr:rowOff>
        </xdr:from>
        <xdr:to>
          <xdr:col>1</xdr:col>
          <xdr:colOff>990600</xdr:colOff>
          <xdr:row>1</xdr:row>
          <xdr:rowOff>114300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rzhanar/&#1043;&#1091;&#1083;&#1100;&#1085;&#1072;&#1088;&#1072;&#1057;&#1043;/&#1043;&#1091;&#1083;&#1100;&#1085;&#1072;&#1088;&#1072;/&#1054;&#1090;&#1095;&#1077;&#1090;&#1099;/&#1091;&#1095;&#1077;&#1090;%20&#1088;&#1072;&#1073;&#1086;&#1095;&#1077;&#1075;&#1086;%20&#1074;&#1088;&#1077;&#1084;&#1077;&#1085;&#1080;/&#1096;&#1072;&#1073;&#1083;&#1086;&#1085;&#1099;%20&#1086;&#1073;&#1088;&#1072;&#1073;&#1086;&#1090;&#1082;&#1080;%20&#1090;&#1072;&#1073;&#1077;&#1083;&#1103;%20&#1048;&#1058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й "/>
      <sheetName val="финальный"/>
      <sheetName val="праздники"/>
      <sheetName val="Лист4"/>
    </sheetNames>
    <sheetDataSet>
      <sheetData sheetId="0"/>
      <sheetData sheetId="1"/>
      <sheetData sheetId="2">
        <row r="2">
          <cell r="A2">
            <v>43101</v>
          </cell>
          <cell r="C2">
            <v>43168</v>
          </cell>
        </row>
        <row r="3">
          <cell r="A3">
            <v>43102</v>
          </cell>
          <cell r="C3">
            <v>43220</v>
          </cell>
        </row>
        <row r="4">
          <cell r="A4">
            <v>43107</v>
          </cell>
          <cell r="C4">
            <v>43228</v>
          </cell>
        </row>
        <row r="5">
          <cell r="A5">
            <v>43167</v>
          </cell>
          <cell r="C5">
            <v>43343</v>
          </cell>
        </row>
        <row r="6">
          <cell r="A6">
            <v>43180</v>
          </cell>
        </row>
        <row r="7">
          <cell r="A7">
            <v>43181</v>
          </cell>
        </row>
        <row r="8">
          <cell r="A8">
            <v>43182</v>
          </cell>
        </row>
        <row r="9">
          <cell r="A9">
            <v>43221</v>
          </cell>
        </row>
        <row r="10">
          <cell r="A10">
            <v>43227</v>
          </cell>
        </row>
        <row r="11">
          <cell r="A11">
            <v>43229</v>
          </cell>
        </row>
        <row r="12">
          <cell r="A12">
            <v>43287</v>
          </cell>
        </row>
        <row r="13">
          <cell r="A13">
            <v>43333</v>
          </cell>
        </row>
        <row r="14">
          <cell r="A14">
            <v>43342</v>
          </cell>
        </row>
        <row r="15">
          <cell r="A15">
            <v>43435</v>
          </cell>
          <cell r="C15">
            <v>43437</v>
          </cell>
        </row>
        <row r="16">
          <cell r="A16">
            <v>43450</v>
          </cell>
          <cell r="C16">
            <v>43452</v>
          </cell>
        </row>
        <row r="17">
          <cell r="A17">
            <v>43451</v>
          </cell>
          <cell r="C17">
            <v>43465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5"/>
  <sheetViews>
    <sheetView zoomScale="65" zoomScaleNormal="65" workbookViewId="0">
      <selection activeCell="D9" sqref="D9"/>
    </sheetView>
  </sheetViews>
  <sheetFormatPr defaultRowHeight="15" x14ac:dyDescent="0.2"/>
  <cols>
    <col min="1" max="1" width="7" style="23" customWidth="1"/>
    <col min="2" max="2" width="31.7109375" style="24" customWidth="1"/>
    <col min="3" max="3" width="18.28515625" style="1" customWidth="1"/>
    <col min="4" max="4" width="5.7109375" style="1" customWidth="1"/>
    <col min="5" max="6" width="5.7109375" style="26" customWidth="1"/>
    <col min="7" max="10" width="5.7109375" style="1" customWidth="1"/>
    <col min="11" max="12" width="5.7109375" style="27" customWidth="1"/>
    <col min="13" max="44" width="5.7109375" style="1" customWidth="1"/>
    <col min="45" max="16384" width="9.140625" style="1"/>
  </cols>
  <sheetData>
    <row r="1" spans="1:45" ht="18" x14ac:dyDescent="0.25">
      <c r="C1" s="25"/>
      <c r="AH1" s="28"/>
      <c r="AI1" s="28"/>
      <c r="AJ1" s="28"/>
      <c r="AK1" s="28"/>
      <c r="AL1" s="28"/>
    </row>
    <row r="2" spans="1:45" ht="18" x14ac:dyDescent="0.25">
      <c r="B2" s="113"/>
      <c r="C2" s="114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</row>
    <row r="3" spans="1:45" ht="27" customHeight="1" x14ac:dyDescent="0.25">
      <c r="AH3" s="28"/>
      <c r="AI3" s="28"/>
      <c r="AJ3" s="104"/>
      <c r="AK3" s="104"/>
      <c r="AL3" s="104"/>
      <c r="AM3" s="104"/>
      <c r="AN3" s="104"/>
      <c r="AO3" s="104"/>
      <c r="AP3" s="104"/>
      <c r="AQ3" s="104"/>
      <c r="AR3" s="104"/>
    </row>
    <row r="4" spans="1:45" ht="27" customHeight="1" x14ac:dyDescent="0.25">
      <c r="AH4" s="28"/>
      <c r="AI4" s="28"/>
      <c r="AJ4" s="28"/>
      <c r="AK4" s="28"/>
      <c r="AL4" s="28"/>
      <c r="AQ4" s="29"/>
    </row>
    <row r="5" spans="1:45" ht="15" customHeight="1" x14ac:dyDescent="0.25">
      <c r="B5" s="105" t="s">
        <v>21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</row>
    <row r="6" spans="1:45" ht="30.75" customHeight="1" thickBot="1" x14ac:dyDescent="0.25">
      <c r="A6" s="106" t="s">
        <v>0</v>
      </c>
      <c r="B6" s="108" t="s">
        <v>1</v>
      </c>
      <c r="C6" s="110" t="s">
        <v>2</v>
      </c>
      <c r="D6" s="79"/>
      <c r="E6" s="85"/>
      <c r="F6" s="85" t="s">
        <v>26</v>
      </c>
      <c r="G6" s="85"/>
      <c r="H6" s="85"/>
      <c r="I6" s="85"/>
      <c r="J6" s="85"/>
      <c r="K6" s="85"/>
      <c r="L6" s="85"/>
      <c r="M6" s="85" t="s">
        <v>26</v>
      </c>
      <c r="N6" s="85"/>
      <c r="O6" s="85"/>
      <c r="P6" s="85"/>
      <c r="Q6" s="85"/>
      <c r="R6" s="85"/>
      <c r="S6" s="85"/>
      <c r="T6" s="85" t="s">
        <v>26</v>
      </c>
      <c r="U6" s="85"/>
      <c r="V6" s="85"/>
      <c r="W6" s="85"/>
      <c r="X6" s="85"/>
      <c r="Y6" s="85"/>
      <c r="Z6" s="85"/>
      <c r="AA6" s="85" t="s">
        <v>26</v>
      </c>
      <c r="AB6" s="85"/>
      <c r="AC6" s="85"/>
      <c r="AD6" s="85"/>
      <c r="AE6" s="85"/>
      <c r="AF6" s="85"/>
      <c r="AG6" s="85" t="s">
        <v>27</v>
      </c>
      <c r="AH6" s="80"/>
      <c r="AI6" s="80"/>
      <c r="AJ6" s="80"/>
      <c r="AK6" s="80"/>
      <c r="AL6" s="30"/>
      <c r="AM6" s="30"/>
      <c r="AN6" s="30"/>
      <c r="AO6" s="30"/>
      <c r="AP6" s="30"/>
      <c r="AQ6" s="30"/>
      <c r="AR6" s="30"/>
    </row>
    <row r="7" spans="1:45" ht="120.75" customHeight="1" thickBot="1" x14ac:dyDescent="0.25">
      <c r="A7" s="107"/>
      <c r="B7" s="109"/>
      <c r="C7" s="111"/>
      <c r="D7" s="31">
        <v>1</v>
      </c>
      <c r="E7" s="81">
        <v>2</v>
      </c>
      <c r="F7" s="81">
        <v>3</v>
      </c>
      <c r="G7" s="82">
        <v>4</v>
      </c>
      <c r="H7" s="82">
        <v>5</v>
      </c>
      <c r="I7" s="82">
        <v>6</v>
      </c>
      <c r="J7" s="82">
        <v>7</v>
      </c>
      <c r="K7" s="82">
        <v>8</v>
      </c>
      <c r="L7" s="81">
        <v>9</v>
      </c>
      <c r="M7" s="81">
        <v>10</v>
      </c>
      <c r="N7" s="82">
        <v>11</v>
      </c>
      <c r="O7" s="82">
        <v>12</v>
      </c>
      <c r="P7" s="82">
        <v>13</v>
      </c>
      <c r="Q7" s="82">
        <v>14</v>
      </c>
      <c r="R7" s="82">
        <v>15</v>
      </c>
      <c r="S7" s="81">
        <v>16</v>
      </c>
      <c r="T7" s="81">
        <v>17</v>
      </c>
      <c r="U7" s="82">
        <v>18</v>
      </c>
      <c r="V7" s="82">
        <v>19</v>
      </c>
      <c r="W7" s="82">
        <v>20</v>
      </c>
      <c r="X7" s="82">
        <v>21</v>
      </c>
      <c r="Y7" s="82">
        <v>22</v>
      </c>
      <c r="Z7" s="81">
        <v>23</v>
      </c>
      <c r="AA7" s="81">
        <v>24</v>
      </c>
      <c r="AB7" s="83">
        <v>25</v>
      </c>
      <c r="AC7" s="83">
        <v>26</v>
      </c>
      <c r="AD7" s="83">
        <v>27</v>
      </c>
      <c r="AE7" s="83">
        <v>28</v>
      </c>
      <c r="AF7" s="83">
        <v>29</v>
      </c>
      <c r="AG7" s="84">
        <v>30</v>
      </c>
      <c r="AH7" s="32" t="s">
        <v>3</v>
      </c>
      <c r="AI7" s="32" t="s">
        <v>4</v>
      </c>
      <c r="AJ7" s="33" t="s">
        <v>5</v>
      </c>
      <c r="AK7" s="34" t="s">
        <v>6</v>
      </c>
      <c r="AL7" s="35" t="s">
        <v>7</v>
      </c>
      <c r="AM7" s="36" t="s">
        <v>8</v>
      </c>
      <c r="AN7" s="37" t="s">
        <v>22</v>
      </c>
      <c r="AO7" s="38" t="s">
        <v>23</v>
      </c>
      <c r="AP7" s="39" t="s">
        <v>11</v>
      </c>
      <c r="AQ7" s="40" t="s">
        <v>24</v>
      </c>
      <c r="AR7" s="40" t="s">
        <v>25</v>
      </c>
    </row>
    <row r="8" spans="1:45" ht="31.5" customHeight="1" x14ac:dyDescent="0.2">
      <c r="A8" s="41">
        <v>1</v>
      </c>
      <c r="B8" s="42"/>
      <c r="C8" s="43"/>
      <c r="D8" s="44" t="s">
        <v>34</v>
      </c>
      <c r="E8" s="45">
        <v>5</v>
      </c>
      <c r="F8" s="45" t="s">
        <v>15</v>
      </c>
      <c r="G8" s="44">
        <v>6</v>
      </c>
      <c r="H8" s="44">
        <v>7</v>
      </c>
      <c r="I8" s="44">
        <v>7</v>
      </c>
      <c r="J8" s="44">
        <v>7</v>
      </c>
      <c r="K8" s="44">
        <v>6</v>
      </c>
      <c r="L8" s="45">
        <v>5</v>
      </c>
      <c r="M8" s="45" t="s">
        <v>15</v>
      </c>
      <c r="N8" s="44">
        <v>7</v>
      </c>
      <c r="O8" s="44">
        <v>7</v>
      </c>
      <c r="P8" s="44">
        <v>11</v>
      </c>
      <c r="Q8" s="44">
        <v>11</v>
      </c>
      <c r="R8" s="44">
        <v>9</v>
      </c>
      <c r="S8" s="45">
        <v>7</v>
      </c>
      <c r="T8" s="45" t="s">
        <v>15</v>
      </c>
      <c r="U8" s="44">
        <v>11</v>
      </c>
      <c r="V8" s="44">
        <v>11</v>
      </c>
      <c r="W8" s="44">
        <v>11</v>
      </c>
      <c r="X8" s="44">
        <v>10</v>
      </c>
      <c r="Y8" s="44">
        <v>15</v>
      </c>
      <c r="Z8" s="45">
        <v>8</v>
      </c>
      <c r="AA8" s="45" t="s">
        <v>15</v>
      </c>
      <c r="AB8" s="44">
        <v>13</v>
      </c>
      <c r="AC8" s="44">
        <v>13</v>
      </c>
      <c r="AD8" s="44">
        <v>11</v>
      </c>
      <c r="AE8" s="44">
        <v>12</v>
      </c>
      <c r="AF8" s="44">
        <v>12</v>
      </c>
      <c r="AG8" s="45">
        <v>10</v>
      </c>
      <c r="AH8" s="44">
        <f>SUM(D8:AG8)</f>
        <v>232</v>
      </c>
      <c r="AI8" s="44"/>
      <c r="AJ8" s="44"/>
      <c r="AK8" s="44"/>
      <c r="AL8" s="44"/>
      <c r="AM8" s="44"/>
      <c r="AN8" s="44"/>
      <c r="AO8" s="44">
        <v>4</v>
      </c>
      <c r="AP8" s="44"/>
      <c r="AQ8" s="44"/>
      <c r="AR8" s="44">
        <f>AH8-172</f>
        <v>60</v>
      </c>
    </row>
    <row r="9" spans="1:45" ht="28.5" customHeight="1" x14ac:dyDescent="0.2">
      <c r="A9" s="41">
        <v>2</v>
      </c>
      <c r="B9" s="46"/>
      <c r="C9" s="43"/>
      <c r="D9" s="44">
        <v>7</v>
      </c>
      <c r="E9" s="45">
        <v>10</v>
      </c>
      <c r="F9" s="45" t="s">
        <v>15</v>
      </c>
      <c r="G9" s="44">
        <v>10</v>
      </c>
      <c r="H9" s="44">
        <v>10</v>
      </c>
      <c r="I9" s="44">
        <v>10</v>
      </c>
      <c r="J9" s="44">
        <v>10</v>
      </c>
      <c r="K9" s="44">
        <v>10</v>
      </c>
      <c r="L9" s="45">
        <v>10</v>
      </c>
      <c r="M9" s="45" t="s">
        <v>15</v>
      </c>
      <c r="N9" s="44">
        <v>8</v>
      </c>
      <c r="O9" s="44">
        <v>10</v>
      </c>
      <c r="P9" s="44">
        <v>10</v>
      </c>
      <c r="Q9" s="44">
        <v>10</v>
      </c>
      <c r="R9" s="44">
        <v>10</v>
      </c>
      <c r="S9" s="45">
        <v>10</v>
      </c>
      <c r="T9" s="45" t="s">
        <v>15</v>
      </c>
      <c r="U9" s="44">
        <v>8</v>
      </c>
      <c r="V9" s="44">
        <v>7</v>
      </c>
      <c r="W9" s="44">
        <v>10</v>
      </c>
      <c r="X9" s="44">
        <v>6</v>
      </c>
      <c r="Y9" s="44">
        <v>7</v>
      </c>
      <c r="Z9" s="45">
        <v>8</v>
      </c>
      <c r="AA9" s="45" t="s">
        <v>15</v>
      </c>
      <c r="AB9" s="44">
        <v>8</v>
      </c>
      <c r="AC9" s="44" t="s">
        <v>16</v>
      </c>
      <c r="AD9" s="44" t="s">
        <v>16</v>
      </c>
      <c r="AE9" s="44" t="s">
        <v>16</v>
      </c>
      <c r="AF9" s="44" t="s">
        <v>16</v>
      </c>
      <c r="AG9" s="45" t="s">
        <v>16</v>
      </c>
      <c r="AH9" s="44">
        <f>SUM(D9:AG9)</f>
        <v>189</v>
      </c>
      <c r="AI9" s="44"/>
      <c r="AJ9" s="44"/>
      <c r="AK9" s="44"/>
      <c r="AL9" s="44"/>
      <c r="AM9" s="44"/>
      <c r="AN9" s="44">
        <v>5</v>
      </c>
      <c r="AO9" s="44">
        <v>4</v>
      </c>
      <c r="AP9" s="44"/>
      <c r="AQ9" s="44"/>
      <c r="AR9" s="44">
        <f>AH9-172</f>
        <v>17</v>
      </c>
    </row>
    <row r="10" spans="1:45" ht="27.75" customHeight="1" x14ac:dyDescent="0.2">
      <c r="A10" s="41">
        <v>3</v>
      </c>
      <c r="B10" s="42"/>
      <c r="C10" s="43"/>
      <c r="D10" s="44">
        <v>7</v>
      </c>
      <c r="E10" s="45">
        <v>5</v>
      </c>
      <c r="F10" s="45" t="s">
        <v>15</v>
      </c>
      <c r="G10" s="44">
        <v>9</v>
      </c>
      <c r="H10" s="44">
        <v>8</v>
      </c>
      <c r="I10" s="44">
        <v>10</v>
      </c>
      <c r="J10" s="44">
        <v>8</v>
      </c>
      <c r="K10" s="44">
        <v>11</v>
      </c>
      <c r="L10" s="45">
        <v>9</v>
      </c>
      <c r="M10" s="45" t="s">
        <v>15</v>
      </c>
      <c r="N10" s="44">
        <v>10</v>
      </c>
      <c r="O10" s="44">
        <v>10</v>
      </c>
      <c r="P10" s="44">
        <v>8</v>
      </c>
      <c r="Q10" s="44">
        <v>8</v>
      </c>
      <c r="R10" s="44">
        <v>16</v>
      </c>
      <c r="S10" s="45">
        <v>8</v>
      </c>
      <c r="T10" s="45" t="s">
        <v>15</v>
      </c>
      <c r="U10" s="44">
        <v>9</v>
      </c>
      <c r="V10" s="44">
        <v>9</v>
      </c>
      <c r="W10" s="44">
        <v>10</v>
      </c>
      <c r="X10" s="44">
        <v>10</v>
      </c>
      <c r="Y10" s="44">
        <v>8</v>
      </c>
      <c r="Z10" s="45">
        <v>11</v>
      </c>
      <c r="AA10" s="45" t="s">
        <v>15</v>
      </c>
      <c r="AB10" s="44">
        <v>12</v>
      </c>
      <c r="AC10" s="44">
        <v>12</v>
      </c>
      <c r="AD10" s="44">
        <v>12</v>
      </c>
      <c r="AE10" s="44">
        <v>12</v>
      </c>
      <c r="AF10" s="44">
        <v>12</v>
      </c>
      <c r="AG10" s="45">
        <v>7</v>
      </c>
      <c r="AH10" s="44">
        <f>SUM(D10:AG10)</f>
        <v>251</v>
      </c>
      <c r="AI10" s="44"/>
      <c r="AJ10" s="44"/>
      <c r="AK10" s="44"/>
      <c r="AL10" s="44"/>
      <c r="AM10" s="44"/>
      <c r="AN10" s="44"/>
      <c r="AO10" s="44">
        <v>4</v>
      </c>
      <c r="AP10" s="44"/>
      <c r="AQ10" s="44"/>
      <c r="AR10" s="44">
        <v>79</v>
      </c>
    </row>
    <row r="11" spans="1:45" ht="30" customHeight="1" x14ac:dyDescent="0.2">
      <c r="A11" s="41">
        <v>4</v>
      </c>
      <c r="B11" s="42"/>
      <c r="C11" s="43"/>
      <c r="D11" s="44">
        <v>10</v>
      </c>
      <c r="E11" s="45">
        <v>5</v>
      </c>
      <c r="F11" s="45" t="s">
        <v>15</v>
      </c>
      <c r="G11" s="44">
        <v>10</v>
      </c>
      <c r="H11" s="44">
        <v>8</v>
      </c>
      <c r="I11" s="44">
        <v>11</v>
      </c>
      <c r="J11" s="44">
        <v>8</v>
      </c>
      <c r="K11" s="44">
        <v>8</v>
      </c>
      <c r="L11" s="45">
        <v>5</v>
      </c>
      <c r="M11" s="45" t="s">
        <v>15</v>
      </c>
      <c r="N11" s="44">
        <v>10</v>
      </c>
      <c r="O11" s="44">
        <v>9</v>
      </c>
      <c r="P11" s="44">
        <v>10</v>
      </c>
      <c r="Q11" s="44">
        <v>7</v>
      </c>
      <c r="R11" s="44">
        <v>9</v>
      </c>
      <c r="S11" s="45">
        <v>19</v>
      </c>
      <c r="T11" s="45" t="s">
        <v>15</v>
      </c>
      <c r="U11" s="44">
        <v>10</v>
      </c>
      <c r="V11" s="44">
        <v>9</v>
      </c>
      <c r="W11" s="44">
        <v>10</v>
      </c>
      <c r="X11" s="44">
        <v>17</v>
      </c>
      <c r="Y11" s="44">
        <v>7</v>
      </c>
      <c r="Z11" s="45">
        <v>14</v>
      </c>
      <c r="AA11" s="45" t="s">
        <v>15</v>
      </c>
      <c r="AB11" s="44">
        <v>13</v>
      </c>
      <c r="AC11" s="44">
        <v>11</v>
      </c>
      <c r="AD11" s="44">
        <v>11</v>
      </c>
      <c r="AE11" s="44">
        <v>12</v>
      </c>
      <c r="AF11" s="44">
        <v>11</v>
      </c>
      <c r="AG11" s="45">
        <v>11</v>
      </c>
      <c r="AH11" s="44">
        <f>SUM(D11:AG11)</f>
        <v>265</v>
      </c>
      <c r="AI11" s="44"/>
      <c r="AJ11" s="44"/>
      <c r="AK11" s="44"/>
      <c r="AL11" s="44"/>
      <c r="AM11" s="44"/>
      <c r="AN11" s="44"/>
      <c r="AO11" s="44">
        <v>4</v>
      </c>
      <c r="AP11" s="44"/>
      <c r="AQ11" s="44"/>
      <c r="AR11" s="44">
        <v>93</v>
      </c>
    </row>
    <row r="12" spans="1:45" ht="30" customHeight="1" x14ac:dyDescent="0.2">
      <c r="A12" s="41">
        <v>5</v>
      </c>
      <c r="B12" s="42"/>
      <c r="C12" s="43"/>
      <c r="D12" s="44">
        <v>11</v>
      </c>
      <c r="E12" s="45">
        <v>5</v>
      </c>
      <c r="F12" s="45" t="s">
        <v>15</v>
      </c>
      <c r="G12" s="44">
        <v>10</v>
      </c>
      <c r="H12" s="44">
        <v>8</v>
      </c>
      <c r="I12" s="44">
        <v>10</v>
      </c>
      <c r="J12" s="44">
        <v>11</v>
      </c>
      <c r="K12" s="44">
        <v>8</v>
      </c>
      <c r="L12" s="45">
        <v>7</v>
      </c>
      <c r="M12" s="45" t="s">
        <v>15</v>
      </c>
      <c r="N12" s="44">
        <v>10</v>
      </c>
      <c r="O12" s="44">
        <v>8</v>
      </c>
      <c r="P12" s="44">
        <v>8</v>
      </c>
      <c r="Q12" s="44">
        <v>8</v>
      </c>
      <c r="R12" s="44">
        <v>9</v>
      </c>
      <c r="S12" s="45">
        <v>7</v>
      </c>
      <c r="T12" s="45" t="s">
        <v>15</v>
      </c>
      <c r="U12" s="44">
        <v>15</v>
      </c>
      <c r="V12" s="44">
        <v>7</v>
      </c>
      <c r="W12" s="44">
        <v>12</v>
      </c>
      <c r="X12" s="44">
        <v>8</v>
      </c>
      <c r="Y12" s="44">
        <v>15</v>
      </c>
      <c r="Z12" s="45">
        <v>10</v>
      </c>
      <c r="AA12" s="45" t="s">
        <v>15</v>
      </c>
      <c r="AB12" s="44">
        <v>14</v>
      </c>
      <c r="AC12" s="44">
        <v>12</v>
      </c>
      <c r="AD12" s="44">
        <v>5</v>
      </c>
      <c r="AE12" s="44">
        <v>7</v>
      </c>
      <c r="AF12" s="44">
        <v>6</v>
      </c>
      <c r="AG12" s="45">
        <v>5</v>
      </c>
      <c r="AH12" s="44">
        <f t="shared" ref="AH12:AH17" si="0">SUM(D12:AG12)</f>
        <v>236</v>
      </c>
      <c r="AI12" s="44"/>
      <c r="AJ12" s="44"/>
      <c r="AK12" s="44"/>
      <c r="AL12" s="44"/>
      <c r="AM12" s="44"/>
      <c r="AN12" s="44"/>
      <c r="AO12" s="44">
        <v>4</v>
      </c>
      <c r="AP12" s="44"/>
      <c r="AQ12" s="44"/>
      <c r="AR12" s="44">
        <v>64</v>
      </c>
    </row>
    <row r="13" spans="1:45" ht="30" customHeight="1" x14ac:dyDescent="0.25">
      <c r="A13" s="41">
        <v>6</v>
      </c>
      <c r="B13" s="42"/>
      <c r="C13" s="43"/>
      <c r="D13" s="44">
        <v>10</v>
      </c>
      <c r="E13" s="47">
        <v>5</v>
      </c>
      <c r="F13" s="47" t="s">
        <v>15</v>
      </c>
      <c r="G13" s="48">
        <v>9</v>
      </c>
      <c r="H13" s="48">
        <v>8</v>
      </c>
      <c r="I13" s="48">
        <v>10</v>
      </c>
      <c r="J13" s="48">
        <v>8</v>
      </c>
      <c r="K13" s="48">
        <v>10</v>
      </c>
      <c r="L13" s="47">
        <v>10</v>
      </c>
      <c r="M13" s="47" t="s">
        <v>15</v>
      </c>
      <c r="N13" s="44">
        <v>10</v>
      </c>
      <c r="O13" s="44">
        <v>10</v>
      </c>
      <c r="P13" s="44">
        <v>10</v>
      </c>
      <c r="Q13" s="44">
        <v>11</v>
      </c>
      <c r="R13" s="44">
        <v>9</v>
      </c>
      <c r="S13" s="45">
        <v>14</v>
      </c>
      <c r="T13" s="47" t="s">
        <v>15</v>
      </c>
      <c r="U13" s="48">
        <v>9</v>
      </c>
      <c r="V13" s="48">
        <v>10</v>
      </c>
      <c r="W13" s="48">
        <v>12</v>
      </c>
      <c r="X13" s="48">
        <v>14</v>
      </c>
      <c r="Y13" s="44">
        <v>15</v>
      </c>
      <c r="Z13" s="45">
        <v>12</v>
      </c>
      <c r="AA13" s="47" t="s">
        <v>15</v>
      </c>
      <c r="AB13" s="48">
        <v>14</v>
      </c>
      <c r="AC13" s="44">
        <v>12</v>
      </c>
      <c r="AD13" s="44">
        <v>11</v>
      </c>
      <c r="AE13" s="44">
        <v>12</v>
      </c>
      <c r="AF13" s="44">
        <v>9</v>
      </c>
      <c r="AG13" s="45">
        <v>9</v>
      </c>
      <c r="AH13" s="44">
        <f t="shared" si="0"/>
        <v>273</v>
      </c>
      <c r="AI13" s="49"/>
      <c r="AJ13" s="50"/>
      <c r="AK13" s="51"/>
      <c r="AL13" s="51"/>
      <c r="AM13" s="52"/>
      <c r="AN13" s="51"/>
      <c r="AO13" s="53">
        <v>4</v>
      </c>
      <c r="AP13" s="51"/>
      <c r="AQ13" s="49"/>
      <c r="AR13" s="54">
        <v>100</v>
      </c>
    </row>
    <row r="14" spans="1:45" ht="30" customHeight="1" x14ac:dyDescent="0.25">
      <c r="A14" s="41">
        <v>7</v>
      </c>
      <c r="B14" s="42"/>
      <c r="C14" s="43"/>
      <c r="D14" s="44">
        <v>11</v>
      </c>
      <c r="E14" s="47">
        <v>6</v>
      </c>
      <c r="F14" s="47" t="s">
        <v>15</v>
      </c>
      <c r="G14" s="44">
        <v>11</v>
      </c>
      <c r="H14" s="44">
        <v>11</v>
      </c>
      <c r="I14" s="44">
        <v>11</v>
      </c>
      <c r="J14" s="44">
        <v>11</v>
      </c>
      <c r="K14" s="44">
        <v>11</v>
      </c>
      <c r="L14" s="47">
        <v>6</v>
      </c>
      <c r="M14" s="47" t="s">
        <v>15</v>
      </c>
      <c r="N14" s="44">
        <v>11</v>
      </c>
      <c r="O14" s="44">
        <v>11</v>
      </c>
      <c r="P14" s="44">
        <v>11</v>
      </c>
      <c r="Q14" s="44">
        <v>11</v>
      </c>
      <c r="R14" s="44">
        <v>9</v>
      </c>
      <c r="S14" s="45">
        <v>7</v>
      </c>
      <c r="T14" s="47" t="s">
        <v>15</v>
      </c>
      <c r="U14" s="44">
        <v>9</v>
      </c>
      <c r="V14" s="48">
        <v>9</v>
      </c>
      <c r="W14" s="48">
        <v>8</v>
      </c>
      <c r="X14" s="44">
        <v>11</v>
      </c>
      <c r="Y14" s="44">
        <v>11</v>
      </c>
      <c r="Z14" s="45">
        <v>8</v>
      </c>
      <c r="AA14" s="47" t="s">
        <v>15</v>
      </c>
      <c r="AB14" s="44">
        <v>10</v>
      </c>
      <c r="AC14" s="44">
        <v>10</v>
      </c>
      <c r="AD14" s="44">
        <v>11</v>
      </c>
      <c r="AE14" s="44">
        <v>7</v>
      </c>
      <c r="AF14" s="44">
        <v>5</v>
      </c>
      <c r="AG14" s="45">
        <v>5</v>
      </c>
      <c r="AH14" s="44">
        <f t="shared" si="0"/>
        <v>242</v>
      </c>
      <c r="AI14" s="49"/>
      <c r="AJ14" s="50"/>
      <c r="AK14" s="51"/>
      <c r="AL14" s="51"/>
      <c r="AM14" s="52"/>
      <c r="AN14" s="51"/>
      <c r="AO14" s="53">
        <v>4</v>
      </c>
      <c r="AP14" s="51"/>
      <c r="AQ14" s="49"/>
      <c r="AR14" s="54">
        <v>70</v>
      </c>
    </row>
    <row r="15" spans="1:45" ht="27.75" customHeight="1" x14ac:dyDescent="0.25">
      <c r="A15" s="41">
        <v>8</v>
      </c>
      <c r="B15" s="55"/>
      <c r="C15" s="43"/>
      <c r="D15" s="44">
        <v>11</v>
      </c>
      <c r="E15" s="47">
        <v>5</v>
      </c>
      <c r="F15" s="47" t="s">
        <v>15</v>
      </c>
      <c r="G15" s="48">
        <v>9</v>
      </c>
      <c r="H15" s="48">
        <v>8</v>
      </c>
      <c r="I15" s="48">
        <v>10</v>
      </c>
      <c r="J15" s="48">
        <v>8</v>
      </c>
      <c r="K15" s="48">
        <v>11</v>
      </c>
      <c r="L15" s="47">
        <v>5</v>
      </c>
      <c r="M15" s="47" t="s">
        <v>15</v>
      </c>
      <c r="N15" s="44">
        <v>10</v>
      </c>
      <c r="O15" s="44">
        <v>10</v>
      </c>
      <c r="P15" s="44">
        <v>8</v>
      </c>
      <c r="Q15" s="44">
        <v>8</v>
      </c>
      <c r="R15" s="44">
        <v>11</v>
      </c>
      <c r="S15" s="45">
        <v>5</v>
      </c>
      <c r="T15" s="47" t="s">
        <v>15</v>
      </c>
      <c r="U15" s="48">
        <v>8</v>
      </c>
      <c r="V15" s="48">
        <v>7</v>
      </c>
      <c r="W15" s="48">
        <v>10</v>
      </c>
      <c r="X15" s="48">
        <v>10</v>
      </c>
      <c r="Y15" s="44">
        <v>15</v>
      </c>
      <c r="Z15" s="45">
        <v>6</v>
      </c>
      <c r="AA15" s="47" t="s">
        <v>15</v>
      </c>
      <c r="AB15" s="44">
        <v>13</v>
      </c>
      <c r="AC15" s="44">
        <v>2</v>
      </c>
      <c r="AD15" s="44">
        <v>11</v>
      </c>
      <c r="AE15" s="44">
        <v>11</v>
      </c>
      <c r="AF15" s="44">
        <v>11</v>
      </c>
      <c r="AG15" s="45">
        <v>5</v>
      </c>
      <c r="AH15" s="44">
        <f t="shared" si="0"/>
        <v>228</v>
      </c>
      <c r="AI15" s="49"/>
      <c r="AJ15" s="50"/>
      <c r="AK15" s="51"/>
      <c r="AL15" s="51"/>
      <c r="AM15" s="51"/>
      <c r="AN15" s="51"/>
      <c r="AO15" s="53">
        <v>4</v>
      </c>
      <c r="AP15" s="51"/>
      <c r="AQ15" s="49"/>
      <c r="AR15" s="54">
        <v>56</v>
      </c>
    </row>
    <row r="16" spans="1:45" ht="27.75" customHeight="1" x14ac:dyDescent="0.25">
      <c r="A16" s="41">
        <v>9</v>
      </c>
      <c r="B16" s="42"/>
      <c r="C16" s="43"/>
      <c r="D16" s="44">
        <v>9</v>
      </c>
      <c r="E16" s="47">
        <v>6</v>
      </c>
      <c r="F16" s="47" t="s">
        <v>15</v>
      </c>
      <c r="G16" s="48">
        <v>10</v>
      </c>
      <c r="H16" s="48">
        <v>8</v>
      </c>
      <c r="I16" s="48">
        <v>5</v>
      </c>
      <c r="J16" s="48">
        <v>7</v>
      </c>
      <c r="K16" s="48">
        <v>7</v>
      </c>
      <c r="L16" s="47">
        <v>6</v>
      </c>
      <c r="M16" s="47" t="s">
        <v>15</v>
      </c>
      <c r="N16" s="44">
        <v>7</v>
      </c>
      <c r="O16" s="44">
        <v>9</v>
      </c>
      <c r="P16" s="44">
        <v>7</v>
      </c>
      <c r="Q16" s="44">
        <v>9</v>
      </c>
      <c r="R16" s="44">
        <v>9</v>
      </c>
      <c r="S16" s="45">
        <v>5</v>
      </c>
      <c r="T16" s="47" t="s">
        <v>15</v>
      </c>
      <c r="U16" s="48" t="s">
        <v>17</v>
      </c>
      <c r="V16" s="48" t="s">
        <v>17</v>
      </c>
      <c r="W16" s="48" t="s">
        <v>17</v>
      </c>
      <c r="X16" s="48" t="s">
        <v>17</v>
      </c>
      <c r="Y16" s="44" t="s">
        <v>17</v>
      </c>
      <c r="Z16" s="45" t="s">
        <v>17</v>
      </c>
      <c r="AA16" s="47" t="s">
        <v>17</v>
      </c>
      <c r="AB16" s="44" t="s">
        <v>17</v>
      </c>
      <c r="AC16" s="44" t="s">
        <v>17</v>
      </c>
      <c r="AD16" s="44" t="s">
        <v>17</v>
      </c>
      <c r="AE16" s="44" t="s">
        <v>17</v>
      </c>
      <c r="AF16" s="44" t="s">
        <v>17</v>
      </c>
      <c r="AG16" s="45">
        <v>11</v>
      </c>
      <c r="AH16" s="44">
        <f t="shared" si="0"/>
        <v>115</v>
      </c>
      <c r="AI16" s="49"/>
      <c r="AJ16" s="50"/>
      <c r="AK16" s="51"/>
      <c r="AL16" s="51">
        <v>13</v>
      </c>
      <c r="AM16" s="51"/>
      <c r="AN16" s="51"/>
      <c r="AO16" s="53">
        <v>3</v>
      </c>
      <c r="AP16" s="51"/>
      <c r="AQ16" s="49"/>
      <c r="AR16" s="54"/>
    </row>
    <row r="17" spans="1:44" ht="27.75" customHeight="1" x14ac:dyDescent="0.25">
      <c r="A17" s="41">
        <v>10</v>
      </c>
      <c r="B17" s="42"/>
      <c r="C17" s="43"/>
      <c r="D17" s="44">
        <v>7</v>
      </c>
      <c r="E17" s="47">
        <v>5</v>
      </c>
      <c r="F17" s="47" t="s">
        <v>15</v>
      </c>
      <c r="G17" s="48">
        <v>9</v>
      </c>
      <c r="H17" s="48">
        <v>8</v>
      </c>
      <c r="I17" s="48">
        <v>10</v>
      </c>
      <c r="J17" s="48">
        <v>7</v>
      </c>
      <c r="K17" s="48">
        <v>11</v>
      </c>
      <c r="L17" s="47">
        <v>9</v>
      </c>
      <c r="M17" s="47" t="s">
        <v>15</v>
      </c>
      <c r="N17" s="44">
        <v>10</v>
      </c>
      <c r="O17" s="44">
        <v>10</v>
      </c>
      <c r="P17" s="44">
        <v>8</v>
      </c>
      <c r="Q17" s="44">
        <v>8</v>
      </c>
      <c r="R17" s="44">
        <v>16</v>
      </c>
      <c r="S17" s="45">
        <v>7</v>
      </c>
      <c r="T17" s="47" t="s">
        <v>15</v>
      </c>
      <c r="U17" s="48">
        <v>9</v>
      </c>
      <c r="V17" s="48">
        <v>7</v>
      </c>
      <c r="W17" s="48">
        <v>7</v>
      </c>
      <c r="X17" s="48">
        <v>7</v>
      </c>
      <c r="Y17" s="44">
        <v>15</v>
      </c>
      <c r="Z17" s="45">
        <v>11</v>
      </c>
      <c r="AA17" s="47" t="s">
        <v>15</v>
      </c>
      <c r="AB17" s="44">
        <v>12</v>
      </c>
      <c r="AC17" s="44" t="s">
        <v>16</v>
      </c>
      <c r="AD17" s="44" t="s">
        <v>16</v>
      </c>
      <c r="AE17" s="44" t="s">
        <v>16</v>
      </c>
      <c r="AF17" s="44" t="s">
        <v>16</v>
      </c>
      <c r="AG17" s="45" t="s">
        <v>16</v>
      </c>
      <c r="AH17" s="44">
        <f t="shared" si="0"/>
        <v>193</v>
      </c>
      <c r="AI17" s="49"/>
      <c r="AJ17" s="50"/>
      <c r="AK17" s="56"/>
      <c r="AL17" s="56"/>
      <c r="AM17" s="56"/>
      <c r="AN17" s="57"/>
      <c r="AO17" s="58">
        <v>4</v>
      </c>
      <c r="AP17" s="59"/>
      <c r="AQ17" s="49"/>
      <c r="AR17" s="60">
        <v>21</v>
      </c>
    </row>
    <row r="18" spans="1:44" ht="27.75" customHeight="1" x14ac:dyDescent="0.25">
      <c r="A18" s="41"/>
      <c r="B18" s="42"/>
      <c r="C18" s="43"/>
      <c r="D18" s="44"/>
      <c r="E18" s="47"/>
      <c r="F18" s="47"/>
      <c r="G18" s="48"/>
      <c r="H18" s="48"/>
      <c r="I18" s="48"/>
      <c r="J18" s="48"/>
      <c r="K18" s="48"/>
      <c r="L18" s="47"/>
      <c r="M18" s="47"/>
      <c r="N18" s="44"/>
      <c r="O18" s="44"/>
      <c r="P18" s="44"/>
      <c r="Q18" s="44"/>
      <c r="R18" s="44"/>
      <c r="S18" s="45"/>
      <c r="T18" s="47"/>
      <c r="U18" s="48"/>
      <c r="V18" s="48"/>
      <c r="W18" s="48"/>
      <c r="X18" s="48"/>
      <c r="Y18" s="44"/>
      <c r="Z18" s="45"/>
      <c r="AA18" s="47"/>
      <c r="AB18" s="44"/>
      <c r="AC18" s="44"/>
      <c r="AD18" s="44"/>
      <c r="AE18" s="44"/>
      <c r="AF18" s="44"/>
      <c r="AG18" s="45"/>
      <c r="AH18" s="44"/>
      <c r="AI18" s="49"/>
      <c r="AJ18" s="50"/>
      <c r="AK18" s="51"/>
      <c r="AL18" s="51"/>
      <c r="AM18" s="51"/>
      <c r="AN18" s="51"/>
      <c r="AO18" s="53"/>
      <c r="AP18" s="51"/>
      <c r="AQ18" s="49"/>
      <c r="AR18" s="54"/>
    </row>
    <row r="19" spans="1:44" ht="27.75" hidden="1" customHeight="1" x14ac:dyDescent="0.25">
      <c r="A19" s="41"/>
      <c r="B19" s="42"/>
      <c r="C19" s="43"/>
      <c r="D19" s="44"/>
      <c r="E19" s="47"/>
      <c r="F19" s="47"/>
      <c r="G19" s="44"/>
      <c r="H19" s="44"/>
      <c r="I19" s="44"/>
      <c r="J19" s="44"/>
      <c r="K19" s="44"/>
      <c r="L19" s="47"/>
      <c r="M19" s="47"/>
      <c r="N19" s="44"/>
      <c r="O19" s="44"/>
      <c r="P19" s="44"/>
      <c r="Q19" s="44"/>
      <c r="R19" s="44"/>
      <c r="S19" s="45"/>
      <c r="T19" s="47"/>
      <c r="U19" s="44"/>
      <c r="V19" s="48"/>
      <c r="W19" s="48"/>
      <c r="X19" s="44"/>
      <c r="Y19" s="44"/>
      <c r="Z19" s="45"/>
      <c r="AA19" s="47"/>
      <c r="AB19" s="61"/>
      <c r="AC19" s="61"/>
      <c r="AD19" s="44"/>
      <c r="AE19" s="44"/>
      <c r="AF19" s="44"/>
      <c r="AG19" s="45"/>
      <c r="AH19" s="44"/>
      <c r="AI19" s="49"/>
      <c r="AJ19" s="50"/>
      <c r="AK19" s="52"/>
      <c r="AL19" s="50"/>
      <c r="AM19" s="52"/>
      <c r="AN19" s="50"/>
      <c r="AO19" s="53"/>
      <c r="AP19" s="52"/>
      <c r="AQ19" s="49"/>
      <c r="AR19" s="49"/>
    </row>
    <row r="20" spans="1:44" ht="27.75" customHeight="1" x14ac:dyDescent="0.25">
      <c r="A20" s="41"/>
      <c r="B20" s="42"/>
      <c r="C20" s="43"/>
      <c r="D20" s="44"/>
      <c r="E20" s="47"/>
      <c r="F20" s="47"/>
      <c r="G20" s="44"/>
      <c r="H20" s="44"/>
      <c r="I20" s="44"/>
      <c r="J20" s="44"/>
      <c r="K20" s="44"/>
      <c r="L20" s="47"/>
      <c r="M20" s="47"/>
      <c r="N20" s="44"/>
      <c r="O20" s="44"/>
      <c r="P20" s="44"/>
      <c r="Q20" s="44"/>
      <c r="R20" s="44"/>
      <c r="S20" s="45"/>
      <c r="T20" s="47"/>
      <c r="U20" s="44"/>
      <c r="V20" s="48"/>
      <c r="W20" s="48"/>
      <c r="X20" s="44"/>
      <c r="Y20" s="44"/>
      <c r="Z20" s="45"/>
      <c r="AA20" s="47"/>
      <c r="AB20" s="61"/>
      <c r="AC20" s="61"/>
      <c r="AD20" s="44"/>
      <c r="AE20" s="44"/>
      <c r="AF20" s="44"/>
      <c r="AG20" s="45"/>
      <c r="AH20" s="44"/>
      <c r="AI20" s="49"/>
      <c r="AJ20" s="50"/>
      <c r="AK20" s="52"/>
      <c r="AL20" s="50"/>
      <c r="AM20" s="52"/>
      <c r="AN20" s="50"/>
      <c r="AO20" s="53"/>
      <c r="AP20" s="52"/>
      <c r="AQ20" s="49"/>
      <c r="AR20" s="49"/>
    </row>
    <row r="21" spans="1:44" ht="27.75" customHeight="1" x14ac:dyDescent="0.25">
      <c r="A21" s="41"/>
      <c r="B21" s="42"/>
      <c r="C21" s="43"/>
      <c r="D21" s="44"/>
      <c r="E21" s="47"/>
      <c r="F21" s="47"/>
      <c r="G21" s="48"/>
      <c r="H21" s="48"/>
      <c r="I21" s="48"/>
      <c r="J21" s="48"/>
      <c r="K21" s="48"/>
      <c r="L21" s="47"/>
      <c r="M21" s="47"/>
      <c r="N21" s="44"/>
      <c r="O21" s="44"/>
      <c r="P21" s="44"/>
      <c r="Q21" s="44"/>
      <c r="R21" s="44"/>
      <c r="S21" s="45"/>
      <c r="T21" s="47"/>
      <c r="U21" s="48"/>
      <c r="V21" s="48"/>
      <c r="W21" s="48"/>
      <c r="X21" s="48"/>
      <c r="Y21" s="44"/>
      <c r="Z21" s="45"/>
      <c r="AA21" s="47"/>
      <c r="AB21" s="44"/>
      <c r="AC21" s="44"/>
      <c r="AD21" s="44"/>
      <c r="AE21" s="44"/>
      <c r="AF21" s="44"/>
      <c r="AG21" s="45"/>
      <c r="AH21" s="44"/>
      <c r="AI21" s="49"/>
      <c r="AJ21" s="50"/>
      <c r="AK21" s="51"/>
      <c r="AL21" s="51"/>
      <c r="AM21" s="51"/>
      <c r="AN21" s="51"/>
      <c r="AO21" s="53"/>
      <c r="AP21" s="51"/>
      <c r="AQ21" s="49"/>
      <c r="AR21" s="54"/>
    </row>
    <row r="22" spans="1:44" ht="27.75" customHeight="1" x14ac:dyDescent="0.25">
      <c r="A22" s="41"/>
      <c r="B22" s="42"/>
      <c r="C22" s="43"/>
      <c r="D22" s="44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5"/>
      <c r="T22" s="47"/>
      <c r="U22" s="48"/>
      <c r="V22" s="48"/>
      <c r="W22" s="48"/>
      <c r="X22" s="48"/>
      <c r="Y22" s="44"/>
      <c r="Z22" s="45"/>
      <c r="AA22" s="47"/>
      <c r="AB22" s="44"/>
      <c r="AC22" s="44"/>
      <c r="AD22" s="44"/>
      <c r="AE22" s="44"/>
      <c r="AF22" s="44"/>
      <c r="AG22" s="45"/>
      <c r="AH22" s="44"/>
      <c r="AI22" s="49"/>
      <c r="AJ22" s="50"/>
      <c r="AK22" s="51"/>
      <c r="AL22" s="51"/>
      <c r="AM22" s="51"/>
      <c r="AN22" s="51"/>
      <c r="AO22" s="53"/>
      <c r="AP22" s="51"/>
      <c r="AQ22" s="49"/>
      <c r="AR22" s="54"/>
    </row>
    <row r="23" spans="1:44" ht="27.75" customHeight="1" x14ac:dyDescent="0.25">
      <c r="A23" s="41"/>
      <c r="B23" s="42"/>
      <c r="C23" s="43"/>
      <c r="D23" s="44"/>
      <c r="E23" s="47"/>
      <c r="F23" s="47"/>
      <c r="G23" s="44"/>
      <c r="H23" s="44"/>
      <c r="I23" s="44"/>
      <c r="J23" s="44"/>
      <c r="K23" s="44"/>
      <c r="L23" s="47"/>
      <c r="M23" s="47"/>
      <c r="N23" s="44"/>
      <c r="O23" s="44"/>
      <c r="P23" s="44"/>
      <c r="Q23" s="44"/>
      <c r="R23" s="44"/>
      <c r="S23" s="45"/>
      <c r="T23" s="47"/>
      <c r="U23" s="44"/>
      <c r="V23" s="48"/>
      <c r="W23" s="48"/>
      <c r="X23" s="44"/>
      <c r="Y23" s="44"/>
      <c r="Z23" s="45"/>
      <c r="AA23" s="47"/>
      <c r="AB23" s="48"/>
      <c r="AC23" s="48"/>
      <c r="AD23" s="48"/>
      <c r="AE23" s="48"/>
      <c r="AF23" s="44"/>
      <c r="AG23" s="45"/>
      <c r="AH23" s="44"/>
      <c r="AI23" s="49"/>
      <c r="AJ23" s="50"/>
      <c r="AK23" s="52"/>
      <c r="AL23" s="50"/>
      <c r="AM23" s="52"/>
      <c r="AN23" s="50"/>
      <c r="AO23" s="53"/>
      <c r="AP23" s="52"/>
      <c r="AQ23" s="49"/>
      <c r="AR23" s="49"/>
    </row>
    <row r="24" spans="1:44" ht="27.75" customHeight="1" x14ac:dyDescent="0.25">
      <c r="A24" s="41"/>
      <c r="B24" s="42"/>
      <c r="C24" s="43"/>
      <c r="D24" s="44"/>
      <c r="E24" s="47"/>
      <c r="F24" s="47"/>
      <c r="G24" s="48"/>
      <c r="H24" s="48"/>
      <c r="I24" s="48"/>
      <c r="J24" s="48"/>
      <c r="K24" s="48"/>
      <c r="L24" s="47"/>
      <c r="M24" s="47"/>
      <c r="N24" s="44"/>
      <c r="O24" s="44"/>
      <c r="P24" s="44"/>
      <c r="Q24" s="44"/>
      <c r="R24" s="44"/>
      <c r="S24" s="45"/>
      <c r="T24" s="47"/>
      <c r="U24" s="48"/>
      <c r="V24" s="48"/>
      <c r="W24" s="48"/>
      <c r="X24" s="48"/>
      <c r="Y24" s="44"/>
      <c r="Z24" s="45"/>
      <c r="AA24" s="47"/>
      <c r="AB24" s="44"/>
      <c r="AC24" s="44"/>
      <c r="AD24" s="44"/>
      <c r="AE24" s="44"/>
      <c r="AF24" s="44"/>
      <c r="AG24" s="45"/>
      <c r="AH24" s="44"/>
      <c r="AI24" s="49"/>
      <c r="AJ24" s="50"/>
      <c r="AK24" s="51"/>
      <c r="AL24" s="51"/>
      <c r="AM24" s="51"/>
      <c r="AN24" s="51"/>
      <c r="AO24" s="53"/>
      <c r="AP24" s="51"/>
      <c r="AQ24" s="49"/>
      <c r="AR24" s="54"/>
    </row>
    <row r="25" spans="1:44" ht="27.75" customHeight="1" x14ac:dyDescent="0.25">
      <c r="A25" s="41"/>
      <c r="B25" s="42"/>
      <c r="C25" s="43"/>
      <c r="D25" s="44"/>
      <c r="E25" s="47"/>
      <c r="F25" s="47"/>
      <c r="G25" s="44"/>
      <c r="H25" s="44"/>
      <c r="I25" s="44"/>
      <c r="J25" s="44"/>
      <c r="K25" s="44"/>
      <c r="L25" s="47"/>
      <c r="M25" s="47"/>
      <c r="N25" s="44"/>
      <c r="O25" s="44"/>
      <c r="P25" s="44"/>
      <c r="Q25" s="44"/>
      <c r="R25" s="62"/>
      <c r="S25" s="63"/>
      <c r="T25" s="47"/>
      <c r="U25" s="44"/>
      <c r="V25" s="48"/>
      <c r="W25" s="48"/>
      <c r="X25" s="44"/>
      <c r="Y25" s="44"/>
      <c r="Z25" s="45"/>
      <c r="AA25" s="47"/>
      <c r="AB25" s="48"/>
      <c r="AC25" s="48"/>
      <c r="AD25" s="48"/>
      <c r="AE25" s="48"/>
      <c r="AF25" s="44"/>
      <c r="AG25" s="45"/>
      <c r="AH25" s="44"/>
      <c r="AI25" s="49"/>
      <c r="AJ25" s="50"/>
      <c r="AK25" s="52"/>
      <c r="AL25" s="50"/>
      <c r="AM25" s="52"/>
      <c r="AN25" s="50"/>
      <c r="AO25" s="53"/>
      <c r="AP25" s="52"/>
      <c r="AQ25" s="49"/>
      <c r="AR25" s="49"/>
    </row>
    <row r="26" spans="1:44" ht="27.75" customHeight="1" x14ac:dyDescent="0.25">
      <c r="A26" s="41"/>
      <c r="B26" s="42"/>
      <c r="C26" s="43"/>
      <c r="D26" s="44"/>
      <c r="E26" s="47"/>
      <c r="F26" s="47"/>
      <c r="G26" s="44"/>
      <c r="H26" s="44"/>
      <c r="I26" s="44"/>
      <c r="J26" s="44"/>
      <c r="K26" s="44"/>
      <c r="L26" s="47"/>
      <c r="M26" s="47"/>
      <c r="N26" s="44"/>
      <c r="O26" s="44"/>
      <c r="P26" s="44"/>
      <c r="Q26" s="44"/>
      <c r="R26" s="62"/>
      <c r="S26" s="63"/>
      <c r="T26" s="47"/>
      <c r="U26" s="44"/>
      <c r="V26" s="48"/>
      <c r="W26" s="48"/>
      <c r="X26" s="44"/>
      <c r="Y26" s="44"/>
      <c r="Z26" s="45"/>
      <c r="AA26" s="47"/>
      <c r="AB26" s="48"/>
      <c r="AC26" s="48"/>
      <c r="AD26" s="48"/>
      <c r="AE26" s="48"/>
      <c r="AF26" s="44"/>
      <c r="AG26" s="45"/>
      <c r="AH26" s="44"/>
      <c r="AI26" s="49"/>
      <c r="AJ26" s="50"/>
      <c r="AK26" s="52"/>
      <c r="AL26" s="50"/>
      <c r="AM26" s="52"/>
      <c r="AN26" s="50"/>
      <c r="AO26" s="53"/>
      <c r="AP26" s="52"/>
      <c r="AQ26" s="49"/>
      <c r="AR26" s="49"/>
    </row>
    <row r="27" spans="1:44" ht="27.75" customHeight="1" x14ac:dyDescent="0.25">
      <c r="A27" s="41"/>
      <c r="B27" s="42"/>
      <c r="C27" s="43"/>
      <c r="D27" s="44"/>
      <c r="E27" s="47"/>
      <c r="F27" s="47"/>
      <c r="G27" s="44"/>
      <c r="H27" s="44"/>
      <c r="I27" s="44"/>
      <c r="J27" s="44"/>
      <c r="K27" s="44"/>
      <c r="L27" s="47"/>
      <c r="M27" s="47"/>
      <c r="N27" s="44"/>
      <c r="O27" s="44"/>
      <c r="P27" s="44"/>
      <c r="Q27" s="44"/>
      <c r="R27" s="62"/>
      <c r="S27" s="63"/>
      <c r="T27" s="47"/>
      <c r="U27" s="44"/>
      <c r="V27" s="48"/>
      <c r="W27" s="48"/>
      <c r="X27" s="44"/>
      <c r="Y27" s="44"/>
      <c r="Z27" s="45"/>
      <c r="AA27" s="47"/>
      <c r="AB27" s="48"/>
      <c r="AC27" s="48"/>
      <c r="AD27" s="48"/>
      <c r="AE27" s="48"/>
      <c r="AF27" s="44"/>
      <c r="AG27" s="45"/>
      <c r="AH27" s="44"/>
      <c r="AI27" s="49"/>
      <c r="AJ27" s="50"/>
      <c r="AK27" s="52"/>
      <c r="AL27" s="50"/>
      <c r="AM27" s="52"/>
      <c r="AN27" s="50"/>
      <c r="AO27" s="53"/>
      <c r="AP27" s="52"/>
      <c r="AQ27" s="49"/>
      <c r="AR27" s="49"/>
    </row>
    <row r="28" spans="1:44" ht="27.75" customHeight="1" x14ac:dyDescent="0.25">
      <c r="A28" s="41"/>
      <c r="B28" s="64"/>
      <c r="C28" s="43"/>
      <c r="D28" s="44"/>
      <c r="E28" s="47"/>
      <c r="F28" s="47"/>
      <c r="G28" s="48"/>
      <c r="H28" s="48"/>
      <c r="I28" s="48"/>
      <c r="J28" s="48"/>
      <c r="K28" s="48"/>
      <c r="L28" s="47"/>
      <c r="M28" s="47"/>
      <c r="N28" s="44"/>
      <c r="O28" s="44"/>
      <c r="P28" s="44"/>
      <c r="Q28" s="44"/>
      <c r="R28" s="62"/>
      <c r="S28" s="63"/>
      <c r="T28" s="47"/>
      <c r="U28" s="48"/>
      <c r="V28" s="48"/>
      <c r="W28" s="48"/>
      <c r="X28" s="48"/>
      <c r="Y28" s="44"/>
      <c r="Z28" s="45"/>
      <c r="AA28" s="47"/>
      <c r="AB28" s="44"/>
      <c r="AC28" s="44"/>
      <c r="AD28" s="44"/>
      <c r="AE28" s="44"/>
      <c r="AF28" s="44"/>
      <c r="AG28" s="45"/>
      <c r="AH28" s="44"/>
      <c r="AI28" s="49"/>
      <c r="AJ28" s="50"/>
      <c r="AK28" s="52"/>
      <c r="AL28" s="50"/>
      <c r="AM28" s="52"/>
      <c r="AN28" s="50"/>
      <c r="AO28" s="53"/>
      <c r="AP28" s="52"/>
      <c r="AQ28" s="49"/>
      <c r="AR28" s="49"/>
    </row>
    <row r="29" spans="1:44" ht="27.75" customHeight="1" x14ac:dyDescent="0.25">
      <c r="A29" s="41"/>
      <c r="B29" s="64"/>
      <c r="C29" s="43"/>
      <c r="D29" s="44"/>
      <c r="E29" s="47"/>
      <c r="F29" s="47"/>
      <c r="G29" s="48"/>
      <c r="H29" s="48"/>
      <c r="I29" s="48"/>
      <c r="J29" s="48"/>
      <c r="K29" s="48"/>
      <c r="L29" s="47"/>
      <c r="M29" s="47"/>
      <c r="N29" s="44"/>
      <c r="O29" s="44"/>
      <c r="P29" s="44"/>
      <c r="Q29" s="44"/>
      <c r="R29" s="62"/>
      <c r="S29" s="63"/>
      <c r="T29" s="47"/>
      <c r="U29" s="48"/>
      <c r="V29" s="48"/>
      <c r="W29" s="48"/>
      <c r="X29" s="48"/>
      <c r="Y29" s="44"/>
      <c r="Z29" s="45"/>
      <c r="AA29" s="47"/>
      <c r="AB29" s="44"/>
      <c r="AC29" s="44"/>
      <c r="AD29" s="44"/>
      <c r="AE29" s="44"/>
      <c r="AF29" s="44"/>
      <c r="AG29" s="45"/>
      <c r="AH29" s="44"/>
      <c r="AI29" s="49"/>
      <c r="AJ29" s="50"/>
      <c r="AK29" s="52"/>
      <c r="AL29" s="50"/>
      <c r="AM29" s="52"/>
      <c r="AN29" s="50"/>
      <c r="AO29" s="53"/>
      <c r="AP29" s="52"/>
      <c r="AQ29" s="49"/>
      <c r="AR29" s="49"/>
    </row>
    <row r="30" spans="1:44" ht="27.75" customHeight="1" x14ac:dyDescent="0.25">
      <c r="A30" s="41"/>
      <c r="B30" s="64"/>
      <c r="C30" s="43"/>
      <c r="D30" s="44"/>
      <c r="E30" s="47"/>
      <c r="F30" s="47"/>
      <c r="G30" s="48"/>
      <c r="H30" s="48"/>
      <c r="I30" s="48"/>
      <c r="J30" s="48"/>
      <c r="K30" s="48"/>
      <c r="L30" s="47"/>
      <c r="M30" s="47"/>
      <c r="N30" s="44"/>
      <c r="O30" s="44"/>
      <c r="P30" s="44"/>
      <c r="Q30" s="44"/>
      <c r="R30" s="62"/>
      <c r="S30" s="63"/>
      <c r="T30" s="47"/>
      <c r="U30" s="48"/>
      <c r="V30" s="48"/>
      <c r="W30" s="48"/>
      <c r="X30" s="48"/>
      <c r="Y30" s="44"/>
      <c r="Z30" s="45"/>
      <c r="AA30" s="45"/>
      <c r="AB30" s="44"/>
      <c r="AC30" s="44"/>
      <c r="AD30" s="44"/>
      <c r="AE30" s="44"/>
      <c r="AF30" s="44"/>
      <c r="AG30" s="45"/>
      <c r="AH30" s="44"/>
      <c r="AI30" s="49"/>
      <c r="AJ30" s="50"/>
      <c r="AK30" s="52"/>
      <c r="AL30" s="50"/>
      <c r="AM30" s="52"/>
      <c r="AN30" s="50"/>
      <c r="AO30" s="53"/>
      <c r="AP30" s="52"/>
      <c r="AQ30" s="49"/>
      <c r="AR30" s="49"/>
    </row>
    <row r="31" spans="1:44" ht="27.75" customHeight="1" x14ac:dyDescent="0.25">
      <c r="A31" s="41"/>
      <c r="B31" s="64"/>
      <c r="C31" s="43"/>
      <c r="D31" s="44"/>
      <c r="E31" s="47"/>
      <c r="F31" s="47"/>
      <c r="G31" s="48"/>
      <c r="H31" s="48"/>
      <c r="I31" s="48"/>
      <c r="J31" s="48"/>
      <c r="K31" s="48"/>
      <c r="L31" s="47"/>
      <c r="M31" s="47"/>
      <c r="N31" s="44"/>
      <c r="O31" s="44"/>
      <c r="P31" s="44"/>
      <c r="Q31" s="44"/>
      <c r="R31" s="62"/>
      <c r="S31" s="63"/>
      <c r="T31" s="47"/>
      <c r="U31" s="48"/>
      <c r="V31" s="48"/>
      <c r="W31" s="48"/>
      <c r="X31" s="48"/>
      <c r="Y31" s="44"/>
      <c r="Z31" s="45"/>
      <c r="AA31" s="47"/>
      <c r="AB31" s="44"/>
      <c r="AC31" s="44"/>
      <c r="AD31" s="44"/>
      <c r="AE31" s="44"/>
      <c r="AF31" s="44"/>
      <c r="AG31" s="45"/>
      <c r="AH31" s="44"/>
      <c r="AI31" s="49"/>
      <c r="AJ31" s="50"/>
      <c r="AK31" s="52"/>
      <c r="AL31" s="50"/>
      <c r="AM31" s="52"/>
      <c r="AN31" s="50"/>
      <c r="AO31" s="53"/>
      <c r="AP31" s="52"/>
      <c r="AQ31" s="49"/>
      <c r="AR31" s="49"/>
    </row>
    <row r="32" spans="1:44" ht="27.75" customHeight="1" x14ac:dyDescent="0.25">
      <c r="A32" s="41"/>
      <c r="B32" s="64"/>
      <c r="C32" s="43"/>
      <c r="D32" s="44"/>
      <c r="E32" s="47"/>
      <c r="F32" s="47"/>
      <c r="G32" s="48"/>
      <c r="H32" s="48"/>
      <c r="I32" s="48"/>
      <c r="J32" s="48"/>
      <c r="K32" s="48"/>
      <c r="L32" s="47"/>
      <c r="M32" s="47"/>
      <c r="N32" s="44"/>
      <c r="O32" s="44"/>
      <c r="P32" s="44"/>
      <c r="Q32" s="44"/>
      <c r="R32" s="62"/>
      <c r="S32" s="63"/>
      <c r="T32" s="47"/>
      <c r="U32" s="48"/>
      <c r="V32" s="48"/>
      <c r="W32" s="48"/>
      <c r="X32" s="48"/>
      <c r="Y32" s="44"/>
      <c r="Z32" s="45"/>
      <c r="AA32" s="47"/>
      <c r="AB32" s="44"/>
      <c r="AC32" s="44"/>
      <c r="AD32" s="44"/>
      <c r="AE32" s="44"/>
      <c r="AF32" s="44"/>
      <c r="AG32" s="45"/>
      <c r="AH32" s="44"/>
      <c r="AI32" s="49"/>
      <c r="AJ32" s="50"/>
      <c r="AK32" s="52"/>
      <c r="AL32" s="50"/>
      <c r="AM32" s="52"/>
      <c r="AN32" s="50"/>
      <c r="AO32" s="53"/>
      <c r="AP32" s="52"/>
      <c r="AQ32" s="49"/>
      <c r="AR32" s="49"/>
    </row>
    <row r="33" spans="1:44" ht="27.75" customHeight="1" x14ac:dyDescent="0.25">
      <c r="A33" s="41"/>
      <c r="B33" s="64"/>
      <c r="C33" s="43"/>
      <c r="D33" s="44"/>
      <c r="E33" s="47"/>
      <c r="F33" s="47"/>
      <c r="G33" s="48"/>
      <c r="H33" s="48"/>
      <c r="I33" s="48"/>
      <c r="J33" s="48"/>
      <c r="K33" s="48"/>
      <c r="L33" s="47"/>
      <c r="M33" s="47"/>
      <c r="N33" s="44"/>
      <c r="O33" s="44"/>
      <c r="P33" s="44"/>
      <c r="Q33" s="44"/>
      <c r="R33" s="62"/>
      <c r="S33" s="63"/>
      <c r="T33" s="47"/>
      <c r="U33" s="48"/>
      <c r="V33" s="48"/>
      <c r="W33" s="48"/>
      <c r="X33" s="48"/>
      <c r="Y33" s="44"/>
      <c r="Z33" s="45"/>
      <c r="AA33" s="47"/>
      <c r="AB33" s="44"/>
      <c r="AC33" s="44"/>
      <c r="AD33" s="44"/>
      <c r="AE33" s="44"/>
      <c r="AF33" s="44"/>
      <c r="AG33" s="45"/>
      <c r="AH33" s="44"/>
      <c r="AI33" s="49"/>
      <c r="AJ33" s="50"/>
      <c r="AK33" s="52"/>
      <c r="AL33" s="50"/>
      <c r="AM33" s="52"/>
      <c r="AN33" s="50"/>
      <c r="AO33" s="53"/>
      <c r="AP33" s="52"/>
      <c r="AQ33" s="49"/>
      <c r="AR33" s="49"/>
    </row>
    <row r="34" spans="1:44" ht="27.75" customHeight="1" x14ac:dyDescent="0.25">
      <c r="A34" s="41"/>
      <c r="B34" s="64"/>
      <c r="C34" s="43"/>
      <c r="D34" s="44"/>
      <c r="E34" s="47"/>
      <c r="F34" s="47"/>
      <c r="G34" s="48"/>
      <c r="H34" s="48"/>
      <c r="I34" s="48"/>
      <c r="J34" s="48"/>
      <c r="K34" s="48"/>
      <c r="L34" s="47"/>
      <c r="M34" s="47"/>
      <c r="N34" s="44"/>
      <c r="O34" s="44"/>
      <c r="P34" s="44"/>
      <c r="Q34" s="44"/>
      <c r="R34" s="62"/>
      <c r="S34" s="63"/>
      <c r="T34" s="47"/>
      <c r="U34" s="48"/>
      <c r="V34" s="48"/>
      <c r="W34" s="48"/>
      <c r="X34" s="48"/>
      <c r="Y34" s="44"/>
      <c r="Z34" s="45"/>
      <c r="AA34" s="45"/>
      <c r="AB34" s="65"/>
      <c r="AC34" s="65"/>
      <c r="AD34" s="65"/>
      <c r="AE34" s="65"/>
      <c r="AF34" s="65"/>
      <c r="AG34" s="45"/>
      <c r="AH34" s="44"/>
      <c r="AI34" s="49"/>
      <c r="AJ34" s="50"/>
      <c r="AK34" s="52"/>
      <c r="AL34" s="50"/>
      <c r="AM34" s="52"/>
      <c r="AN34" s="50"/>
      <c r="AO34" s="53"/>
      <c r="AP34" s="52"/>
      <c r="AQ34" s="49"/>
      <c r="AR34" s="49"/>
    </row>
    <row r="35" spans="1:44" ht="27.75" customHeight="1" x14ac:dyDescent="0.25">
      <c r="A35" s="41"/>
      <c r="B35" s="64"/>
      <c r="C35" s="43"/>
      <c r="D35" s="44"/>
      <c r="E35" s="47"/>
      <c r="F35" s="47"/>
      <c r="G35" s="48"/>
      <c r="H35" s="48"/>
      <c r="I35" s="48"/>
      <c r="J35" s="48"/>
      <c r="K35" s="48"/>
      <c r="L35" s="47"/>
      <c r="M35" s="47"/>
      <c r="N35" s="44"/>
      <c r="O35" s="44"/>
      <c r="P35" s="44"/>
      <c r="Q35" s="44"/>
      <c r="R35" s="62"/>
      <c r="S35" s="63"/>
      <c r="T35" s="47"/>
      <c r="U35" s="48"/>
      <c r="V35" s="48"/>
      <c r="W35" s="48"/>
      <c r="X35" s="48"/>
      <c r="Y35" s="44"/>
      <c r="Z35" s="45"/>
      <c r="AA35" s="47"/>
      <c r="AB35" s="44"/>
      <c r="AC35" s="44"/>
      <c r="AD35" s="44"/>
      <c r="AE35" s="44"/>
      <c r="AF35" s="44"/>
      <c r="AG35" s="45"/>
      <c r="AH35" s="44"/>
      <c r="AI35" s="49"/>
      <c r="AJ35" s="50"/>
      <c r="AK35" s="52"/>
      <c r="AL35" s="50"/>
      <c r="AM35" s="52"/>
      <c r="AN35" s="50"/>
      <c r="AO35" s="53"/>
      <c r="AP35" s="52"/>
      <c r="AQ35" s="49"/>
      <c r="AR35" s="49"/>
    </row>
    <row r="36" spans="1:44" ht="27.75" customHeight="1" x14ac:dyDescent="0.25">
      <c r="A36" s="41"/>
      <c r="B36" s="64"/>
      <c r="C36" s="43"/>
      <c r="D36" s="44"/>
      <c r="E36" s="47"/>
      <c r="F36" s="47"/>
      <c r="G36" s="48"/>
      <c r="H36" s="48"/>
      <c r="I36" s="48"/>
      <c r="J36" s="48"/>
      <c r="K36" s="48"/>
      <c r="L36" s="47"/>
      <c r="M36" s="47"/>
      <c r="N36" s="44"/>
      <c r="O36" s="44"/>
      <c r="P36" s="44"/>
      <c r="Q36" s="44"/>
      <c r="R36" s="62"/>
      <c r="S36" s="63"/>
      <c r="T36" s="47"/>
      <c r="U36" s="48"/>
      <c r="V36" s="48"/>
      <c r="W36" s="48"/>
      <c r="X36" s="48"/>
      <c r="Y36" s="44"/>
      <c r="Z36" s="45"/>
      <c r="AA36" s="47"/>
      <c r="AB36" s="44"/>
      <c r="AC36" s="44"/>
      <c r="AD36" s="44"/>
      <c r="AE36" s="44"/>
      <c r="AF36" s="44"/>
      <c r="AG36" s="45"/>
      <c r="AH36" s="44"/>
      <c r="AI36" s="49"/>
      <c r="AJ36" s="50"/>
      <c r="AK36" s="52"/>
      <c r="AL36" s="50"/>
      <c r="AM36" s="52"/>
      <c r="AN36" s="50"/>
      <c r="AO36" s="53"/>
      <c r="AP36" s="52"/>
      <c r="AQ36" s="49"/>
      <c r="AR36" s="49"/>
    </row>
    <row r="37" spans="1:44" ht="27.75" customHeight="1" x14ac:dyDescent="0.25">
      <c r="A37" s="41"/>
      <c r="B37" s="64"/>
      <c r="C37" s="43"/>
      <c r="D37" s="44"/>
      <c r="E37" s="47"/>
      <c r="F37" s="47"/>
      <c r="G37" s="48"/>
      <c r="H37" s="48"/>
      <c r="I37" s="48"/>
      <c r="J37" s="48"/>
      <c r="K37" s="48"/>
      <c r="L37" s="47"/>
      <c r="M37" s="47"/>
      <c r="N37" s="44"/>
      <c r="O37" s="44"/>
      <c r="P37" s="44"/>
      <c r="Q37" s="44"/>
      <c r="R37" s="62"/>
      <c r="S37" s="63"/>
      <c r="T37" s="47"/>
      <c r="U37" s="48"/>
      <c r="V37" s="48"/>
      <c r="W37" s="48"/>
      <c r="X37" s="48"/>
      <c r="Y37" s="44"/>
      <c r="Z37" s="45"/>
      <c r="AA37" s="47"/>
      <c r="AB37" s="44"/>
      <c r="AC37" s="44"/>
      <c r="AD37" s="44"/>
      <c r="AE37" s="44"/>
      <c r="AF37" s="44"/>
      <c r="AG37" s="45"/>
      <c r="AH37" s="44"/>
      <c r="AI37" s="49"/>
      <c r="AJ37" s="50"/>
      <c r="AK37" s="52"/>
      <c r="AL37" s="50"/>
      <c r="AM37" s="52"/>
      <c r="AN37" s="50"/>
      <c r="AO37" s="53"/>
      <c r="AP37" s="52"/>
      <c r="AQ37" s="49"/>
      <c r="AR37" s="49"/>
    </row>
    <row r="38" spans="1:44" ht="27.75" customHeight="1" x14ac:dyDescent="0.25">
      <c r="A38" s="41"/>
      <c r="B38" s="64"/>
      <c r="C38" s="43"/>
      <c r="D38" s="44"/>
      <c r="E38" s="47"/>
      <c r="F38" s="47"/>
      <c r="G38" s="48"/>
      <c r="H38" s="48"/>
      <c r="I38" s="48"/>
      <c r="J38" s="48"/>
      <c r="K38" s="48"/>
      <c r="L38" s="47"/>
      <c r="M38" s="47"/>
      <c r="N38" s="44"/>
      <c r="O38" s="44"/>
      <c r="P38" s="44"/>
      <c r="Q38" s="44"/>
      <c r="R38" s="62"/>
      <c r="S38" s="63"/>
      <c r="T38" s="47"/>
      <c r="U38" s="48"/>
      <c r="V38" s="48"/>
      <c r="W38" s="48"/>
      <c r="X38" s="48"/>
      <c r="Y38" s="44"/>
      <c r="Z38" s="45"/>
      <c r="AA38" s="47"/>
      <c r="AB38" s="44"/>
      <c r="AC38" s="44"/>
      <c r="AD38" s="44"/>
      <c r="AE38" s="44"/>
      <c r="AF38" s="44"/>
      <c r="AG38" s="45"/>
      <c r="AH38" s="44"/>
      <c r="AI38" s="49"/>
      <c r="AJ38" s="50"/>
      <c r="AK38" s="52"/>
      <c r="AL38" s="50"/>
      <c r="AM38" s="52"/>
      <c r="AN38" s="50"/>
      <c r="AO38" s="53"/>
      <c r="AP38" s="52"/>
      <c r="AQ38" s="49"/>
      <c r="AR38" s="49"/>
    </row>
    <row r="39" spans="1:44" ht="27.75" customHeight="1" x14ac:dyDescent="0.25">
      <c r="A39" s="41"/>
      <c r="B39" s="64"/>
      <c r="C39" s="43"/>
      <c r="D39" s="44"/>
      <c r="E39" s="47"/>
      <c r="F39" s="47"/>
      <c r="G39" s="48"/>
      <c r="H39" s="48"/>
      <c r="I39" s="48"/>
      <c r="J39" s="48"/>
      <c r="K39" s="48"/>
      <c r="L39" s="47"/>
      <c r="M39" s="47"/>
      <c r="N39" s="44"/>
      <c r="O39" s="44"/>
      <c r="P39" s="44"/>
      <c r="Q39" s="44"/>
      <c r="R39" s="62"/>
      <c r="S39" s="63"/>
      <c r="T39" s="47"/>
      <c r="U39" s="48"/>
      <c r="V39" s="48"/>
      <c r="W39" s="48"/>
      <c r="X39" s="48"/>
      <c r="Y39" s="44"/>
      <c r="Z39" s="45"/>
      <c r="AA39" s="47"/>
      <c r="AB39" s="44"/>
      <c r="AC39" s="44"/>
      <c r="AD39" s="44"/>
      <c r="AE39" s="44"/>
      <c r="AF39" s="44"/>
      <c r="AG39" s="45"/>
      <c r="AH39" s="44"/>
      <c r="AI39" s="49"/>
      <c r="AJ39" s="50"/>
      <c r="AK39" s="52"/>
      <c r="AL39" s="50"/>
      <c r="AM39" s="52"/>
      <c r="AN39" s="50"/>
      <c r="AO39" s="53"/>
      <c r="AP39" s="52"/>
      <c r="AQ39" s="49"/>
      <c r="AR39" s="49"/>
    </row>
    <row r="40" spans="1:44" ht="27.75" customHeight="1" x14ac:dyDescent="0.25">
      <c r="A40" s="41"/>
      <c r="B40" s="64"/>
      <c r="C40" s="43"/>
      <c r="D40" s="44"/>
      <c r="E40" s="47"/>
      <c r="F40" s="47"/>
      <c r="G40" s="48"/>
      <c r="H40" s="48"/>
      <c r="I40" s="48"/>
      <c r="J40" s="48"/>
      <c r="K40" s="48"/>
      <c r="L40" s="47"/>
      <c r="M40" s="47"/>
      <c r="N40" s="44"/>
      <c r="O40" s="44"/>
      <c r="P40" s="44"/>
      <c r="Q40" s="44"/>
      <c r="R40" s="62"/>
      <c r="S40" s="63"/>
      <c r="T40" s="47"/>
      <c r="U40" s="48"/>
      <c r="V40" s="48"/>
      <c r="W40" s="48"/>
      <c r="X40" s="48"/>
      <c r="Y40" s="44"/>
      <c r="Z40" s="45"/>
      <c r="AA40" s="47"/>
      <c r="AB40" s="44"/>
      <c r="AC40" s="44"/>
      <c r="AD40" s="44"/>
      <c r="AE40" s="44"/>
      <c r="AF40" s="44"/>
      <c r="AG40" s="45"/>
      <c r="AH40" s="44"/>
      <c r="AI40" s="49"/>
      <c r="AJ40" s="50"/>
      <c r="AK40" s="52"/>
      <c r="AL40" s="50"/>
      <c r="AM40" s="52"/>
      <c r="AN40" s="50"/>
      <c r="AO40" s="53"/>
      <c r="AP40" s="52"/>
      <c r="AQ40" s="49"/>
      <c r="AR40" s="49"/>
    </row>
    <row r="41" spans="1:44" ht="27.75" customHeight="1" x14ac:dyDescent="0.25">
      <c r="A41" s="41"/>
      <c r="B41" s="64"/>
      <c r="C41" s="43"/>
      <c r="D41" s="44"/>
      <c r="E41" s="47"/>
      <c r="F41" s="47"/>
      <c r="G41" s="48"/>
      <c r="H41" s="48"/>
      <c r="I41" s="48"/>
      <c r="J41" s="48"/>
      <c r="K41" s="48"/>
      <c r="L41" s="47"/>
      <c r="M41" s="47"/>
      <c r="N41" s="44"/>
      <c r="O41" s="44"/>
      <c r="P41" s="44"/>
      <c r="Q41" s="44"/>
      <c r="R41" s="62"/>
      <c r="S41" s="63"/>
      <c r="T41" s="47"/>
      <c r="U41" s="48"/>
      <c r="V41" s="48"/>
      <c r="W41" s="48"/>
      <c r="X41" s="48"/>
      <c r="Y41" s="44"/>
      <c r="Z41" s="45"/>
      <c r="AA41" s="47"/>
      <c r="AB41" s="44"/>
      <c r="AC41" s="44"/>
      <c r="AD41" s="44"/>
      <c r="AE41" s="44"/>
      <c r="AF41" s="44"/>
      <c r="AG41" s="45"/>
      <c r="AH41" s="44"/>
      <c r="AI41" s="49"/>
      <c r="AJ41" s="50"/>
      <c r="AK41" s="52"/>
      <c r="AL41" s="50"/>
      <c r="AM41" s="52"/>
      <c r="AN41" s="50"/>
      <c r="AO41" s="53"/>
      <c r="AP41" s="52"/>
      <c r="AQ41" s="49"/>
      <c r="AR41" s="49"/>
    </row>
    <row r="42" spans="1:44" ht="27.75" customHeight="1" x14ac:dyDescent="0.25">
      <c r="A42" s="41"/>
      <c r="B42" s="64"/>
      <c r="C42" s="43"/>
      <c r="D42" s="44"/>
      <c r="E42" s="47"/>
      <c r="F42" s="47"/>
      <c r="G42" s="48"/>
      <c r="H42" s="48"/>
      <c r="I42" s="48"/>
      <c r="J42" s="48"/>
      <c r="K42" s="48"/>
      <c r="L42" s="47"/>
      <c r="M42" s="47"/>
      <c r="N42" s="44"/>
      <c r="O42" s="44"/>
      <c r="P42" s="44"/>
      <c r="Q42" s="44"/>
      <c r="R42" s="62"/>
      <c r="S42" s="63"/>
      <c r="T42" s="47"/>
      <c r="U42" s="48"/>
      <c r="V42" s="48"/>
      <c r="W42" s="48"/>
      <c r="X42" s="48"/>
      <c r="Y42" s="44"/>
      <c r="Z42" s="45"/>
      <c r="AA42" s="47"/>
      <c r="AB42" s="44"/>
      <c r="AC42" s="44"/>
      <c r="AD42" s="44"/>
      <c r="AE42" s="44"/>
      <c r="AF42" s="44"/>
      <c r="AG42" s="45"/>
      <c r="AH42" s="44"/>
      <c r="AI42" s="49"/>
      <c r="AJ42" s="50"/>
      <c r="AK42" s="52"/>
      <c r="AL42" s="50"/>
      <c r="AM42" s="52"/>
      <c r="AN42" s="50"/>
      <c r="AO42" s="53"/>
      <c r="AP42" s="52"/>
      <c r="AQ42" s="49"/>
      <c r="AR42" s="49"/>
    </row>
    <row r="43" spans="1:44" ht="27.75" customHeight="1" x14ac:dyDescent="0.25">
      <c r="A43" s="41"/>
      <c r="B43" s="64"/>
      <c r="C43" s="43"/>
      <c r="D43" s="44"/>
      <c r="E43" s="47"/>
      <c r="F43" s="47"/>
      <c r="G43" s="48"/>
      <c r="H43" s="48"/>
      <c r="I43" s="48"/>
      <c r="J43" s="48"/>
      <c r="K43" s="48"/>
      <c r="L43" s="47"/>
      <c r="M43" s="47"/>
      <c r="N43" s="44"/>
      <c r="O43" s="44"/>
      <c r="P43" s="44"/>
      <c r="Q43" s="44"/>
      <c r="R43" s="62"/>
      <c r="S43" s="63"/>
      <c r="T43" s="47"/>
      <c r="U43" s="48"/>
      <c r="V43" s="48"/>
      <c r="W43" s="48"/>
      <c r="X43" s="48"/>
      <c r="Y43" s="44"/>
      <c r="Z43" s="45"/>
      <c r="AA43" s="47"/>
      <c r="AB43" s="44"/>
      <c r="AC43" s="44"/>
      <c r="AD43" s="44"/>
      <c r="AE43" s="44"/>
      <c r="AF43" s="44"/>
      <c r="AG43" s="45"/>
      <c r="AH43" s="44"/>
      <c r="AI43" s="49"/>
      <c r="AJ43" s="50"/>
      <c r="AK43" s="52"/>
      <c r="AL43" s="50"/>
      <c r="AM43" s="52"/>
      <c r="AN43" s="50"/>
      <c r="AO43" s="53"/>
      <c r="AP43" s="52"/>
      <c r="AQ43" s="49"/>
      <c r="AR43" s="49"/>
    </row>
    <row r="44" spans="1:44" ht="27.75" customHeight="1" x14ac:dyDescent="0.25">
      <c r="A44" s="41"/>
      <c r="B44" s="64"/>
      <c r="C44" s="43"/>
      <c r="D44" s="44"/>
      <c r="E44" s="47"/>
      <c r="F44" s="47"/>
      <c r="G44" s="48"/>
      <c r="H44" s="48"/>
      <c r="I44" s="48"/>
      <c r="J44" s="48"/>
      <c r="K44" s="48"/>
      <c r="L44" s="47"/>
      <c r="M44" s="47"/>
      <c r="N44" s="44"/>
      <c r="O44" s="44"/>
      <c r="P44" s="44"/>
      <c r="Q44" s="44"/>
      <c r="R44" s="62"/>
      <c r="S44" s="63"/>
      <c r="T44" s="47"/>
      <c r="U44" s="48"/>
      <c r="V44" s="48"/>
      <c r="W44" s="48"/>
      <c r="X44" s="48"/>
      <c r="Y44" s="44"/>
      <c r="Z44" s="45"/>
      <c r="AA44" s="47"/>
      <c r="AB44" s="44"/>
      <c r="AC44" s="44"/>
      <c r="AD44" s="44"/>
      <c r="AE44" s="44"/>
      <c r="AF44" s="44"/>
      <c r="AG44" s="45"/>
      <c r="AH44" s="44"/>
      <c r="AI44" s="49"/>
      <c r="AJ44" s="50"/>
      <c r="AK44" s="52"/>
      <c r="AL44" s="50"/>
      <c r="AM44" s="52"/>
      <c r="AN44" s="50"/>
      <c r="AO44" s="53"/>
      <c r="AP44" s="52"/>
      <c r="AQ44" s="49"/>
      <c r="AR44" s="49"/>
    </row>
    <row r="45" spans="1:44" ht="27.75" customHeight="1" x14ac:dyDescent="0.25">
      <c r="A45" s="41"/>
      <c r="B45" s="64"/>
      <c r="C45" s="43"/>
      <c r="D45" s="44"/>
      <c r="E45" s="47"/>
      <c r="F45" s="47"/>
      <c r="G45" s="48"/>
      <c r="H45" s="48"/>
      <c r="I45" s="48"/>
      <c r="J45" s="48"/>
      <c r="K45" s="48"/>
      <c r="L45" s="47"/>
      <c r="M45" s="47"/>
      <c r="N45" s="44"/>
      <c r="O45" s="44"/>
      <c r="P45" s="44"/>
      <c r="Q45" s="44"/>
      <c r="R45" s="62"/>
      <c r="S45" s="63"/>
      <c r="T45" s="47"/>
      <c r="U45" s="48"/>
      <c r="V45" s="48"/>
      <c r="W45" s="48"/>
      <c r="X45" s="48"/>
      <c r="Y45" s="44"/>
      <c r="Z45" s="45"/>
      <c r="AA45" s="47"/>
      <c r="AB45" s="44"/>
      <c r="AC45" s="44"/>
      <c r="AD45" s="44"/>
      <c r="AE45" s="44"/>
      <c r="AF45" s="44"/>
      <c r="AG45" s="45"/>
      <c r="AH45" s="44"/>
      <c r="AI45" s="49"/>
      <c r="AJ45" s="50"/>
      <c r="AK45" s="52"/>
      <c r="AL45" s="50"/>
      <c r="AM45" s="52"/>
      <c r="AN45" s="50"/>
      <c r="AO45" s="53"/>
      <c r="AP45" s="52"/>
      <c r="AQ45" s="49"/>
      <c r="AR45" s="49"/>
    </row>
    <row r="46" spans="1:44" ht="27.75" customHeight="1" x14ac:dyDescent="0.25">
      <c r="A46" s="41"/>
      <c r="B46" s="64"/>
      <c r="C46" s="24"/>
      <c r="D46" s="44"/>
      <c r="E46" s="47"/>
      <c r="F46" s="47"/>
      <c r="G46" s="48"/>
      <c r="H46" s="48"/>
      <c r="I46" s="48"/>
      <c r="J46" s="48"/>
      <c r="K46" s="48"/>
      <c r="L46" s="47"/>
      <c r="M46" s="47"/>
      <c r="N46" s="44"/>
      <c r="O46" s="44"/>
      <c r="P46" s="44"/>
      <c r="Q46" s="44"/>
      <c r="R46" s="62"/>
      <c r="S46" s="63"/>
      <c r="T46" s="47"/>
      <c r="U46" s="48"/>
      <c r="V46" s="48"/>
      <c r="W46" s="48"/>
      <c r="X46" s="48"/>
      <c r="Y46" s="44"/>
      <c r="Z46" s="45"/>
      <c r="AA46" s="47"/>
      <c r="AB46" s="44"/>
      <c r="AC46" s="44"/>
      <c r="AD46" s="44"/>
      <c r="AE46" s="44"/>
      <c r="AF46" s="44"/>
      <c r="AG46" s="45"/>
      <c r="AH46" s="44"/>
      <c r="AI46" s="49"/>
      <c r="AJ46" s="50"/>
      <c r="AK46" s="52"/>
      <c r="AL46" s="50"/>
      <c r="AM46" s="52"/>
      <c r="AN46" s="50"/>
      <c r="AO46" s="53"/>
      <c r="AP46" s="52"/>
      <c r="AQ46" s="49"/>
      <c r="AR46" s="49"/>
    </row>
    <row r="47" spans="1:44" x14ac:dyDescent="0.2">
      <c r="A47" s="1"/>
      <c r="D47" s="27"/>
      <c r="F47" s="66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8"/>
      <c r="U47" s="68"/>
      <c r="V47" s="68"/>
      <c r="W47" s="68"/>
      <c r="X47" s="68"/>
      <c r="Y47" s="68"/>
      <c r="Z47" s="68"/>
      <c r="AA47" s="68"/>
      <c r="AB47" s="68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</row>
    <row r="48" spans="1:44" x14ac:dyDescent="0.2">
      <c r="A48" s="1"/>
      <c r="F48" s="66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8"/>
      <c r="U48" s="68"/>
      <c r="V48" s="68"/>
      <c r="W48" s="68"/>
      <c r="X48" s="68"/>
      <c r="Y48" s="68"/>
      <c r="Z48" s="68"/>
      <c r="AA48" s="68"/>
      <c r="AB48" s="68"/>
      <c r="AC48" s="67"/>
      <c r="AD48" s="67"/>
      <c r="AE48" s="67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</row>
    <row r="49" spans="3:31" x14ac:dyDescent="0.2">
      <c r="F49" s="66"/>
      <c r="G49" s="69"/>
      <c r="H49" s="69"/>
      <c r="I49" s="69"/>
      <c r="J49" s="69"/>
      <c r="K49" s="67"/>
      <c r="L49" s="67"/>
      <c r="M49" s="69"/>
      <c r="N49" s="69"/>
      <c r="O49" s="69"/>
      <c r="P49" s="69"/>
      <c r="Q49" s="69"/>
      <c r="R49" s="69"/>
      <c r="T49" s="70"/>
      <c r="U49" s="70"/>
      <c r="V49" s="70"/>
      <c r="W49" s="70"/>
      <c r="X49" s="70"/>
      <c r="Y49" s="70"/>
      <c r="Z49" s="70"/>
      <c r="AA49" s="70"/>
      <c r="AB49" s="70"/>
      <c r="AC49" s="69"/>
      <c r="AD49" s="69"/>
      <c r="AE49" s="69"/>
    </row>
    <row r="50" spans="3:31" x14ac:dyDescent="0.2">
      <c r="C50" s="112"/>
      <c r="D50" s="112"/>
      <c r="T50" s="71"/>
      <c r="U50" s="71"/>
      <c r="V50" s="71"/>
      <c r="W50" s="71"/>
      <c r="X50" s="71"/>
      <c r="Y50" s="71"/>
      <c r="Z50" s="71"/>
      <c r="AA50" s="71"/>
      <c r="AB50" s="71"/>
    </row>
    <row r="51" spans="3:31" x14ac:dyDescent="0.2">
      <c r="E51" s="1"/>
      <c r="T51" s="71"/>
      <c r="U51" s="71"/>
      <c r="V51" s="71"/>
      <c r="W51" s="71"/>
      <c r="X51" s="71"/>
      <c r="Y51" s="71"/>
      <c r="Z51" s="71"/>
      <c r="AA51" s="71"/>
      <c r="AB51" s="71"/>
    </row>
    <row r="52" spans="3:31" x14ac:dyDescent="0.2">
      <c r="E52" s="1"/>
      <c r="T52" s="71"/>
      <c r="U52" s="71"/>
      <c r="V52" s="71"/>
      <c r="W52" s="71"/>
      <c r="X52" s="71"/>
      <c r="Y52" s="71"/>
      <c r="Z52" s="71"/>
      <c r="AA52" s="71"/>
      <c r="AB52" s="71"/>
    </row>
    <row r="53" spans="3:31" x14ac:dyDescent="0.2">
      <c r="T53" s="71"/>
      <c r="U53" s="71"/>
      <c r="V53" s="71"/>
      <c r="W53" s="71"/>
      <c r="X53" s="71"/>
      <c r="Y53" s="71"/>
      <c r="Z53" s="71"/>
      <c r="AA53" s="71"/>
      <c r="AB53" s="71"/>
    </row>
    <row r="54" spans="3:31" x14ac:dyDescent="0.2">
      <c r="F54" s="1"/>
      <c r="K54" s="1"/>
      <c r="L54" s="1"/>
      <c r="T54" s="71"/>
      <c r="U54" s="71"/>
      <c r="V54" s="71"/>
      <c r="W54" s="71"/>
      <c r="X54" s="71"/>
      <c r="Y54" s="71"/>
      <c r="Z54" s="71"/>
      <c r="AA54" s="71"/>
      <c r="AB54" s="71"/>
    </row>
    <row r="55" spans="3:31" x14ac:dyDescent="0.2">
      <c r="F55" s="1"/>
      <c r="K55" s="1"/>
      <c r="L55" s="1"/>
      <c r="T55" s="71"/>
      <c r="U55" s="71"/>
      <c r="V55" s="71"/>
      <c r="W55" s="71"/>
      <c r="X55" s="71"/>
      <c r="Y55" s="71"/>
      <c r="Z55" s="71"/>
      <c r="AA55" s="71"/>
      <c r="AB55" s="71"/>
    </row>
  </sheetData>
  <mergeCells count="8">
    <mergeCell ref="C50:D50"/>
    <mergeCell ref="B2:C2"/>
    <mergeCell ref="AH2:AS2"/>
    <mergeCell ref="AJ3:AR3"/>
    <mergeCell ref="B5:Y5"/>
    <mergeCell ref="A6:A7"/>
    <mergeCell ref="B6:B7"/>
    <mergeCell ref="C6:C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54"/>
  <sheetViews>
    <sheetView tabSelected="1" zoomScale="118" zoomScaleNormal="118" workbookViewId="0">
      <selection activeCell="U25" sqref="U25"/>
    </sheetView>
  </sheetViews>
  <sheetFormatPr defaultRowHeight="15" x14ac:dyDescent="0.25"/>
  <cols>
    <col min="1" max="1" width="4.28515625" style="3" customWidth="1"/>
    <col min="2" max="2" width="14.85546875" style="2" customWidth="1"/>
    <col min="3" max="3" width="15.7109375" style="2" customWidth="1"/>
    <col min="4" max="4" width="6.42578125" customWidth="1"/>
    <col min="5" max="5" width="5.42578125" customWidth="1"/>
    <col min="6" max="6" width="3.42578125" customWidth="1"/>
    <col min="7" max="7" width="5.7109375" customWidth="1"/>
    <col min="8" max="8" width="6" customWidth="1"/>
    <col min="9" max="9" width="5.5703125" customWidth="1"/>
    <col min="10" max="10" width="5.28515625" customWidth="1"/>
    <col min="11" max="11" width="5.42578125" customWidth="1"/>
    <col min="12" max="12" width="4.7109375" customWidth="1"/>
    <col min="13" max="13" width="5" customWidth="1"/>
    <col min="14" max="14" width="5.85546875" customWidth="1"/>
    <col min="15" max="15" width="6.42578125" customWidth="1"/>
    <col min="16" max="16" width="5.42578125" customWidth="1"/>
    <col min="17" max="17" width="5.85546875" customWidth="1"/>
    <col min="18" max="18" width="6.7109375" customWidth="1"/>
    <col min="19" max="19" width="4.85546875" customWidth="1"/>
    <col min="20" max="20" width="3.42578125" customWidth="1"/>
    <col min="21" max="21" width="6.7109375" customWidth="1"/>
    <col min="22" max="22" width="5.28515625" customWidth="1"/>
    <col min="23" max="23" width="6.28515625" customWidth="1"/>
    <col min="24" max="25" width="6.85546875" customWidth="1"/>
    <col min="26" max="34" width="3.42578125" customWidth="1"/>
    <col min="35" max="35" width="6.7109375" bestFit="1" customWidth="1"/>
    <col min="36" max="36" width="7.85546875" customWidth="1"/>
    <col min="37" max="37" width="3.42578125" customWidth="1"/>
    <col min="38" max="38" width="4.7109375" customWidth="1"/>
    <col min="39" max="39" width="3.42578125" customWidth="1"/>
    <col min="40" max="40" width="4.7109375" customWidth="1"/>
    <col min="41" max="41" width="5.140625" customWidth="1"/>
    <col min="42" max="42" width="4.85546875" customWidth="1"/>
    <col min="43" max="43" width="3.42578125" customWidth="1"/>
    <col min="44" max="44" width="6.85546875" customWidth="1"/>
    <col min="45" max="45" width="7.5703125" customWidth="1"/>
    <col min="46" max="46" width="3.42578125" customWidth="1"/>
  </cols>
  <sheetData>
    <row r="1" spans="1:47" ht="12.75" x14ac:dyDescent="0.2">
      <c r="B1" s="94" t="s">
        <v>28</v>
      </c>
      <c r="C1" s="95" t="s">
        <v>29</v>
      </c>
    </row>
    <row r="2" spans="1:47" ht="12.75" x14ac:dyDescent="0.2">
      <c r="B2" s="97">
        <v>6</v>
      </c>
      <c r="C2" s="98">
        <v>2018</v>
      </c>
      <c r="K2" t="s">
        <v>33</v>
      </c>
    </row>
    <row r="3" spans="1:47" ht="12.75" x14ac:dyDescent="0.2">
      <c r="B3" s="89"/>
      <c r="C3" s="89"/>
    </row>
    <row r="4" spans="1:47" s="74" customFormat="1" ht="13.5" customHeight="1" x14ac:dyDescent="0.2">
      <c r="A4" s="72"/>
      <c r="B4" s="89"/>
      <c r="C4" s="96"/>
      <c r="E4" s="75"/>
      <c r="F4" s="75"/>
      <c r="K4" s="21"/>
      <c r="L4" s="21"/>
      <c r="AH4" s="73"/>
      <c r="AI4" s="73"/>
      <c r="AJ4" s="73"/>
      <c r="AK4" s="73"/>
      <c r="AL4" s="73"/>
    </row>
    <row r="5" spans="1:47" s="74" customFormat="1" ht="13.5" customHeight="1" x14ac:dyDescent="0.2">
      <c r="A5" s="72"/>
      <c r="B5" s="89"/>
      <c r="C5" s="89"/>
      <c r="D5"/>
      <c r="E5" s="75"/>
      <c r="F5" s="75"/>
      <c r="K5" s="21"/>
      <c r="L5" s="21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</row>
    <row r="6" spans="1:47" s="74" customFormat="1" ht="13.5" customHeight="1" x14ac:dyDescent="0.2">
      <c r="A6" s="72"/>
      <c r="B6" s="90"/>
      <c r="C6" s="91"/>
      <c r="E6" s="75"/>
      <c r="F6" s="75"/>
      <c r="K6" s="21"/>
      <c r="L6" s="21"/>
      <c r="AH6" s="73"/>
      <c r="AI6" s="73"/>
      <c r="AJ6" s="116"/>
      <c r="AK6" s="116"/>
      <c r="AL6" s="116"/>
      <c r="AM6" s="116"/>
      <c r="AN6" s="116"/>
      <c r="AO6" s="116"/>
      <c r="AP6" s="116"/>
      <c r="AQ6" s="116"/>
      <c r="AR6" s="116"/>
    </row>
    <row r="7" spans="1:47" s="74" customFormat="1" ht="13.5" customHeight="1" x14ac:dyDescent="0.2">
      <c r="A7" s="72"/>
      <c r="B7" s="117" t="s">
        <v>21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AG7"/>
    </row>
    <row r="8" spans="1:47" ht="12.75" x14ac:dyDescent="0.2">
      <c r="B8" s="4"/>
      <c r="C8" s="4"/>
    </row>
    <row r="9" spans="1:47" ht="22.5" x14ac:dyDescent="0.2">
      <c r="A9" s="9" t="s">
        <v>18</v>
      </c>
      <c r="B9" s="6" t="s">
        <v>1</v>
      </c>
      <c r="C9" s="6" t="s">
        <v>2</v>
      </c>
      <c r="D9" s="93">
        <f>IFERROR(DATEVALUE(COLUMN()-COLUMN($C$10)&amp;"."&amp;$B$2&amp;"."&amp;$C$2),"")</f>
        <v>43252</v>
      </c>
      <c r="E9" s="93">
        <f t="shared" ref="E9:AF9" si="0">IFERROR(DATEVALUE(COLUMN()-COLUMN($C$10)&amp;"."&amp;$B$2&amp;"."&amp;$C$2),"")</f>
        <v>43253</v>
      </c>
      <c r="F9" s="93">
        <f t="shared" si="0"/>
        <v>43254</v>
      </c>
      <c r="G9" s="93">
        <f t="shared" si="0"/>
        <v>43255</v>
      </c>
      <c r="H9" s="93">
        <f t="shared" si="0"/>
        <v>43256</v>
      </c>
      <c r="I9" s="93">
        <f t="shared" si="0"/>
        <v>43257</v>
      </c>
      <c r="J9" s="93">
        <f t="shared" si="0"/>
        <v>43258</v>
      </c>
      <c r="K9" s="93">
        <f t="shared" si="0"/>
        <v>43259</v>
      </c>
      <c r="L9" s="93">
        <f t="shared" si="0"/>
        <v>43260</v>
      </c>
      <c r="M9" s="93">
        <f t="shared" si="0"/>
        <v>43261</v>
      </c>
      <c r="N9" s="93">
        <f t="shared" si="0"/>
        <v>43262</v>
      </c>
      <c r="O9" s="93">
        <f t="shared" si="0"/>
        <v>43263</v>
      </c>
      <c r="P9" s="93">
        <f t="shared" si="0"/>
        <v>43264</v>
      </c>
      <c r="Q9" s="93">
        <f t="shared" si="0"/>
        <v>43265</v>
      </c>
      <c r="R9" s="93">
        <f t="shared" si="0"/>
        <v>43266</v>
      </c>
      <c r="S9" s="93">
        <f t="shared" si="0"/>
        <v>43267</v>
      </c>
      <c r="T9" s="93">
        <f t="shared" si="0"/>
        <v>43268</v>
      </c>
      <c r="U9" s="93">
        <f t="shared" si="0"/>
        <v>43269</v>
      </c>
      <c r="V9" s="93">
        <f t="shared" si="0"/>
        <v>43270</v>
      </c>
      <c r="W9" s="93">
        <f t="shared" si="0"/>
        <v>43271</v>
      </c>
      <c r="X9" s="93">
        <f t="shared" si="0"/>
        <v>43272</v>
      </c>
      <c r="Y9" s="93">
        <f t="shared" si="0"/>
        <v>43273</v>
      </c>
      <c r="Z9" s="93">
        <f t="shared" si="0"/>
        <v>43274</v>
      </c>
      <c r="AA9" s="93">
        <f t="shared" si="0"/>
        <v>43275</v>
      </c>
      <c r="AB9" s="93">
        <f t="shared" si="0"/>
        <v>43276</v>
      </c>
      <c r="AC9" s="93">
        <f t="shared" si="0"/>
        <v>43277</v>
      </c>
      <c r="AD9" s="93">
        <f t="shared" si="0"/>
        <v>43278</v>
      </c>
      <c r="AE9" s="93">
        <f t="shared" si="0"/>
        <v>43279</v>
      </c>
      <c r="AF9" s="93">
        <f t="shared" si="0"/>
        <v>43280</v>
      </c>
      <c r="AG9" s="93">
        <f>IFERROR(DATEVALUE(COLUMN()-COLUMN($C$10)&amp;"."&amp;$B$2&amp;"."&amp;$C$2),"")</f>
        <v>43281</v>
      </c>
      <c r="AH9" s="93" t="str">
        <f>IFERROR(DATEVALUE(COLUMN()-COLUMN($C$10)&amp;"."&amp;$B$2&amp;"."&amp;$C$2),"")</f>
        <v/>
      </c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8"/>
    </row>
    <row r="10" spans="1:47" ht="46.5" customHeight="1" x14ac:dyDescent="0.2">
      <c r="A10" s="7"/>
      <c r="B10" s="7"/>
      <c r="C10" s="7"/>
      <c r="D10" s="92">
        <f>IFERROR(DATEVALUE(COLUMN()-COLUMN($C$10)&amp;"."&amp;$B$2&amp;"."&amp;$C$2),"")</f>
        <v>43252</v>
      </c>
      <c r="E10" s="92">
        <f t="shared" ref="E10:AH10" si="1">IFERROR(DATEVALUE(COLUMN()-COLUMN($C$10)&amp;"."&amp;$B$2&amp;"."&amp;$C$2),"")</f>
        <v>43253</v>
      </c>
      <c r="F10" s="92">
        <f t="shared" si="1"/>
        <v>43254</v>
      </c>
      <c r="G10" s="92">
        <f t="shared" si="1"/>
        <v>43255</v>
      </c>
      <c r="H10" s="92">
        <f t="shared" si="1"/>
        <v>43256</v>
      </c>
      <c r="I10" s="92">
        <f t="shared" si="1"/>
        <v>43257</v>
      </c>
      <c r="J10" s="92">
        <f t="shared" si="1"/>
        <v>43258</v>
      </c>
      <c r="K10" s="92">
        <f t="shared" si="1"/>
        <v>43259</v>
      </c>
      <c r="L10" s="92">
        <f t="shared" si="1"/>
        <v>43260</v>
      </c>
      <c r="M10" s="92">
        <f t="shared" si="1"/>
        <v>43261</v>
      </c>
      <c r="N10" s="92">
        <f t="shared" si="1"/>
        <v>43262</v>
      </c>
      <c r="O10" s="92">
        <f t="shared" si="1"/>
        <v>43263</v>
      </c>
      <c r="P10" s="92">
        <f t="shared" si="1"/>
        <v>43264</v>
      </c>
      <c r="Q10" s="92">
        <f t="shared" si="1"/>
        <v>43265</v>
      </c>
      <c r="R10" s="92">
        <f t="shared" si="1"/>
        <v>43266</v>
      </c>
      <c r="S10" s="92">
        <f t="shared" si="1"/>
        <v>43267</v>
      </c>
      <c r="T10" s="92">
        <f t="shared" si="1"/>
        <v>43268</v>
      </c>
      <c r="U10" s="92">
        <f t="shared" si="1"/>
        <v>43269</v>
      </c>
      <c r="V10" s="92">
        <f t="shared" si="1"/>
        <v>43270</v>
      </c>
      <c r="W10" s="92">
        <f t="shared" si="1"/>
        <v>43271</v>
      </c>
      <c r="X10" s="92">
        <f t="shared" si="1"/>
        <v>43272</v>
      </c>
      <c r="Y10" s="92">
        <f t="shared" si="1"/>
        <v>43273</v>
      </c>
      <c r="Z10" s="92">
        <f t="shared" si="1"/>
        <v>43274</v>
      </c>
      <c r="AA10" s="92">
        <f t="shared" si="1"/>
        <v>43275</v>
      </c>
      <c r="AB10" s="92">
        <f t="shared" si="1"/>
        <v>43276</v>
      </c>
      <c r="AC10" s="92">
        <f t="shared" si="1"/>
        <v>43277</v>
      </c>
      <c r="AD10" s="92">
        <f t="shared" si="1"/>
        <v>43278</v>
      </c>
      <c r="AE10" s="92">
        <f t="shared" si="1"/>
        <v>43279</v>
      </c>
      <c r="AF10" s="92">
        <f t="shared" si="1"/>
        <v>43280</v>
      </c>
      <c r="AG10" s="92">
        <f t="shared" si="1"/>
        <v>43281</v>
      </c>
      <c r="AH10" s="92" t="str">
        <f t="shared" si="1"/>
        <v/>
      </c>
      <c r="AI10" s="10" t="s">
        <v>3</v>
      </c>
      <c r="AJ10" s="10" t="s">
        <v>4</v>
      </c>
      <c r="AK10" s="11" t="s">
        <v>5</v>
      </c>
      <c r="AL10" s="11" t="s">
        <v>7</v>
      </c>
      <c r="AM10" s="12" t="s">
        <v>8</v>
      </c>
      <c r="AN10" s="13" t="s">
        <v>9</v>
      </c>
      <c r="AO10" s="12" t="s">
        <v>10</v>
      </c>
      <c r="AP10" s="12" t="s">
        <v>19</v>
      </c>
      <c r="AQ10" s="12" t="s">
        <v>11</v>
      </c>
      <c r="AR10" s="10" t="s">
        <v>20</v>
      </c>
      <c r="AS10" s="10" t="s">
        <v>12</v>
      </c>
      <c r="AT10" s="10" t="s">
        <v>13</v>
      </c>
      <c r="AU10" s="14" t="s">
        <v>14</v>
      </c>
    </row>
    <row r="11" spans="1:47" ht="12.75" x14ac:dyDescent="0.2">
      <c r="A11" s="6">
        <f>'исходный '!A8</f>
        <v>1</v>
      </c>
      <c r="B11" s="6">
        <f>'исходный '!B8</f>
        <v>0</v>
      </c>
      <c r="C11" s="6">
        <f>'исходный '!C8</f>
        <v>0</v>
      </c>
      <c r="D11" s="101" t="str">
        <f>IFERROR(IF(OR(WEEKDAY(D$10)=1,SUMPRODUCT(N(D$10=праздики))&gt;0),"В",IF(ISERR(--'исходный '!D8),'исходный '!D8,MIN(--'исходный '!D8,7,IF(WEEKDAY(D$9)=7,5,7)))),)</f>
        <v>Т</v>
      </c>
      <c r="E11" s="102">
        <f>IFERROR(IF(OR(WEEKDAY(E$10)=1,SUMPRODUCT(N(E$10=праздики))&gt;0),"В",IF(ISERR(--'исходный '!E8),'исходный '!E8,MIN(--'исходный '!E8,7,IF(WEEKDAY(E$9)=7,5,7)))),)</f>
        <v>5</v>
      </c>
      <c r="F11" s="101" t="str">
        <f>IFERROR(IF(OR(WEEKDAY(F$10)=1,SUMPRODUCT(N(F$10=праздики))&gt;0),"В",IF(ISERR(--'исходный '!F8),'исходный '!F8,MIN(--'исходный '!F8,7,IF(WEEKDAY(F$9)=7,5,7)))),)</f>
        <v>В</v>
      </c>
      <c r="G11" s="101">
        <f>IFERROR(IF(OR(WEEKDAY(G$10)=1,SUMPRODUCT(N(G$10=праздики))&gt;0),"В",IF(ISERR(--'исходный '!G8),'исходный '!G8,MIN(--'исходный '!G8,7,IF(WEEKDAY(G$9)=7,5,7)))),)</f>
        <v>6</v>
      </c>
      <c r="H11" s="101">
        <f>IFERROR(IF(OR(WEEKDAY(H$10)=1,SUMPRODUCT(N(H$10=праздики))&gt;0),"В",IF(ISERR(--'исходный '!H8),'исходный '!H8,MIN(--'исходный '!H8,7,IF(WEEKDAY(H$9)=7,5,7)))),)</f>
        <v>7</v>
      </c>
      <c r="I11" s="101">
        <f>IFERROR(IF(OR(WEEKDAY(I$10)=1,SUMPRODUCT(N(I$10=праздики))&gt;0),"В",IF(ISERR(--'исходный '!I8),'исходный '!I8,MIN(--'исходный '!I8,7,IF(WEEKDAY(I$9)=7,5,7)))),)</f>
        <v>7</v>
      </c>
      <c r="J11" s="101">
        <f>IFERROR(IF(OR(WEEKDAY(J$10)=1,SUMPRODUCT(N(J$10=праздики))&gt;0),"В",IF(ISERR(--'исходный '!J8),'исходный '!J8,MIN(--'исходный '!J8,7,IF(WEEKDAY(J$9)=7,5,7)))),)</f>
        <v>7</v>
      </c>
      <c r="K11" s="101">
        <f>IFERROR(IF(OR(WEEKDAY(K$10)=1,SUMPRODUCT(N(K$10=праздики))&gt;0),"В",IF(ISERR(--'исходный '!K8),'исходный '!K8,MIN(--'исходный '!K8,7,IF(WEEKDAY(K$9)=7,5,7)))),)</f>
        <v>6</v>
      </c>
      <c r="L11" s="102">
        <f>IFERROR(IF(OR(WEEKDAY(L$10)=1,SUMPRODUCT(N(L$10=праздики))&gt;0),"В",IF(ISERR(--'исходный '!L8),'исходный '!L8,MIN(--'исходный '!L8,7,IF(WEEKDAY(L$9)=7,5,7)))),)</f>
        <v>5</v>
      </c>
      <c r="M11" s="101" t="str">
        <f>IFERROR(IF(OR(WEEKDAY(M$10)=1,SUMPRODUCT(N(M$10=праздики))&gt;0),"В",IF(ISERR(--'исходный '!M8),'исходный '!M8,MIN(--'исходный '!M8,7,IF(WEEKDAY(M$9)=7,5,7)))),)</f>
        <v>В</v>
      </c>
      <c r="N11" s="101">
        <f>IFERROR(IF(OR(WEEKDAY(N$10)=1,SUMPRODUCT(N(N$10=праздики))&gt;0),"В",IF(ISERR(--'исходный '!N8),'исходный '!N8,MIN(--'исходный '!N8,7,IF(WEEKDAY(N$9)=7,5,7)))),)</f>
        <v>7</v>
      </c>
      <c r="O11" s="101">
        <f>IFERROR(IF(OR(WEEKDAY(O$10)=1,SUMPRODUCT(N(O$10=праздики))&gt;0),"В",IF(ISERR(--'исходный '!O8),'исходный '!O8,MIN(--'исходный '!O8,7,IF(WEEKDAY(O$9)=7,5,7)))),)</f>
        <v>7</v>
      </c>
      <c r="P11" s="101">
        <f>IFERROR(IF(OR(WEEKDAY(P$10)=1,SUMPRODUCT(N(P$10=праздики))&gt;0),"В",IF(ISERR(--'исходный '!P8),'исходный '!P8,MIN(--'исходный '!P8,7,IF(WEEKDAY(P$9)=7,5,7)))),)</f>
        <v>7</v>
      </c>
      <c r="Q11" s="101">
        <f>IFERROR(IF(OR(WEEKDAY(Q$10)=1,SUMPRODUCT(N(Q$10=праздики))&gt;0),"В",IF(ISERR(--'исходный '!Q8),'исходный '!Q8,MIN(--'исходный '!Q8,7,IF(WEEKDAY(Q$9)=7,5,7)))),)</f>
        <v>7</v>
      </c>
      <c r="R11" s="101">
        <f>IFERROR(IF(OR(WEEKDAY(R$10)=1,SUMPRODUCT(N(R$10=праздики))&gt;0),"В",IF(ISERR(--'исходный '!R8),'исходный '!R8,MIN(--'исходный '!R8,7,IF(WEEKDAY(R$9)=7,5,7)))),)</f>
        <v>7</v>
      </c>
      <c r="S11" s="102">
        <f>IFERROR(IF(OR(WEEKDAY(S$10)=1,SUMPRODUCT(N(S$10=праздики))&gt;0),"В",IF(ISERR(--'исходный '!S8),'исходный '!S8,MIN(--'исходный '!S8,7,IF(WEEKDAY(S$9)=7,5,7)))),)</f>
        <v>5</v>
      </c>
      <c r="T11" s="101" t="str">
        <f>IFERROR(IF(OR(WEEKDAY(T$10)=1,SUMPRODUCT(N(T$10=праздики))&gt;0),"В",IF(ISERR(--'исходный '!T8),'исходный '!T8,MIN(--'исходный '!T8,7,IF(WEEKDAY(T$9)=7,5,7)))),)</f>
        <v>В</v>
      </c>
      <c r="U11" s="101">
        <f>IFERROR(IF(OR(WEEKDAY(U$10)=1,SUMPRODUCT(N(U$10=праздики))&gt;0),"В",IF(ISERR(--'исходный '!U8),'исходный '!U8,MIN(--'исходный '!U8,7,IF(WEEKDAY(U$9)=7,5,7)))),)</f>
        <v>7</v>
      </c>
      <c r="V11" s="101">
        <f>IFERROR(IF(OR(WEEKDAY(V$10)=1,SUMPRODUCT(N(V$10=праздики))&gt;0),"В",IF(ISERR(--'исходный '!V8),'исходный '!V8,MIN(--'исходный '!V8,7,IF(WEEKDAY(V$9)=7,5,7)))),)</f>
        <v>7</v>
      </c>
      <c r="W11" s="101">
        <f>IFERROR(IF(OR(WEEKDAY(W$10)=1,SUMPRODUCT(N(W$10=праздики))&gt;0),"В",IF(ISERR(--'исходный '!W8),'исходный '!W8,MIN(--'исходный '!W8,7,IF(WEEKDAY(W$9)=7,5,7)))),)</f>
        <v>7</v>
      </c>
      <c r="X11" s="101">
        <f>IFERROR(IF(OR(WEEKDAY(X$10)=1,SUMPRODUCT(N(X$10=праздики))&gt;0),"В",IF(ISERR(--'исходный '!X8),'исходный '!X8,MIN(--'исходный '!X8,7,IF(WEEKDAY(X$9)=7,5,7)))),)</f>
        <v>7</v>
      </c>
      <c r="Y11" s="101">
        <f>IFERROR(IF(OR(WEEKDAY(Y$10)=1,SUMPRODUCT(N(Y$10=праздики))&gt;0),"В",IF(ISERR(--'исходный '!Y8),'исходный '!Y8,MIN(--'исходный '!Y8,7,IF(WEEKDAY(Y$9)=7,5,7)))),)</f>
        <v>7</v>
      </c>
      <c r="Z11" s="102">
        <f>IFERROR(IF(OR(WEEKDAY(Z$10)=1,SUMPRODUCT(N(Z$10=праздики))&gt;0),"В",IF(ISERR(--'исходный '!Z8),'исходный '!Z8,MIN(--'исходный '!Z8,7,IF(WEEKDAY(Z$9)=7,5,7)))),)</f>
        <v>5</v>
      </c>
      <c r="AA11" s="101" t="str">
        <f>IFERROR(IF(OR(WEEKDAY(AA$10)=1,SUMPRODUCT(N(AA$10=праздики))&gt;0),"В",IF(ISERR(--'исходный '!AA8),'исходный '!AA8,MIN(--'исходный '!AA8,7,IF(WEEKDAY(AA$9)=7,5,7)))),)</f>
        <v>В</v>
      </c>
      <c r="AB11" s="101">
        <f>IFERROR(IF(OR(WEEKDAY(AB$10)=1,SUMPRODUCT(N(AB$10=праздики))&gt;0),"В",IF(ISERR(--'исходный '!AB8),'исходный '!AB8,MIN(--'исходный '!AB8,7,IF(WEEKDAY(AB$9)=7,5,7)))),)</f>
        <v>7</v>
      </c>
      <c r="AC11" s="101">
        <f>IFERROR(IF(OR(WEEKDAY(AC$10)=1,SUMPRODUCT(N(AC$10=праздики))&gt;0),"В",IF(ISERR(--'исходный '!AC8),'исходный '!AC8,MIN(--'исходный '!AC8,7,IF(WEEKDAY(AC$9)=7,5,7)))),)</f>
        <v>7</v>
      </c>
      <c r="AD11" s="101">
        <f>IFERROR(IF(OR(WEEKDAY(AD$10)=1,SUMPRODUCT(N(AD$10=праздики))&gt;0),"В",IF(ISERR(--'исходный '!AD8),'исходный '!AD8,MIN(--'исходный '!AD8,7,IF(WEEKDAY(AD$9)=7,5,7)))),)</f>
        <v>7</v>
      </c>
      <c r="AE11" s="101">
        <f>IFERROR(IF(OR(WEEKDAY(AE$10)=1,SUMPRODUCT(N(AE$10=праздики))&gt;0),"В",IF(ISERR(--'исходный '!AE8),'исходный '!AE8,MIN(--'исходный '!AE8,7,IF(WEEKDAY(AE$9)=7,5,7)))),)</f>
        <v>7</v>
      </c>
      <c r="AF11" s="101">
        <f>IFERROR(IF(OR(WEEKDAY(AF$10)=1,SUMPRODUCT(N(AF$10=праздики))&gt;0),"В",IF(ISERR(--'исходный '!AF8),'исходный '!AF8,MIN(--'исходный '!AF8,7,IF(WEEKDAY(AF$9)=7,5,7)))),)</f>
        <v>7</v>
      </c>
      <c r="AG11" s="101">
        <f>IFERROR(IF(OR(WEEKDAY(AG$10)=1,SUMPRODUCT(N(AG$10=праздики))&gt;0),"В",IF(ISERR(--'исходный '!AG8),'исходный '!AG8,MIN(--'исходный '!AG8,7,IF(WEEKDAY(AG$9)=7,5,7)))),)</f>
        <v>5</v>
      </c>
      <c r="AH11" s="101">
        <f>IFERROR(IF(OR(WEEKDAY(AH$10)=1,SUMPRODUCT(N(AH$10=праздики))&gt;0),"В",IF(ISERR(--'исходный '!AH8),'исходный '!AH8,MIN(--'исходный '!AH8,7,IF(WEEKDAY(AH$9)=7,5,7)))),)</f>
        <v>0</v>
      </c>
      <c r="AI11" s="15">
        <f>COUNTIF(D11:AH11,"&gt;0")</f>
        <v>25</v>
      </c>
      <c r="AJ11" s="16">
        <f>COUNTIF(E11:AH11,"К")</f>
        <v>0</v>
      </c>
      <c r="AK11" s="17">
        <f>COUNTIF(E11:AH11,"О")</f>
        <v>0</v>
      </c>
      <c r="AL11" s="18">
        <f>COUNTIFS(E11:AH11,"Б")</f>
        <v>0</v>
      </c>
      <c r="AM11" s="18">
        <f>COUNTIF(E11:AH11,"А")</f>
        <v>0</v>
      </c>
      <c r="AN11" s="17"/>
      <c r="AO11" s="19">
        <f t="shared" ref="AO11" si="2">COUNTIF(E11:AH11,"В")</f>
        <v>4</v>
      </c>
      <c r="AP11" s="20">
        <f t="shared" ref="AP11" si="3">COUNTIF(D11:AK11,"П")</f>
        <v>0</v>
      </c>
      <c r="AQ11" s="16"/>
      <c r="AR11" s="20">
        <f>SUM(D11:AG11)</f>
        <v>163</v>
      </c>
      <c r="AS11" s="20"/>
      <c r="AT11" s="16"/>
    </row>
    <row r="12" spans="1:47" ht="12.75" x14ac:dyDescent="0.2">
      <c r="A12" s="6">
        <f>'исходный '!A9</f>
        <v>2</v>
      </c>
      <c r="B12" s="6">
        <f>'исходный '!B9</f>
        <v>0</v>
      </c>
      <c r="C12" s="6">
        <f>'исходный '!C9</f>
        <v>0</v>
      </c>
      <c r="D12" s="101">
        <f>IFERROR(IF(OR(WEEKDAY(D$10)=1,SUMPRODUCT(N(D$10=праздики))&gt;0),"В",IF(ISERR(--'исходный '!D9),'исходный '!D9,MIN(--'исходный '!D9,7,IF(WEEKDAY(D$9)=7,5,7)))),)</f>
        <v>7</v>
      </c>
      <c r="E12" s="102">
        <f>IFERROR(IF(OR(WEEKDAY(E$10)=1,SUMPRODUCT(N(E$10=праздики))&gt;0),"В",IF(ISERR(--'исходный '!E9),'исходный '!E9,MIN(--'исходный '!E9,7,IF(WEEKDAY(E$9)=7,5,7)))),)</f>
        <v>5</v>
      </c>
      <c r="F12" s="101" t="str">
        <f>IFERROR(IF(OR(WEEKDAY(F$10)=1,SUMPRODUCT(N(F$10=праздики))&gt;0),"В",IF(ISERR(--'исходный '!F9),'исходный '!F9,MIN(--'исходный '!F9,7,IF(WEEKDAY(F$9)=7,5,7)))),)</f>
        <v>В</v>
      </c>
      <c r="G12" s="101">
        <f>IFERROR(IF(OR(WEEKDAY(G$10)=1,SUMPRODUCT(N(G$10=праздики))&gt;0),"В",IF(ISERR(--'исходный '!G9),'исходный '!G9,MIN(--'исходный '!G9,7,IF(WEEKDAY(G$9)=7,5,7)))),)</f>
        <v>7</v>
      </c>
      <c r="H12" s="101">
        <f>IFERROR(IF(OR(WEEKDAY(H$10)=1,SUMPRODUCT(N(H$10=праздики))&gt;0),"В",IF(ISERR(--'исходный '!H9),'исходный '!H9,MIN(--'исходный '!H9,7,IF(WEEKDAY(H$9)=7,5,7)))),)</f>
        <v>7</v>
      </c>
      <c r="I12" s="101">
        <f>IFERROR(IF(OR(WEEKDAY(I$10)=1,SUMPRODUCT(N(I$10=праздики))&gt;0),"В",IF(ISERR(--'исходный '!I9),'исходный '!I9,MIN(--'исходный '!I9,7,IF(WEEKDAY(I$9)=7,5,7)))),)</f>
        <v>7</v>
      </c>
      <c r="J12" s="101">
        <f>IFERROR(IF(OR(WEEKDAY(J$10)=1,SUMPRODUCT(N(J$10=праздики))&gt;0),"В",IF(ISERR(--'исходный '!J9),'исходный '!J9,MIN(--'исходный '!J9,7,IF(WEEKDAY(J$9)=7,5,7)))),)</f>
        <v>7</v>
      </c>
      <c r="K12" s="101">
        <f>IFERROR(IF(OR(WEEKDAY(K$10)=1,SUMPRODUCT(N(K$10=праздики))&gt;0),"В",IF(ISERR(--'исходный '!K9),'исходный '!K9,MIN(--'исходный '!K9,7,IF(WEEKDAY(K$9)=7,5,7)))),)</f>
        <v>7</v>
      </c>
      <c r="L12" s="102">
        <f>IFERROR(IF(OR(WEEKDAY(L$10)=1,SUMPRODUCT(N(L$10=праздики))&gt;0),"В",IF(ISERR(--'исходный '!L9),'исходный '!L9,MIN(--'исходный '!L9,7,IF(WEEKDAY(L$9)=7,5,7)))),)</f>
        <v>5</v>
      </c>
      <c r="M12" s="101" t="str">
        <f>IFERROR(IF(OR(WEEKDAY(M$10)=1,SUMPRODUCT(N(M$10=праздики))&gt;0),"В",IF(ISERR(--'исходный '!M9),'исходный '!M9,MIN(--'исходный '!M9,7,IF(WEEKDAY(M$9)=7,5,7)))),)</f>
        <v>В</v>
      </c>
      <c r="N12" s="101">
        <f>IFERROR(IF(OR(WEEKDAY(N$10)=1,SUMPRODUCT(N(N$10=праздики))&gt;0),"В",IF(ISERR(--'исходный '!N9),'исходный '!N9,MIN(--'исходный '!N9,7,IF(WEEKDAY(N$9)=7,5,7)))),)</f>
        <v>7</v>
      </c>
      <c r="O12" s="101">
        <f>IFERROR(IF(OR(WEEKDAY(O$10)=1,SUMPRODUCT(N(O$10=праздики))&gt;0),"В",IF(ISERR(--'исходный '!O9),'исходный '!O9,MIN(--'исходный '!O9,7,IF(WEEKDAY(O$9)=7,5,7)))),)</f>
        <v>7</v>
      </c>
      <c r="P12" s="101">
        <f>IFERROR(IF(OR(WEEKDAY(P$10)=1,SUMPRODUCT(N(P$10=праздики))&gt;0),"В",IF(ISERR(--'исходный '!P9),'исходный '!P9,MIN(--'исходный '!P9,7,IF(WEEKDAY(P$9)=7,5,7)))),)</f>
        <v>7</v>
      </c>
      <c r="Q12" s="101">
        <f>IFERROR(IF(OR(WEEKDAY(Q$10)=1,SUMPRODUCT(N(Q$10=праздики))&gt;0),"В",IF(ISERR(--'исходный '!Q9),'исходный '!Q9,MIN(--'исходный '!Q9,7,IF(WEEKDAY(Q$9)=7,5,7)))),)</f>
        <v>7</v>
      </c>
      <c r="R12" s="101">
        <f>IFERROR(IF(OR(WEEKDAY(R$10)=1,SUMPRODUCT(N(R$10=праздики))&gt;0),"В",IF(ISERR(--'исходный '!R9),'исходный '!R9,MIN(--'исходный '!R9,7,IF(WEEKDAY(R$9)=7,5,7)))),)</f>
        <v>7</v>
      </c>
      <c r="S12" s="102">
        <f>IFERROR(IF(OR(WEEKDAY(S$10)=1,SUMPRODUCT(N(S$10=праздики))&gt;0),"В",IF(ISERR(--'исходный '!S9),'исходный '!S9,MIN(--'исходный '!S9,7,IF(WEEKDAY(S$9)=7,5,7)))),)</f>
        <v>5</v>
      </c>
      <c r="T12" s="101" t="str">
        <f>IFERROR(IF(OR(WEEKDAY(T$10)=1,SUMPRODUCT(N(T$10=праздики))&gt;0),"В",IF(ISERR(--'исходный '!T9),'исходный '!T9,MIN(--'исходный '!T9,7,IF(WEEKDAY(T$9)=7,5,7)))),)</f>
        <v>В</v>
      </c>
      <c r="U12" s="101">
        <f>IFERROR(IF(OR(WEEKDAY(U$10)=1,SUMPRODUCT(N(U$10=праздики))&gt;0),"В",IF(ISERR(--'исходный '!U9),'исходный '!U9,MIN(--'исходный '!U9,7,IF(WEEKDAY(U$9)=7,5,7)))),)</f>
        <v>7</v>
      </c>
      <c r="V12" s="101">
        <f>IFERROR(IF(OR(WEEKDAY(V$10)=1,SUMPRODUCT(N(V$10=праздики))&gt;0),"В",IF(ISERR(--'исходный '!V9),'исходный '!V9,MIN(--'исходный '!V9,7,IF(WEEKDAY(V$9)=7,5,7)))),)</f>
        <v>7</v>
      </c>
      <c r="W12" s="101">
        <f>IFERROR(IF(OR(WEEKDAY(W$10)=1,SUMPRODUCT(N(W$10=праздики))&gt;0),"В",IF(ISERR(--'исходный '!W9),'исходный '!W9,MIN(--'исходный '!W9,7,IF(WEEKDAY(W$9)=7,5,7)))),)</f>
        <v>7</v>
      </c>
      <c r="X12" s="101">
        <f>IFERROR(IF(OR(WEEKDAY(X$10)=1,SUMPRODUCT(N(X$10=праздики))&gt;0),"В",IF(ISERR(--'исходный '!X9),'исходный '!X9,MIN(--'исходный '!X9,7,IF(WEEKDAY(X$9)=7,5,7)))),)</f>
        <v>6</v>
      </c>
      <c r="Y12" s="101">
        <f>IFERROR(IF(OR(WEEKDAY(Y$10)=1,SUMPRODUCT(N(Y$10=праздики))&gt;0),"В",IF(ISERR(--'исходный '!Y9),'исходный '!Y9,MIN(--'исходный '!Y9,7,IF(WEEKDAY(Y$9)=7,5,7)))),)</f>
        <v>7</v>
      </c>
      <c r="Z12" s="102">
        <f>IFERROR(IF(OR(WEEKDAY(Z$10)=1,SUMPRODUCT(N(Z$10=праздики))&gt;0),"В",IF(ISERR(--'исходный '!Z9),'исходный '!Z9,MIN(--'исходный '!Z9,7,IF(WEEKDAY(Z$9)=7,5,7)))),)</f>
        <v>5</v>
      </c>
      <c r="AA12" s="101" t="str">
        <f>IFERROR(IF(OR(WEEKDAY(AA$10)=1,SUMPRODUCT(N(AA$10=праздики))&gt;0),"В",IF(ISERR(--'исходный '!AA9),'исходный '!AA9,MIN(--'исходный '!AA9,7,IF(WEEKDAY(AA$9)=7,5,7)))),)</f>
        <v>В</v>
      </c>
      <c r="AB12" s="101">
        <f>IFERROR(IF(OR(WEEKDAY(AB$10)=1,SUMPRODUCT(N(AB$10=праздики))&gt;0),"В",IF(ISERR(--'исходный '!AB9),'исходный '!AB9,MIN(--'исходный '!AB9,7,IF(WEEKDAY(AB$9)=7,5,7)))),)</f>
        <v>7</v>
      </c>
      <c r="AC12" s="101" t="str">
        <f>IFERROR(IF(OR(WEEKDAY(AC$10)=1,SUMPRODUCT(N(AC$10=праздики))&gt;0),"В",IF(ISERR(--'исходный '!AC9),'исходный '!AC9,MIN(--'исходный '!AC9,7,IF(WEEKDAY(AC$9)=7,5,7)))),)</f>
        <v>П</v>
      </c>
      <c r="AD12" s="101" t="str">
        <f>IFERROR(IF(OR(WEEKDAY(AD$10)=1,SUMPRODUCT(N(AD$10=праздики))&gt;0),"В",IF(ISERR(--'исходный '!AD9),'исходный '!AD9,MIN(--'исходный '!AD9,7,IF(WEEKDAY(AD$9)=7,5,7)))),)</f>
        <v>П</v>
      </c>
      <c r="AE12" s="101" t="str">
        <f>IFERROR(IF(OR(WEEKDAY(AE$10)=1,SUMPRODUCT(N(AE$10=праздики))&gt;0),"В",IF(ISERR(--'исходный '!AE9),'исходный '!AE9,MIN(--'исходный '!AE9,7,IF(WEEKDAY(AE$9)=7,5,7)))),)</f>
        <v>П</v>
      </c>
      <c r="AF12" s="101" t="str">
        <f>IFERROR(IF(OR(WEEKDAY(AF$10)=1,SUMPRODUCT(N(AF$10=праздики))&gt;0),"В",IF(ISERR(--'исходный '!AF9),'исходный '!AF9,MIN(--'исходный '!AF9,7,IF(WEEKDAY(AF$9)=7,5,7)))),)</f>
        <v>П</v>
      </c>
      <c r="AG12" s="101" t="str">
        <f>IFERROR(IF(OR(WEEKDAY(AG$10)=1,SUMPRODUCT(N(AG$10=праздики))&gt;0),"В",IF(ISERR(--'исходный '!AG9),'исходный '!AG9,MIN(--'исходный '!AG9,7,IF(WEEKDAY(AG$9)=7,5,7)))),)</f>
        <v>П</v>
      </c>
      <c r="AH12" s="22">
        <f>IFERROR(IF(OR(WEEKDAY(AH$10)=1,SUMPRODUCT(N(AH$10=праздики))&gt;0),"В",IF(ISERR(--'исходный '!AH9),'исходный '!AH9,MIN(--'исходный '!AH9,7,IF(WEEKDAY(AH$9)=7,5,7)))),)</f>
        <v>0</v>
      </c>
      <c r="AI12" s="15">
        <f t="shared" ref="AI12:AI14" si="4">COUNTIF(D12:AH12,"&gt;0")</f>
        <v>21</v>
      </c>
      <c r="AJ12" s="16">
        <f t="shared" ref="AJ12:AJ14" si="5">COUNTIF(E12:AH12,"К")</f>
        <v>0</v>
      </c>
      <c r="AK12" s="17">
        <f t="shared" ref="AK12:AK14" si="6">COUNTIF(E12:AH12,"О")</f>
        <v>0</v>
      </c>
      <c r="AL12" s="18">
        <f t="shared" ref="AL12:AL14" si="7">COUNTIFS(E12:AH12,"Б")</f>
        <v>0</v>
      </c>
      <c r="AM12" s="18">
        <f t="shared" ref="AM12:AM14" si="8">COUNTIF(E12:AH12,"А")</f>
        <v>0</v>
      </c>
      <c r="AN12" s="17"/>
      <c r="AO12" s="19">
        <f t="shared" ref="AO12:AO14" si="9">COUNTIF(E12:AH12,"В")</f>
        <v>4</v>
      </c>
      <c r="AP12" s="20">
        <f t="shared" ref="AP12:AP14" si="10">COUNTIF(D12:AK12,"П")</f>
        <v>5</v>
      </c>
      <c r="AQ12" s="16"/>
      <c r="AR12" s="20">
        <f t="shared" ref="AR12:AR20" si="11">SUM(D12:AG12)</f>
        <v>138</v>
      </c>
      <c r="AS12" s="20"/>
      <c r="AT12" s="16"/>
    </row>
    <row r="13" spans="1:47" s="88" customFormat="1" ht="12.75" x14ac:dyDescent="0.2">
      <c r="A13" s="87">
        <f>'исходный '!A10</f>
        <v>3</v>
      </c>
      <c r="B13" s="87">
        <f>'исходный '!B10</f>
        <v>0</v>
      </c>
      <c r="C13" s="87">
        <f>'исходный '!C10</f>
        <v>0</v>
      </c>
      <c r="D13" s="101">
        <f>IFERROR(IF(OR(WEEKDAY(D$10)=1,SUMPRODUCT(N(D$10=праздики))&gt;0),"В",IF(ISERR(--'исходный '!D10),'исходный '!D10,MIN(--'исходный '!D10,7,IF(WEEKDAY(D$9)=7,5,7)))),)</f>
        <v>7</v>
      </c>
      <c r="E13" s="102">
        <f>IFERROR(IF(OR(WEEKDAY(E$10)=1,SUMPRODUCT(N(E$10=праздики))&gt;0),"В",IF(ISERR(--'исходный '!E10),'исходный '!E10,MIN(--'исходный '!E10,7,IF(WEEKDAY(E$9)=7,5,7)))),)</f>
        <v>5</v>
      </c>
      <c r="F13" s="101" t="str">
        <f>IFERROR(IF(OR(WEEKDAY(F$10)=1,SUMPRODUCT(N(F$10=праздики))&gt;0),"В",IF(ISERR(--'исходный '!F10),'исходный '!F10,MIN(--'исходный '!F10,7,IF(WEEKDAY(F$9)=7,5,7)))),)</f>
        <v>В</v>
      </c>
      <c r="G13" s="101">
        <f>IFERROR(IF(OR(WEEKDAY(G$10)=1,SUMPRODUCT(N(G$10=праздики))&gt;0),"В",IF(ISERR(--'исходный '!G10),'исходный '!G10,MIN(--'исходный '!G10,7,IF(WEEKDAY(G$9)=7,5,7)))),)</f>
        <v>7</v>
      </c>
      <c r="H13" s="101">
        <f>IFERROR(IF(OR(WEEKDAY(H$10)=1,SUMPRODUCT(N(H$10=праздики))&gt;0),"В",IF(ISERR(--'исходный '!H10),'исходный '!H10,MIN(--'исходный '!H10,7,IF(WEEKDAY(H$9)=7,5,7)))),)</f>
        <v>7</v>
      </c>
      <c r="I13" s="101">
        <f>IFERROR(IF(OR(WEEKDAY(I$10)=1,SUMPRODUCT(N(I$10=праздики))&gt;0),"В",IF(ISERR(--'исходный '!I10),'исходный '!I10,MIN(--'исходный '!I10,7,IF(WEEKDAY(I$9)=7,5,7)))),)</f>
        <v>7</v>
      </c>
      <c r="J13" s="101">
        <f>IFERROR(IF(OR(WEEKDAY(J$10)=1,SUMPRODUCT(N(J$10=праздики))&gt;0),"В",IF(ISERR(--'исходный '!J10),'исходный '!J10,MIN(--'исходный '!J10,7,IF(WEEKDAY(J$9)=7,5,7)))),)</f>
        <v>7</v>
      </c>
      <c r="K13" s="101">
        <f>IFERROR(IF(OR(WEEKDAY(K$10)=1,SUMPRODUCT(N(K$10=праздики))&gt;0),"В",IF(ISERR(--'исходный '!K10),'исходный '!K10,MIN(--'исходный '!K10,7,IF(WEEKDAY(K$9)=7,5,7)))),)</f>
        <v>7</v>
      </c>
      <c r="L13" s="102">
        <f>IFERROR(IF(OR(WEEKDAY(L$10)=1,SUMPRODUCT(N(L$10=праздики))&gt;0),"В",IF(ISERR(--'исходный '!L10),'исходный '!L10,MIN(--'исходный '!L10,7,IF(WEEKDAY(L$9)=7,5,7)))),)</f>
        <v>5</v>
      </c>
      <c r="M13" s="101" t="str">
        <f>IFERROR(IF(OR(WEEKDAY(M$10)=1,SUMPRODUCT(N(M$10=праздики))&gt;0),"В",IF(ISERR(--'исходный '!M10),'исходный '!M10,MIN(--'исходный '!M10,7,IF(WEEKDAY(M$9)=7,5,7)))),)</f>
        <v>В</v>
      </c>
      <c r="N13" s="101">
        <f>IFERROR(IF(OR(WEEKDAY(N$10)=1,SUMPRODUCT(N(N$10=праздики))&gt;0),"В",IF(ISERR(--'исходный '!N10),'исходный '!N10,MIN(--'исходный '!N10,7,IF(WEEKDAY(N$9)=7,5,7)))),)</f>
        <v>7</v>
      </c>
      <c r="O13" s="101">
        <f>IFERROR(IF(OR(WEEKDAY(O$10)=1,SUMPRODUCT(N(O$10=праздики))&gt;0),"В",IF(ISERR(--'исходный '!O10),'исходный '!O10,MIN(--'исходный '!O10,7,IF(WEEKDAY(O$9)=7,5,7)))),)</f>
        <v>7</v>
      </c>
      <c r="P13" s="101">
        <f>IFERROR(IF(OR(WEEKDAY(P$10)=1,SUMPRODUCT(N(P$10=праздики))&gt;0),"В",IF(ISERR(--'исходный '!P10),'исходный '!P10,MIN(--'исходный '!P10,7,IF(WEEKDAY(P$9)=7,5,7)))),)</f>
        <v>7</v>
      </c>
      <c r="Q13" s="101">
        <f>IFERROR(IF(OR(WEEKDAY(Q$10)=1,SUMPRODUCT(N(Q$10=праздики))&gt;0),"В",IF(ISERR(--'исходный '!Q10),'исходный '!Q10,MIN(--'исходный '!Q10,7,IF(WEEKDAY(Q$9)=7,5,7)))),)</f>
        <v>7</v>
      </c>
      <c r="R13" s="101">
        <f>IFERROR(IF(OR(WEEKDAY(R$10)=1,SUMPRODUCT(N(R$10=праздики))&gt;0),"В",IF(ISERR(--'исходный '!R10),'исходный '!R10,MIN(--'исходный '!R10,7,IF(WEEKDAY(R$9)=7,5,7)))),)</f>
        <v>7</v>
      </c>
      <c r="S13" s="102">
        <f>IFERROR(IF(OR(WEEKDAY(S$10)=1,SUMPRODUCT(N(S$10=праздики))&gt;0),"В",IF(ISERR(--'исходный '!S10),'исходный '!S10,MIN(--'исходный '!S10,7,IF(WEEKDAY(S$9)=7,5,7)))),)</f>
        <v>5</v>
      </c>
      <c r="T13" s="101" t="str">
        <f>IFERROR(IF(OR(WEEKDAY(T$10)=1,SUMPRODUCT(N(T$10=праздики))&gt;0),"В",IF(ISERR(--'исходный '!T10),'исходный '!T10,MIN(--'исходный '!T10,7,IF(WEEKDAY(T$9)=7,5,7)))),)</f>
        <v>В</v>
      </c>
      <c r="U13" s="101">
        <f>IFERROR(IF(OR(WEEKDAY(U$10)=1,SUMPRODUCT(N(U$10=праздики))&gt;0),"В",IF(ISERR(--'исходный '!U10),'исходный '!U10,MIN(--'исходный '!U10,7,IF(WEEKDAY(U$9)=7,5,7)))),)</f>
        <v>7</v>
      </c>
      <c r="V13" s="101">
        <f>IFERROR(IF(OR(WEEKDAY(V$10)=1,SUMPRODUCT(N(V$10=праздики))&gt;0),"В",IF(ISERR(--'исходный '!V10),'исходный '!V10,MIN(--'исходный '!V10,7,IF(WEEKDAY(V$9)=7,5,7)))),)</f>
        <v>7</v>
      </c>
      <c r="W13" s="101">
        <f>IFERROR(IF(OR(WEEKDAY(W$10)=1,SUMPRODUCT(N(W$10=праздики))&gt;0),"В",IF(ISERR(--'исходный '!W10),'исходный '!W10,MIN(--'исходный '!W10,7,IF(WEEKDAY(W$9)=7,5,7)))),)</f>
        <v>7</v>
      </c>
      <c r="X13" s="101">
        <f>IFERROR(IF(OR(WEEKDAY(X$10)=1,SUMPRODUCT(N(X$10=праздики))&gt;0),"В",IF(ISERR(--'исходный '!X10),'исходный '!X10,MIN(--'исходный '!X10,7,IF(WEEKDAY(X$9)=7,5,7)))),)</f>
        <v>7</v>
      </c>
      <c r="Y13" s="101">
        <f>IFERROR(IF(OR(WEEKDAY(Y$10)=1,SUMPRODUCT(N(Y$10=праздики))&gt;0),"В",IF(ISERR(--'исходный '!Y10),'исходный '!Y10,MIN(--'исходный '!Y10,7,IF(WEEKDAY(Y$9)=7,5,7)))),)</f>
        <v>7</v>
      </c>
      <c r="Z13" s="102">
        <f>IFERROR(IF(OR(WEEKDAY(Z$10)=1,SUMPRODUCT(N(Z$10=праздики))&gt;0),"В",IF(ISERR(--'исходный '!Z10),'исходный '!Z10,MIN(--'исходный '!Z10,7,IF(WEEKDAY(Z$9)=7,5,7)))),)</f>
        <v>5</v>
      </c>
      <c r="AA13" s="101" t="str">
        <f>IFERROR(IF(OR(WEEKDAY(AA$10)=1,SUMPRODUCT(N(AA$10=праздики))&gt;0),"В",IF(ISERR(--'исходный '!AA10),'исходный '!AA10,MIN(--'исходный '!AA10,7,IF(WEEKDAY(AA$9)=7,5,7)))),)</f>
        <v>В</v>
      </c>
      <c r="AB13" s="101">
        <f>IFERROR(IF(OR(WEEKDAY(AB$10)=1,SUMPRODUCT(N(AB$10=праздики))&gt;0),"В",IF(ISERR(--'исходный '!AB10),'исходный '!AB10,MIN(--'исходный '!AB10,7,IF(WEEKDAY(AB$9)=7,5,7)))),)</f>
        <v>7</v>
      </c>
      <c r="AC13" s="101">
        <f>IFERROR(IF(OR(WEEKDAY(AC$10)=1,SUMPRODUCT(N(AC$10=праздики))&gt;0),"В",IF(ISERR(--'исходный '!AC10),'исходный '!AC10,MIN(--'исходный '!AC10,7,IF(WEEKDAY(AC$9)=7,5,7)))),)</f>
        <v>7</v>
      </c>
      <c r="AD13" s="101">
        <f>IFERROR(IF(OR(WEEKDAY(AD$10)=1,SUMPRODUCT(N(AD$10=праздики))&gt;0),"В",IF(ISERR(--'исходный '!AD10),'исходный '!AD10,MIN(--'исходный '!AD10,7,IF(WEEKDAY(AD$9)=7,5,7)))),)</f>
        <v>7</v>
      </c>
      <c r="AE13" s="101">
        <f>IFERROR(IF(OR(WEEKDAY(AE$10)=1,SUMPRODUCT(N(AE$10=праздики))&gt;0),"В",IF(ISERR(--'исходный '!AE10),'исходный '!AE10,MIN(--'исходный '!AE10,7,IF(WEEKDAY(AE$9)=7,5,7)))),)</f>
        <v>7</v>
      </c>
      <c r="AF13" s="101">
        <f>IFERROR(IF(OR(WEEKDAY(AF$10)=1,SUMPRODUCT(N(AF$10=праздики))&gt;0),"В",IF(ISERR(--'исходный '!AF10),'исходный '!AF10,MIN(--'исходный '!AF10,7,IF(WEEKDAY(AF$9)=7,5,7)))),)</f>
        <v>7</v>
      </c>
      <c r="AG13" s="101">
        <f>IFERROR(IF(OR(WEEKDAY(AG$10)=1,SUMPRODUCT(N(AG$10=праздики))&gt;0),"В",IF(ISERR(--'исходный '!AG10),'исходный '!AG10,MIN(--'исходный '!AG10,7,IF(WEEKDAY(AG$9)=7,5,7)))),)</f>
        <v>5</v>
      </c>
      <c r="AH13" s="22">
        <f>IFERROR(IF(OR(WEEKDAY(AH$10)=1,SUMPRODUCT(N(AH$10=праздики))&gt;0),"В",IF(ISERR(--'исходный '!AH10),'исходный '!AH10,MIN(--'исходный '!AH10,7,IF(WEEKDAY(AH$9)=7,5,7)))),)</f>
        <v>0</v>
      </c>
      <c r="AI13" s="15">
        <f t="shared" si="4"/>
        <v>26</v>
      </c>
      <c r="AJ13" s="16">
        <f t="shared" si="5"/>
        <v>0</v>
      </c>
      <c r="AK13" s="17">
        <f t="shared" si="6"/>
        <v>0</v>
      </c>
      <c r="AL13" s="18">
        <f t="shared" si="7"/>
        <v>0</v>
      </c>
      <c r="AM13" s="18">
        <f t="shared" si="8"/>
        <v>0</v>
      </c>
      <c r="AN13" s="17"/>
      <c r="AO13" s="19">
        <f t="shared" si="9"/>
        <v>4</v>
      </c>
      <c r="AP13" s="20">
        <f t="shared" si="10"/>
        <v>0</v>
      </c>
      <c r="AQ13" s="16"/>
      <c r="AR13" s="20">
        <f t="shared" si="11"/>
        <v>172</v>
      </c>
      <c r="AS13" s="20"/>
      <c r="AT13" s="16"/>
    </row>
    <row r="14" spans="1:47" ht="12.75" x14ac:dyDescent="0.2">
      <c r="A14" s="6">
        <f>'исходный '!A11</f>
        <v>4</v>
      </c>
      <c r="B14" s="6">
        <f>'исходный '!B11</f>
        <v>0</v>
      </c>
      <c r="C14" s="6">
        <f>'исходный '!C11</f>
        <v>0</v>
      </c>
      <c r="D14" s="101">
        <f>IFERROR(IF(OR(WEEKDAY(D$10)=1,SUMPRODUCT(N(D$10=праздики))&gt;0),"В",IF(ISERR(--'исходный '!D11),'исходный '!D11,MIN(--'исходный '!D11,7,IF(WEEKDAY(D$9)=7,5,7)))),)</f>
        <v>7</v>
      </c>
      <c r="E14" s="102">
        <f>IFERROR(IF(OR(WEEKDAY(E$10)=1,SUMPRODUCT(N(E$10=праздики))&gt;0),"В",IF(ISERR(--'исходный '!E11),'исходный '!E11,MIN(--'исходный '!E11,7,IF(WEEKDAY(E$9)=7,5,7)))),)</f>
        <v>5</v>
      </c>
      <c r="F14" s="101" t="str">
        <f>IFERROR(IF(OR(WEEKDAY(F$10)=1,SUMPRODUCT(N(F$10=праздики))&gt;0),"В",IF(ISERR(--'исходный '!F11),'исходный '!F11,MIN(--'исходный '!F11,7,IF(WEEKDAY(F$9)=7,5,7)))),)</f>
        <v>В</v>
      </c>
      <c r="G14" s="101">
        <f>IFERROR(IF(OR(WEEKDAY(G$10)=1,SUMPRODUCT(N(G$10=праздики))&gt;0),"В",IF(ISERR(--'исходный '!G11),'исходный '!G11,MIN(--'исходный '!G11,7,IF(WEEKDAY(G$9)=7,5,7)))),)</f>
        <v>7</v>
      </c>
      <c r="H14" s="101">
        <f>IFERROR(IF(OR(WEEKDAY(H$10)=1,SUMPRODUCT(N(H$10=праздики))&gt;0),"В",IF(ISERR(--'исходный '!H11),'исходный '!H11,MIN(--'исходный '!H11,7,IF(WEEKDAY(H$9)=7,5,7)))),)</f>
        <v>7</v>
      </c>
      <c r="I14" s="101">
        <f>IFERROR(IF(OR(WEEKDAY(I$10)=1,SUMPRODUCT(N(I$10=праздики))&gt;0),"В",IF(ISERR(--'исходный '!I11),'исходный '!I11,MIN(--'исходный '!I11,7,IF(WEEKDAY(I$9)=7,5,7)))),)</f>
        <v>7</v>
      </c>
      <c r="J14" s="101">
        <f>IFERROR(IF(OR(WEEKDAY(J$10)=1,SUMPRODUCT(N(J$10=праздики))&gt;0),"В",IF(ISERR(--'исходный '!J11),'исходный '!J11,MIN(--'исходный '!J11,7,IF(WEEKDAY(J$9)=7,5,7)))),)</f>
        <v>7</v>
      </c>
      <c r="K14" s="101">
        <f>IFERROR(IF(OR(WEEKDAY(K$10)=1,SUMPRODUCT(N(K$10=праздики))&gt;0),"В",IF(ISERR(--'исходный '!K11),'исходный '!K11,MIN(--'исходный '!K11,7,IF(WEEKDAY(K$9)=7,5,7)))),)</f>
        <v>7</v>
      </c>
      <c r="L14" s="102">
        <f>IFERROR(IF(OR(WEEKDAY(L$10)=1,SUMPRODUCT(N(L$10=праздики))&gt;0),"В",IF(ISERR(--'исходный '!L11),'исходный '!L11,MIN(--'исходный '!L11,7,IF(WEEKDAY(L$9)=7,5,7)))),)</f>
        <v>5</v>
      </c>
      <c r="M14" s="101" t="str">
        <f>IFERROR(IF(OR(WEEKDAY(M$10)=1,SUMPRODUCT(N(M$10=праздики))&gt;0),"В",IF(ISERR(--'исходный '!M11),'исходный '!M11,MIN(--'исходный '!M11,7,IF(WEEKDAY(M$9)=7,5,7)))),)</f>
        <v>В</v>
      </c>
      <c r="N14" s="101">
        <f>IFERROR(IF(OR(WEEKDAY(N$10)=1,SUMPRODUCT(N(N$10=праздики))&gt;0),"В",IF(ISERR(--'исходный '!N11),'исходный '!N11,MIN(--'исходный '!N11,7,IF(WEEKDAY(N$9)=7,5,7)))),)</f>
        <v>7</v>
      </c>
      <c r="O14" s="101">
        <f>IFERROR(IF(OR(WEEKDAY(O$10)=1,SUMPRODUCT(N(O$10=праздики))&gt;0),"В",IF(ISERR(--'исходный '!O11),'исходный '!O11,MIN(--'исходный '!O11,7,IF(WEEKDAY(O$9)=7,5,7)))),)</f>
        <v>7</v>
      </c>
      <c r="P14" s="101">
        <f>IFERROR(IF(OR(WEEKDAY(P$10)=1,SUMPRODUCT(N(P$10=праздики))&gt;0),"В",IF(ISERR(--'исходный '!P11),'исходный '!P11,MIN(--'исходный '!P11,7,IF(WEEKDAY(P$9)=7,5,7)))),)</f>
        <v>7</v>
      </c>
      <c r="Q14" s="101">
        <f>IFERROR(IF(OR(WEEKDAY(Q$10)=1,SUMPRODUCT(N(Q$10=праздики))&gt;0),"В",IF(ISERR(--'исходный '!Q11),'исходный '!Q11,MIN(--'исходный '!Q11,7,IF(WEEKDAY(Q$9)=7,5,7)))),)</f>
        <v>7</v>
      </c>
      <c r="R14" s="101">
        <f>IFERROR(IF(OR(WEEKDAY(R$10)=1,SUMPRODUCT(N(R$10=праздики))&gt;0),"В",IF(ISERR(--'исходный '!R11),'исходный '!R11,MIN(--'исходный '!R11,7,IF(WEEKDAY(R$9)=7,5,7)))),)</f>
        <v>7</v>
      </c>
      <c r="S14" s="102">
        <f>IFERROR(IF(OR(WEEKDAY(S$10)=1,SUMPRODUCT(N(S$10=праздики))&gt;0),"В",IF(ISERR(--'исходный '!S11),'исходный '!S11,MIN(--'исходный '!S11,7,IF(WEEKDAY(S$9)=7,5,7)))),)</f>
        <v>5</v>
      </c>
      <c r="T14" s="101" t="str">
        <f>IFERROR(IF(OR(WEEKDAY(T$10)=1,SUMPRODUCT(N(T$10=праздики))&gt;0),"В",IF(ISERR(--'исходный '!T11),'исходный '!T11,MIN(--'исходный '!T11,7,IF(WEEKDAY(T$9)=7,5,7)))),)</f>
        <v>В</v>
      </c>
      <c r="U14" s="101">
        <f>IFERROR(IF(OR(WEEKDAY(U$10)=1,SUMPRODUCT(N(U$10=праздики))&gt;0),"В",IF(ISERR(--'исходный '!U11),'исходный '!U11,MIN(--'исходный '!U11,7,IF(WEEKDAY(U$9)=7,5,7)))),)</f>
        <v>7</v>
      </c>
      <c r="V14" s="101">
        <f>IFERROR(IF(OR(WEEKDAY(V$10)=1,SUMPRODUCT(N(V$10=праздики))&gt;0),"В",IF(ISERR(--'исходный '!V11),'исходный '!V11,MIN(--'исходный '!V11,7,IF(WEEKDAY(V$9)=7,5,7)))),)</f>
        <v>7</v>
      </c>
      <c r="W14" s="101">
        <f>IFERROR(IF(OR(WEEKDAY(W$10)=1,SUMPRODUCT(N(W$10=праздики))&gt;0),"В",IF(ISERR(--'исходный '!W11),'исходный '!W11,MIN(--'исходный '!W11,7,IF(WEEKDAY(W$9)=7,5,7)))),)</f>
        <v>7</v>
      </c>
      <c r="X14" s="101">
        <f>IFERROR(IF(OR(WEEKDAY(X$10)=1,SUMPRODUCT(N(X$10=праздики))&gt;0),"В",IF(ISERR(--'исходный '!X11),'исходный '!X11,MIN(--'исходный '!X11,7,IF(WEEKDAY(X$9)=7,5,7)))),)</f>
        <v>7</v>
      </c>
      <c r="Y14" s="101">
        <f>IFERROR(IF(OR(WEEKDAY(Y$10)=1,SUMPRODUCT(N(Y$10=праздики))&gt;0),"В",IF(ISERR(--'исходный '!Y11),'исходный '!Y11,MIN(--'исходный '!Y11,7,IF(WEEKDAY(Y$9)=7,5,7)))),)</f>
        <v>7</v>
      </c>
      <c r="Z14" s="102">
        <f>IFERROR(IF(OR(WEEKDAY(Z$10)=1,SUMPRODUCT(N(Z$10=праздики))&gt;0),"В",IF(ISERR(--'исходный '!Z11),'исходный '!Z11,MIN(--'исходный '!Z11,7,IF(WEEKDAY(Z$9)=7,5,7)))),)</f>
        <v>5</v>
      </c>
      <c r="AA14" s="101" t="str">
        <f>IFERROR(IF(OR(WEEKDAY(AA$10)=1,SUMPRODUCT(N(AA$10=праздики))&gt;0),"В",IF(ISERR(--'исходный '!AA11),'исходный '!AA11,MIN(--'исходный '!AA11,7,IF(WEEKDAY(AA$9)=7,5,7)))),)</f>
        <v>В</v>
      </c>
      <c r="AB14" s="101">
        <f>IFERROR(IF(OR(WEEKDAY(AB$10)=1,SUMPRODUCT(N(AB$10=праздики))&gt;0),"В",IF(ISERR(--'исходный '!AB11),'исходный '!AB11,MIN(--'исходный '!AB11,7,IF(WEEKDAY(AB$9)=7,5,7)))),)</f>
        <v>7</v>
      </c>
      <c r="AC14" s="101">
        <f>IFERROR(IF(OR(WEEKDAY(AC$10)=1,SUMPRODUCT(N(AC$10=праздики))&gt;0),"В",IF(ISERR(--'исходный '!AC11),'исходный '!AC11,MIN(--'исходный '!AC11,7,IF(WEEKDAY(AC$9)=7,5,7)))),)</f>
        <v>7</v>
      </c>
      <c r="AD14" s="101">
        <f>IFERROR(IF(OR(WEEKDAY(AD$10)=1,SUMPRODUCT(N(AD$10=праздики))&gt;0),"В",IF(ISERR(--'исходный '!AD11),'исходный '!AD11,MIN(--'исходный '!AD11,7,IF(WEEKDAY(AD$9)=7,5,7)))),)</f>
        <v>7</v>
      </c>
      <c r="AE14" s="101">
        <f>IFERROR(IF(OR(WEEKDAY(AE$10)=1,SUMPRODUCT(N(AE$10=праздики))&gt;0),"В",IF(ISERR(--'исходный '!AE11),'исходный '!AE11,MIN(--'исходный '!AE11,7,IF(WEEKDAY(AE$9)=7,5,7)))),)</f>
        <v>7</v>
      </c>
      <c r="AF14" s="101">
        <f>IFERROR(IF(OR(WEEKDAY(AF$10)=1,SUMPRODUCT(N(AF$10=праздики))&gt;0),"В",IF(ISERR(--'исходный '!AF11),'исходный '!AF11,MIN(--'исходный '!AF11,7,IF(WEEKDAY(AF$9)=7,5,7)))),)</f>
        <v>7</v>
      </c>
      <c r="AG14" s="101">
        <f>IFERROR(IF(OR(WEEKDAY(AG$10)=1,SUMPRODUCT(N(AG$10=праздики))&gt;0),"В",IF(ISERR(--'исходный '!AG11),'исходный '!AG11,MIN(--'исходный '!AG11,7,IF(WEEKDAY(AG$9)=7,5,7)))),)</f>
        <v>5</v>
      </c>
      <c r="AH14" s="22">
        <f>IFERROR(IF(OR(WEEKDAY(AH$10)=1,SUMPRODUCT(N(AH$10=праздики))&gt;0),"В",IF(ISERR(--'исходный '!AH11),'исходный '!AH11,MIN(--'исходный '!AH11,7,IF(WEEKDAY(AH$9)=7,5,7)))),)</f>
        <v>0</v>
      </c>
      <c r="AI14" s="15">
        <f t="shared" si="4"/>
        <v>26</v>
      </c>
      <c r="AJ14" s="16">
        <f t="shared" si="5"/>
        <v>0</v>
      </c>
      <c r="AK14" s="17">
        <f t="shared" si="6"/>
        <v>0</v>
      </c>
      <c r="AL14" s="18">
        <f t="shared" si="7"/>
        <v>0</v>
      </c>
      <c r="AM14" s="18">
        <f t="shared" si="8"/>
        <v>0</v>
      </c>
      <c r="AN14" s="17"/>
      <c r="AO14" s="19">
        <f t="shared" si="9"/>
        <v>4</v>
      </c>
      <c r="AP14" s="20">
        <f t="shared" si="10"/>
        <v>0</v>
      </c>
      <c r="AQ14" s="16"/>
      <c r="AR14" s="20">
        <f t="shared" si="11"/>
        <v>172</v>
      </c>
      <c r="AS14" s="20"/>
      <c r="AT14" s="16"/>
    </row>
    <row r="15" spans="1:47" ht="12.75" x14ac:dyDescent="0.2">
      <c r="A15" s="6">
        <f>'исходный '!A12</f>
        <v>5</v>
      </c>
      <c r="B15" s="6">
        <f>'исходный '!B12</f>
        <v>0</v>
      </c>
      <c r="C15" s="6">
        <f>'исходный '!C12</f>
        <v>0</v>
      </c>
      <c r="D15" s="101">
        <f>IFERROR(IF(OR(WEEKDAY(D$10)=1,SUMPRODUCT(N(D$10=праздики))&gt;0),"В",IF(ISERR(--'исходный '!D12),'исходный '!D12,MIN(--'исходный '!D12,7,IF(WEEKDAY(D$9)=7,5,7)))),)</f>
        <v>7</v>
      </c>
      <c r="E15" s="102">
        <f>IFERROR(IF(OR(WEEKDAY(E$10)=1,SUMPRODUCT(N(E$10=праздики))&gt;0),"В",IF(ISERR(--'исходный '!E12),'исходный '!E12,MIN(--'исходный '!E12,7,IF(WEEKDAY(E$9)=7,5,7)))),)</f>
        <v>5</v>
      </c>
      <c r="F15" s="101" t="str">
        <f>IFERROR(IF(OR(WEEKDAY(F$10)=1,SUMPRODUCT(N(F$10=праздики))&gt;0),"В",IF(ISERR(--'исходный '!F12),'исходный '!F12,MIN(--'исходный '!F12,7,IF(WEEKDAY(F$9)=7,5,7)))),)</f>
        <v>В</v>
      </c>
      <c r="G15" s="101">
        <f>IFERROR(IF(OR(WEEKDAY(G$10)=1,SUMPRODUCT(N(G$10=праздики))&gt;0),"В",IF(ISERR(--'исходный '!G12),'исходный '!G12,MIN(--'исходный '!G12,7,IF(WEEKDAY(G$9)=7,5,7)))),)</f>
        <v>7</v>
      </c>
      <c r="H15" s="101">
        <f>IFERROR(IF(OR(WEEKDAY(H$10)=1,SUMPRODUCT(N(H$10=праздики))&gt;0),"В",IF(ISERR(--'исходный '!H12),'исходный '!H12,MIN(--'исходный '!H12,7,IF(WEEKDAY(H$9)=7,5,7)))),)</f>
        <v>7</v>
      </c>
      <c r="I15" s="101">
        <f>IFERROR(IF(OR(WEEKDAY(I$10)=1,SUMPRODUCT(N(I$10=праздики))&gt;0),"В",IF(ISERR(--'исходный '!I12),'исходный '!I12,MIN(--'исходный '!I12,7,IF(WEEKDAY(I$9)=7,5,7)))),)</f>
        <v>7</v>
      </c>
      <c r="J15" s="101">
        <f>IFERROR(IF(OR(WEEKDAY(J$10)=1,SUMPRODUCT(N(J$10=праздики))&gt;0),"В",IF(ISERR(--'исходный '!J12),'исходный '!J12,MIN(--'исходный '!J12,7,IF(WEEKDAY(J$9)=7,5,7)))),)</f>
        <v>7</v>
      </c>
      <c r="K15" s="101">
        <f>IFERROR(IF(OR(WEEKDAY(K$10)=1,SUMPRODUCT(N(K$10=праздики))&gt;0),"В",IF(ISERR(--'исходный '!K12),'исходный '!K12,MIN(--'исходный '!K12,7,IF(WEEKDAY(K$9)=7,5,7)))),)</f>
        <v>7</v>
      </c>
      <c r="L15" s="102">
        <f>IFERROR(IF(OR(WEEKDAY(L$10)=1,SUMPRODUCT(N(L$10=праздики))&gt;0),"В",IF(ISERR(--'исходный '!L12),'исходный '!L12,MIN(--'исходный '!L12,7,IF(WEEKDAY(L$9)=7,5,7)))),)</f>
        <v>5</v>
      </c>
      <c r="M15" s="101" t="str">
        <f>IFERROR(IF(OR(WEEKDAY(M$10)=1,SUMPRODUCT(N(M$10=праздики))&gt;0),"В",IF(ISERR(--'исходный '!M12),'исходный '!M12,MIN(--'исходный '!M12,7,IF(WEEKDAY(M$9)=7,5,7)))),)</f>
        <v>В</v>
      </c>
      <c r="N15" s="101">
        <f>IFERROR(IF(OR(WEEKDAY(N$10)=1,SUMPRODUCT(N(N$10=праздики))&gt;0),"В",IF(ISERR(--'исходный '!N12),'исходный '!N12,MIN(--'исходный '!N12,7,IF(WEEKDAY(N$9)=7,5,7)))),)</f>
        <v>7</v>
      </c>
      <c r="O15" s="101">
        <f>IFERROR(IF(OR(WEEKDAY(O$10)=1,SUMPRODUCT(N(O$10=праздики))&gt;0),"В",IF(ISERR(--'исходный '!O12),'исходный '!O12,MIN(--'исходный '!O12,7,IF(WEEKDAY(O$9)=7,5,7)))),)</f>
        <v>7</v>
      </c>
      <c r="P15" s="101">
        <f>IFERROR(IF(OR(WEEKDAY(P$10)=1,SUMPRODUCT(N(P$10=праздики))&gt;0),"В",IF(ISERR(--'исходный '!P12),'исходный '!P12,MIN(--'исходный '!P12,7,IF(WEEKDAY(P$9)=7,5,7)))),)</f>
        <v>7</v>
      </c>
      <c r="Q15" s="101">
        <f>IFERROR(IF(OR(WEEKDAY(Q$10)=1,SUMPRODUCT(N(Q$10=праздики))&gt;0),"В",IF(ISERR(--'исходный '!Q12),'исходный '!Q12,MIN(--'исходный '!Q12,7,IF(WEEKDAY(Q$9)=7,5,7)))),)</f>
        <v>7</v>
      </c>
      <c r="R15" s="101">
        <f>IFERROR(IF(OR(WEEKDAY(R$10)=1,SUMPRODUCT(N(R$10=праздики))&gt;0),"В",IF(ISERR(--'исходный '!R12),'исходный '!R12,MIN(--'исходный '!R12,7,IF(WEEKDAY(R$9)=7,5,7)))),)</f>
        <v>7</v>
      </c>
      <c r="S15" s="102">
        <f>IFERROR(IF(OR(WEEKDAY(S$10)=1,SUMPRODUCT(N(S$10=праздики))&gt;0),"В",IF(ISERR(--'исходный '!S12),'исходный '!S12,MIN(--'исходный '!S12,7,IF(WEEKDAY(S$9)=7,5,7)))),)</f>
        <v>5</v>
      </c>
      <c r="T15" s="101" t="str">
        <f>IFERROR(IF(OR(WEEKDAY(T$10)=1,SUMPRODUCT(N(T$10=праздики))&gt;0),"В",IF(ISERR(--'исходный '!T12),'исходный '!T12,MIN(--'исходный '!T12,7,IF(WEEKDAY(T$9)=7,5,7)))),)</f>
        <v>В</v>
      </c>
      <c r="U15" s="101">
        <f>IFERROR(IF(OR(WEEKDAY(U$10)=1,SUMPRODUCT(N(U$10=праздики))&gt;0),"В",IF(ISERR(--'исходный '!U12),'исходный '!U12,MIN(--'исходный '!U12,7,IF(WEEKDAY(U$9)=7,5,7)))),)</f>
        <v>7</v>
      </c>
      <c r="V15" s="101">
        <f>IFERROR(IF(OR(WEEKDAY(V$10)=1,SUMPRODUCT(N(V$10=праздики))&gt;0),"В",IF(ISERR(--'исходный '!V12),'исходный '!V12,MIN(--'исходный '!V12,7,IF(WEEKDAY(V$9)=7,5,7)))),)</f>
        <v>7</v>
      </c>
      <c r="W15" s="101">
        <f>IFERROR(IF(OR(WEEKDAY(W$10)=1,SUMPRODUCT(N(W$10=праздики))&gt;0),"В",IF(ISERR(--'исходный '!W12),'исходный '!W12,MIN(--'исходный '!W12,7,IF(WEEKDAY(W$9)=7,5,7)))),)</f>
        <v>7</v>
      </c>
      <c r="X15" s="101">
        <f>IFERROR(IF(OR(WEEKDAY(X$10)=1,SUMPRODUCT(N(X$10=праздики))&gt;0),"В",IF(ISERR(--'исходный '!X12),'исходный '!X12,MIN(--'исходный '!X12,7,IF(WEEKDAY(X$9)=7,5,7)))),)</f>
        <v>7</v>
      </c>
      <c r="Y15" s="101">
        <f>IFERROR(IF(OR(WEEKDAY(Y$10)=1,SUMPRODUCT(N(Y$10=праздики))&gt;0),"В",IF(ISERR(--'исходный '!Y12),'исходный '!Y12,MIN(--'исходный '!Y12,7,IF(WEEKDAY(Y$9)=7,5,7)))),)</f>
        <v>7</v>
      </c>
      <c r="Z15" s="102">
        <f>IFERROR(IF(OR(WEEKDAY(Z$10)=1,SUMPRODUCT(N(Z$10=праздики))&gt;0),"В",IF(ISERR(--'исходный '!Z12),'исходный '!Z12,MIN(--'исходный '!Z12,7,IF(WEEKDAY(Z$9)=7,5,7)))),)</f>
        <v>5</v>
      </c>
      <c r="AA15" s="101" t="str">
        <f>IFERROR(IF(OR(WEEKDAY(AA$10)=1,SUMPRODUCT(N(AA$10=праздики))&gt;0),"В",IF(ISERR(--'исходный '!AA12),'исходный '!AA12,MIN(--'исходный '!AA12,7,IF(WEEKDAY(AA$9)=7,5,7)))),)</f>
        <v>В</v>
      </c>
      <c r="AB15" s="101">
        <f>IFERROR(IF(OR(WEEKDAY(AB$10)=1,SUMPRODUCT(N(AB$10=праздики))&gt;0),"В",IF(ISERR(--'исходный '!AB12),'исходный '!AB12,MIN(--'исходный '!AB12,7,IF(WEEKDAY(AB$9)=7,5,7)))),)</f>
        <v>7</v>
      </c>
      <c r="AC15" s="101">
        <f>IFERROR(IF(OR(WEEKDAY(AC$10)=1,SUMPRODUCT(N(AC$10=праздики))&gt;0),"В",IF(ISERR(--'исходный '!AC12),'исходный '!AC12,MIN(--'исходный '!AC12,7,IF(WEEKDAY(AC$9)=7,5,7)))),)</f>
        <v>7</v>
      </c>
      <c r="AD15" s="101">
        <f>IFERROR(IF(OR(WEEKDAY(AD$10)=1,SUMPRODUCT(N(AD$10=праздики))&gt;0),"В",IF(ISERR(--'исходный '!AD12),'исходный '!AD12,MIN(--'исходный '!AD12,7,IF(WEEKDAY(AD$9)=7,5,7)))),)</f>
        <v>5</v>
      </c>
      <c r="AE15" s="101">
        <f>IFERROR(IF(OR(WEEKDAY(AE$10)=1,SUMPRODUCT(N(AE$10=праздики))&gt;0),"В",IF(ISERR(--'исходный '!AE12),'исходный '!AE12,MIN(--'исходный '!AE12,7,IF(WEEKDAY(AE$9)=7,5,7)))),)</f>
        <v>7</v>
      </c>
      <c r="AF15" s="101">
        <f>IFERROR(IF(OR(WEEKDAY(AF$10)=1,SUMPRODUCT(N(AF$10=праздики))&gt;0),"В",IF(ISERR(--'исходный '!AF12),'исходный '!AF12,MIN(--'исходный '!AF12,7,IF(WEEKDAY(AF$9)=7,5,7)))),)</f>
        <v>6</v>
      </c>
      <c r="AG15" s="101">
        <f>IFERROR(IF(OR(WEEKDAY(AG$10)=1,SUMPRODUCT(N(AG$10=праздики))&gt;0),"В",IF(ISERR(--'исходный '!AG12),'исходный '!AG12,MIN(--'исходный '!AG12,7,IF(WEEKDAY(AG$9)=7,5,7)))),)</f>
        <v>5</v>
      </c>
      <c r="AH15" s="22">
        <f>IFERROR(IF(OR(WEEKDAY(AH$10)=1,SUMPRODUCT(N(AH$10=праздики))&gt;0),"В",IF(ISERR(--'исходный '!AH12),'исходный '!AH12,MIN(--'исходный '!AH12,7,IF(WEEKDAY(AH$9)=7,5,7)))),)</f>
        <v>0</v>
      </c>
      <c r="AI15" s="15">
        <f t="shared" ref="AI15:AI20" si="12">COUNTIF(D15:AH15,"&gt;0")</f>
        <v>26</v>
      </c>
      <c r="AJ15" s="16">
        <f t="shared" ref="AJ15:AJ20" si="13">COUNTIF(E15:AH15,"К")</f>
        <v>0</v>
      </c>
      <c r="AK15" s="17">
        <f t="shared" ref="AK15:AK20" si="14">COUNTIF(E15:AH15,"О")</f>
        <v>0</v>
      </c>
      <c r="AL15" s="18">
        <f t="shared" ref="AL15:AL20" si="15">COUNTIFS(E15:AH15,"Б")</f>
        <v>0</v>
      </c>
      <c r="AM15" s="18">
        <f t="shared" ref="AM15:AM20" si="16">COUNTIF(E15:AH15,"А")</f>
        <v>0</v>
      </c>
      <c r="AN15" s="17"/>
      <c r="AO15" s="19">
        <f t="shared" ref="AO15:AO20" si="17">COUNTIF(E15:AH15,"В")</f>
        <v>4</v>
      </c>
      <c r="AP15" s="20">
        <f t="shared" ref="AP15:AP20" si="18">COUNTIF(D15:AK15,"П")</f>
        <v>0</v>
      </c>
      <c r="AQ15" s="16"/>
      <c r="AR15" s="20">
        <f t="shared" si="11"/>
        <v>169</v>
      </c>
      <c r="AS15" s="20"/>
      <c r="AT15" s="7"/>
    </row>
    <row r="16" spans="1:47" ht="12.75" x14ac:dyDescent="0.2">
      <c r="A16" s="6">
        <f>'исходный '!A13</f>
        <v>6</v>
      </c>
      <c r="B16" s="6">
        <f>'исходный '!B13</f>
        <v>0</v>
      </c>
      <c r="C16" s="6">
        <f>'исходный '!C13</f>
        <v>0</v>
      </c>
      <c r="D16" s="101">
        <f>IFERROR(IF(OR(WEEKDAY(D$10)=1,SUMPRODUCT(N(D$10=праздики))&gt;0),"В",IF(ISERR(--'исходный '!D13),'исходный '!D13,MIN(--'исходный '!D13,7,IF(WEEKDAY(D$9)=7,5,7)))),)</f>
        <v>7</v>
      </c>
      <c r="E16" s="102">
        <f>IFERROR(IF(OR(WEEKDAY(E$10)=1,SUMPRODUCT(N(E$10=праздики))&gt;0),"В",IF(ISERR(--'исходный '!E13),'исходный '!E13,MIN(--'исходный '!E13,7,IF(WEEKDAY(E$9)=7,5,7)))),)</f>
        <v>5</v>
      </c>
      <c r="F16" s="101" t="str">
        <f>IFERROR(IF(OR(WEEKDAY(F$10)=1,SUMPRODUCT(N(F$10=праздики))&gt;0),"В",IF(ISERR(--'исходный '!F13),'исходный '!F13,MIN(--'исходный '!F13,7,IF(WEEKDAY(F$9)=7,5,7)))),)</f>
        <v>В</v>
      </c>
      <c r="G16" s="101">
        <f>IFERROR(IF(OR(WEEKDAY(G$10)=1,SUMPRODUCT(N(G$10=праздики))&gt;0),"В",IF(ISERR(--'исходный '!G13),'исходный '!G13,MIN(--'исходный '!G13,7,IF(WEEKDAY(G$9)=7,5,7)))),)</f>
        <v>7</v>
      </c>
      <c r="H16" s="101">
        <f>IFERROR(IF(OR(WEEKDAY(H$10)=1,SUMPRODUCT(N(H$10=праздики))&gt;0),"В",IF(ISERR(--'исходный '!H13),'исходный '!H13,MIN(--'исходный '!H13,7,IF(WEEKDAY(H$9)=7,5,7)))),)</f>
        <v>7</v>
      </c>
      <c r="I16" s="101">
        <f>IFERROR(IF(OR(WEEKDAY(I$10)=1,SUMPRODUCT(N(I$10=праздики))&gt;0),"В",IF(ISERR(--'исходный '!I13),'исходный '!I13,MIN(--'исходный '!I13,7,IF(WEEKDAY(I$9)=7,5,7)))),)</f>
        <v>7</v>
      </c>
      <c r="J16" s="101">
        <f>IFERROR(IF(OR(WEEKDAY(J$10)=1,SUMPRODUCT(N(J$10=праздики))&gt;0),"В",IF(ISERR(--'исходный '!J13),'исходный '!J13,MIN(--'исходный '!J13,7,IF(WEEKDAY(J$9)=7,5,7)))),)</f>
        <v>7</v>
      </c>
      <c r="K16" s="101">
        <f>IFERROR(IF(OR(WEEKDAY(K$10)=1,SUMPRODUCT(N(K$10=праздики))&gt;0),"В",IF(ISERR(--'исходный '!K13),'исходный '!K13,MIN(--'исходный '!K13,7,IF(WEEKDAY(K$9)=7,5,7)))),)</f>
        <v>7</v>
      </c>
      <c r="L16" s="102">
        <f>IFERROR(IF(OR(WEEKDAY(L$10)=1,SUMPRODUCT(N(L$10=праздики))&gt;0),"В",IF(ISERR(--'исходный '!L13),'исходный '!L13,MIN(--'исходный '!L13,7,IF(WEEKDAY(L$9)=7,5,7)))),)</f>
        <v>5</v>
      </c>
      <c r="M16" s="101" t="str">
        <f>IFERROR(IF(OR(WEEKDAY(M$10)=1,SUMPRODUCT(N(M$10=праздики))&gt;0),"В",IF(ISERR(--'исходный '!M13),'исходный '!M13,MIN(--'исходный '!M13,7,IF(WEEKDAY(M$9)=7,5,7)))),)</f>
        <v>В</v>
      </c>
      <c r="N16" s="101">
        <f>IFERROR(IF(OR(WEEKDAY(N$10)=1,SUMPRODUCT(N(N$10=праздики))&gt;0),"В",IF(ISERR(--'исходный '!N13),'исходный '!N13,MIN(--'исходный '!N13,7,IF(WEEKDAY(N$9)=7,5,7)))),)</f>
        <v>7</v>
      </c>
      <c r="O16" s="101">
        <f>IFERROR(IF(OR(WEEKDAY(O$10)=1,SUMPRODUCT(N(O$10=праздики))&gt;0),"В",IF(ISERR(--'исходный '!O13),'исходный '!O13,MIN(--'исходный '!O13,7,IF(WEEKDAY(O$9)=7,5,7)))),)</f>
        <v>7</v>
      </c>
      <c r="P16" s="101">
        <f>IFERROR(IF(OR(WEEKDAY(P$10)=1,SUMPRODUCT(N(P$10=праздики))&gt;0),"В",IF(ISERR(--'исходный '!P13),'исходный '!P13,MIN(--'исходный '!P13,7,IF(WEEKDAY(P$9)=7,5,7)))),)</f>
        <v>7</v>
      </c>
      <c r="Q16" s="101">
        <f>IFERROR(IF(OR(WEEKDAY(Q$10)=1,SUMPRODUCT(N(Q$10=праздики))&gt;0),"В",IF(ISERR(--'исходный '!Q13),'исходный '!Q13,MIN(--'исходный '!Q13,7,IF(WEEKDAY(Q$9)=7,5,7)))),)</f>
        <v>7</v>
      </c>
      <c r="R16" s="101">
        <f>IFERROR(IF(OR(WEEKDAY(R$10)=1,SUMPRODUCT(N(R$10=праздики))&gt;0),"В",IF(ISERR(--'исходный '!R13),'исходный '!R13,MIN(--'исходный '!R13,7,IF(WEEKDAY(R$9)=7,5,7)))),)</f>
        <v>7</v>
      </c>
      <c r="S16" s="102">
        <f>IFERROR(IF(OR(WEEKDAY(S$10)=1,SUMPRODUCT(N(S$10=праздики))&gt;0),"В",IF(ISERR(--'исходный '!S13),'исходный '!S13,MIN(--'исходный '!S13,7,IF(WEEKDAY(S$9)=7,5,7)))),)</f>
        <v>5</v>
      </c>
      <c r="T16" s="101" t="str">
        <f>IFERROR(IF(OR(WEEKDAY(T$10)=1,SUMPRODUCT(N(T$10=праздики))&gt;0),"В",IF(ISERR(--'исходный '!T13),'исходный '!T13,MIN(--'исходный '!T13,7,IF(WEEKDAY(T$9)=7,5,7)))),)</f>
        <v>В</v>
      </c>
      <c r="U16" s="101">
        <f>IFERROR(IF(OR(WEEKDAY(U$10)=1,SUMPRODUCT(N(U$10=праздики))&gt;0),"В",IF(ISERR(--'исходный '!U13),'исходный '!U13,MIN(--'исходный '!U13,7,IF(WEEKDAY(U$9)=7,5,7)))),)</f>
        <v>7</v>
      </c>
      <c r="V16" s="101">
        <f>IFERROR(IF(OR(WEEKDAY(V$10)=1,SUMPRODUCT(N(V$10=праздики))&gt;0),"В",IF(ISERR(--'исходный '!V13),'исходный '!V13,MIN(--'исходный '!V13,7,IF(WEEKDAY(V$9)=7,5,7)))),)</f>
        <v>7</v>
      </c>
      <c r="W16" s="101">
        <f>IFERROR(IF(OR(WEEKDAY(W$10)=1,SUMPRODUCT(N(W$10=праздики))&gt;0),"В",IF(ISERR(--'исходный '!W13),'исходный '!W13,MIN(--'исходный '!W13,7,IF(WEEKDAY(W$9)=7,5,7)))),)</f>
        <v>7</v>
      </c>
      <c r="X16" s="101">
        <f>IFERROR(IF(OR(WEEKDAY(X$10)=1,SUMPRODUCT(N(X$10=праздики))&gt;0),"В",IF(ISERR(--'исходный '!X13),'исходный '!X13,MIN(--'исходный '!X13,7,IF(WEEKDAY(X$9)=7,5,7)))),)</f>
        <v>7</v>
      </c>
      <c r="Y16" s="101">
        <f>IFERROR(IF(OR(WEEKDAY(Y$10)=1,SUMPRODUCT(N(Y$10=праздики))&gt;0),"В",IF(ISERR(--'исходный '!Y13),'исходный '!Y13,MIN(--'исходный '!Y13,7,IF(WEEKDAY(Y$9)=7,5,7)))),)</f>
        <v>7</v>
      </c>
      <c r="Z16" s="102">
        <f>IFERROR(IF(OR(WEEKDAY(Z$10)=1,SUMPRODUCT(N(Z$10=праздики))&gt;0),"В",IF(ISERR(--'исходный '!Z13),'исходный '!Z13,MIN(--'исходный '!Z13,7,IF(WEEKDAY(Z$9)=7,5,7)))),)</f>
        <v>5</v>
      </c>
      <c r="AA16" s="101" t="str">
        <f>IFERROR(IF(OR(WEEKDAY(AA$10)=1,SUMPRODUCT(N(AA$10=праздики))&gt;0),"В",IF(ISERR(--'исходный '!AA13),'исходный '!AA13,MIN(--'исходный '!AA13,7,IF(WEEKDAY(AA$9)=7,5,7)))),)</f>
        <v>В</v>
      </c>
      <c r="AB16" s="101">
        <f>IFERROR(IF(OR(WEEKDAY(AB$10)=1,SUMPRODUCT(N(AB$10=праздики))&gt;0),"В",IF(ISERR(--'исходный '!AB13),'исходный '!AB13,MIN(--'исходный '!AB13,7,IF(WEEKDAY(AB$9)=7,5,7)))),)</f>
        <v>7</v>
      </c>
      <c r="AC16" s="101">
        <f>IFERROR(IF(OR(WEEKDAY(AC$10)=1,SUMPRODUCT(N(AC$10=праздики))&gt;0),"В",IF(ISERR(--'исходный '!AC13),'исходный '!AC13,MIN(--'исходный '!AC13,7,IF(WEEKDAY(AC$9)=7,5,7)))),)</f>
        <v>7</v>
      </c>
      <c r="AD16" s="101">
        <f>IFERROR(IF(OR(WEEKDAY(AD$10)=1,SUMPRODUCT(N(AD$10=праздики))&gt;0),"В",IF(ISERR(--'исходный '!AD13),'исходный '!AD13,MIN(--'исходный '!AD13,7,IF(WEEKDAY(AD$9)=7,5,7)))),)</f>
        <v>7</v>
      </c>
      <c r="AE16" s="101">
        <f>IFERROR(IF(OR(WEEKDAY(AE$10)=1,SUMPRODUCT(N(AE$10=праздики))&gt;0),"В",IF(ISERR(--'исходный '!AE13),'исходный '!AE13,MIN(--'исходный '!AE13,7,IF(WEEKDAY(AE$9)=7,5,7)))),)</f>
        <v>7</v>
      </c>
      <c r="AF16" s="101">
        <f>IFERROR(IF(OR(WEEKDAY(AF$10)=1,SUMPRODUCT(N(AF$10=праздики))&gt;0),"В",IF(ISERR(--'исходный '!AF13),'исходный '!AF13,MIN(--'исходный '!AF13,7,IF(WEEKDAY(AF$9)=7,5,7)))),)</f>
        <v>7</v>
      </c>
      <c r="AG16" s="101">
        <f>IFERROR(IF(OR(WEEKDAY(AG$10)=1,SUMPRODUCT(N(AG$10=праздики))&gt;0),"В",IF(ISERR(--'исходный '!AG13),'исходный '!AG13,MIN(--'исходный '!AG13,7,IF(WEEKDAY(AG$9)=7,5,7)))),)</f>
        <v>5</v>
      </c>
      <c r="AH16" s="22">
        <f>IFERROR(IF(OR(WEEKDAY(AH$10)=1,SUMPRODUCT(N(AH$10=праздики))&gt;0),"В",IF(ISERR(--'исходный '!AH13),'исходный '!AH13,MIN(--'исходный '!AH13,7,IF(WEEKDAY(AH$9)=7,5,7)))),)</f>
        <v>0</v>
      </c>
      <c r="AI16" s="15">
        <f t="shared" si="12"/>
        <v>26</v>
      </c>
      <c r="AJ16" s="16">
        <f t="shared" si="13"/>
        <v>0</v>
      </c>
      <c r="AK16" s="17">
        <f t="shared" si="14"/>
        <v>0</v>
      </c>
      <c r="AL16" s="18">
        <f t="shared" si="15"/>
        <v>0</v>
      </c>
      <c r="AM16" s="18">
        <f t="shared" si="16"/>
        <v>0</v>
      </c>
      <c r="AN16" s="17"/>
      <c r="AO16" s="19">
        <f t="shared" si="17"/>
        <v>4</v>
      </c>
      <c r="AP16" s="20">
        <f t="shared" si="18"/>
        <v>0</v>
      </c>
      <c r="AQ16" s="16"/>
      <c r="AR16" s="20">
        <f t="shared" si="11"/>
        <v>172</v>
      </c>
      <c r="AS16" s="20"/>
      <c r="AT16" s="7"/>
    </row>
    <row r="17" spans="1:46" ht="12.75" x14ac:dyDescent="0.2">
      <c r="A17" s="6">
        <f>'исходный '!A14</f>
        <v>7</v>
      </c>
      <c r="B17" s="6">
        <f>'исходный '!B14</f>
        <v>0</v>
      </c>
      <c r="C17" s="6">
        <f>'исходный '!C14</f>
        <v>0</v>
      </c>
      <c r="D17" s="101">
        <f>IFERROR(IF(OR(WEEKDAY(D$10)=1,SUMPRODUCT(N(D$10=праздики))&gt;0),"В",IF(ISERR(--'исходный '!D14),'исходный '!D14,MIN(--'исходный '!D14,7,IF(WEEKDAY(D$9)=7,5,7)))),)</f>
        <v>7</v>
      </c>
      <c r="E17" s="102">
        <f>IFERROR(IF(OR(WEEKDAY(E$10)=1,SUMPRODUCT(N(E$10=праздики))&gt;0),"В",IF(ISERR(--'исходный '!E14),'исходный '!E14,MIN(--'исходный '!E14,7,IF(WEEKDAY(E$9)=7,5,7)))),)</f>
        <v>5</v>
      </c>
      <c r="F17" s="101" t="str">
        <f>IFERROR(IF(OR(WEEKDAY(F$10)=1,SUMPRODUCT(N(F$10=праздики))&gt;0),"В",IF(ISERR(--'исходный '!F14),'исходный '!F14,MIN(--'исходный '!F14,7,IF(WEEKDAY(F$9)=7,5,7)))),)</f>
        <v>В</v>
      </c>
      <c r="G17" s="101">
        <f>IFERROR(IF(OR(WEEKDAY(G$10)=1,SUMPRODUCT(N(G$10=праздики))&gt;0),"В",IF(ISERR(--'исходный '!G14),'исходный '!G14,MIN(--'исходный '!G14,7,IF(WEEKDAY(G$9)=7,5,7)))),)</f>
        <v>7</v>
      </c>
      <c r="H17" s="101">
        <f>IFERROR(IF(OR(WEEKDAY(H$10)=1,SUMPRODUCT(N(H$10=праздики))&gt;0),"В",IF(ISERR(--'исходный '!H14),'исходный '!H14,MIN(--'исходный '!H14,7,IF(WEEKDAY(H$9)=7,5,7)))),)</f>
        <v>7</v>
      </c>
      <c r="I17" s="101">
        <f>IFERROR(IF(OR(WEEKDAY(I$10)=1,SUMPRODUCT(N(I$10=праздики))&gt;0),"В",IF(ISERR(--'исходный '!I14),'исходный '!I14,MIN(--'исходный '!I14,7,IF(WEEKDAY(I$9)=7,5,7)))),)</f>
        <v>7</v>
      </c>
      <c r="J17" s="101">
        <f>IFERROR(IF(OR(WEEKDAY(J$10)=1,SUMPRODUCT(N(J$10=праздики))&gt;0),"В",IF(ISERR(--'исходный '!J14),'исходный '!J14,MIN(--'исходный '!J14,7,IF(WEEKDAY(J$9)=7,5,7)))),)</f>
        <v>7</v>
      </c>
      <c r="K17" s="101">
        <f>IFERROR(IF(OR(WEEKDAY(K$10)=1,SUMPRODUCT(N(K$10=праздики))&gt;0),"В",IF(ISERR(--'исходный '!K14),'исходный '!K14,MIN(--'исходный '!K14,7,IF(WEEKDAY(K$9)=7,5,7)))),)</f>
        <v>7</v>
      </c>
      <c r="L17" s="102">
        <f>IFERROR(IF(OR(WEEKDAY(L$10)=1,SUMPRODUCT(N(L$10=праздики))&gt;0),"В",IF(ISERR(--'исходный '!L14),'исходный '!L14,MIN(--'исходный '!L14,7,IF(WEEKDAY(L$9)=7,5,7)))),)</f>
        <v>5</v>
      </c>
      <c r="M17" s="101" t="str">
        <f>IFERROR(IF(OR(WEEKDAY(M$10)=1,SUMPRODUCT(N(M$10=праздики))&gt;0),"В",IF(ISERR(--'исходный '!M14),'исходный '!M14,MIN(--'исходный '!M14,7,IF(WEEKDAY(M$9)=7,5,7)))),)</f>
        <v>В</v>
      </c>
      <c r="N17" s="101">
        <f>IFERROR(IF(OR(WEEKDAY(N$10)=1,SUMPRODUCT(N(N$10=праздики))&gt;0),"В",IF(ISERR(--'исходный '!N14),'исходный '!N14,MIN(--'исходный '!N14,7,IF(WEEKDAY(N$9)=7,5,7)))),)</f>
        <v>7</v>
      </c>
      <c r="O17" s="101">
        <f>IFERROR(IF(OR(WEEKDAY(O$10)=1,SUMPRODUCT(N(O$10=праздики))&gt;0),"В",IF(ISERR(--'исходный '!O14),'исходный '!O14,MIN(--'исходный '!O14,7,IF(WEEKDAY(O$9)=7,5,7)))),)</f>
        <v>7</v>
      </c>
      <c r="P17" s="101">
        <f>IFERROR(IF(OR(WEEKDAY(P$10)=1,SUMPRODUCT(N(P$10=праздики))&gt;0),"В",IF(ISERR(--'исходный '!P14),'исходный '!P14,MIN(--'исходный '!P14,7,IF(WEEKDAY(P$9)=7,5,7)))),)</f>
        <v>7</v>
      </c>
      <c r="Q17" s="101">
        <f>IFERROR(IF(OR(WEEKDAY(Q$10)=1,SUMPRODUCT(N(Q$10=праздики))&gt;0),"В",IF(ISERR(--'исходный '!Q14),'исходный '!Q14,MIN(--'исходный '!Q14,7,IF(WEEKDAY(Q$9)=7,5,7)))),)</f>
        <v>7</v>
      </c>
      <c r="R17" s="101">
        <f>IFERROR(IF(OR(WEEKDAY(R$10)=1,SUMPRODUCT(N(R$10=праздики))&gt;0),"В",IF(ISERR(--'исходный '!R14),'исходный '!R14,MIN(--'исходный '!R14,7,IF(WEEKDAY(R$9)=7,5,7)))),)</f>
        <v>7</v>
      </c>
      <c r="S17" s="102">
        <f>IFERROR(IF(OR(WEEKDAY(S$10)=1,SUMPRODUCT(N(S$10=праздики))&gt;0),"В",IF(ISERR(--'исходный '!S14),'исходный '!S14,MIN(--'исходный '!S14,7,IF(WEEKDAY(S$9)=7,5,7)))),)</f>
        <v>5</v>
      </c>
      <c r="T17" s="101" t="str">
        <f>IFERROR(IF(OR(WEEKDAY(T$10)=1,SUMPRODUCT(N(T$10=праздики))&gt;0),"В",IF(ISERR(--'исходный '!T14),'исходный '!T14,MIN(--'исходный '!T14,7,IF(WEEKDAY(T$9)=7,5,7)))),)</f>
        <v>В</v>
      </c>
      <c r="U17" s="101">
        <f>IFERROR(IF(OR(WEEKDAY(U$10)=1,SUMPRODUCT(N(U$10=праздики))&gt;0),"В",IF(ISERR(--'исходный '!U14),'исходный '!U14,MIN(--'исходный '!U14,7,IF(WEEKDAY(U$9)=7,5,7)))),)</f>
        <v>7</v>
      </c>
      <c r="V17" s="101">
        <f>IFERROR(IF(OR(WEEKDAY(V$10)=1,SUMPRODUCT(N(V$10=праздики))&gt;0),"В",IF(ISERR(--'исходный '!V14),'исходный '!V14,MIN(--'исходный '!V14,7,IF(WEEKDAY(V$9)=7,5,7)))),)</f>
        <v>7</v>
      </c>
      <c r="W17" s="101">
        <f>IFERROR(IF(OR(WEEKDAY(W$10)=1,SUMPRODUCT(N(W$10=праздики))&gt;0),"В",IF(ISERR(--'исходный '!W14),'исходный '!W14,MIN(--'исходный '!W14,7,IF(WEEKDAY(W$9)=7,5,7)))),)</f>
        <v>7</v>
      </c>
      <c r="X17" s="101">
        <f>IFERROR(IF(OR(WEEKDAY(X$10)=1,SUMPRODUCT(N(X$10=праздики))&gt;0),"В",IF(ISERR(--'исходный '!X14),'исходный '!X14,MIN(--'исходный '!X14,7,IF(WEEKDAY(X$9)=7,5,7)))),)</f>
        <v>7</v>
      </c>
      <c r="Y17" s="101">
        <f>IFERROR(IF(OR(WEEKDAY(Y$10)=1,SUMPRODUCT(N(Y$10=праздики))&gt;0),"В",IF(ISERR(--'исходный '!Y14),'исходный '!Y14,MIN(--'исходный '!Y14,7,IF(WEEKDAY(Y$9)=7,5,7)))),)</f>
        <v>7</v>
      </c>
      <c r="Z17" s="102">
        <f>IFERROR(IF(OR(WEEKDAY(Z$10)=1,SUMPRODUCT(N(Z$10=праздики))&gt;0),"В",IF(ISERR(--'исходный '!Z14),'исходный '!Z14,MIN(--'исходный '!Z14,7,IF(WEEKDAY(Z$9)=7,5,7)))),)</f>
        <v>5</v>
      </c>
      <c r="AA17" s="101" t="str">
        <f>IFERROR(IF(OR(WEEKDAY(AA$10)=1,SUMPRODUCT(N(AA$10=праздики))&gt;0),"В",IF(ISERR(--'исходный '!AA14),'исходный '!AA14,MIN(--'исходный '!AA14,7,IF(WEEKDAY(AA$9)=7,5,7)))),)</f>
        <v>В</v>
      </c>
      <c r="AB17" s="101">
        <f>IFERROR(IF(OR(WEEKDAY(AB$10)=1,SUMPRODUCT(N(AB$10=праздики))&gt;0),"В",IF(ISERR(--'исходный '!AB14),'исходный '!AB14,MIN(--'исходный '!AB14,7,IF(WEEKDAY(AB$9)=7,5,7)))),)</f>
        <v>7</v>
      </c>
      <c r="AC17" s="101">
        <f>IFERROR(IF(OR(WEEKDAY(AC$10)=1,SUMPRODUCT(N(AC$10=праздики))&gt;0),"В",IF(ISERR(--'исходный '!AC14),'исходный '!AC14,MIN(--'исходный '!AC14,7,IF(WEEKDAY(AC$9)=7,5,7)))),)</f>
        <v>7</v>
      </c>
      <c r="AD17" s="101">
        <f>IFERROR(IF(OR(WEEKDAY(AD$10)=1,SUMPRODUCT(N(AD$10=праздики))&gt;0),"В",IF(ISERR(--'исходный '!AD14),'исходный '!AD14,MIN(--'исходный '!AD14,7,IF(WEEKDAY(AD$9)=7,5,7)))),)</f>
        <v>7</v>
      </c>
      <c r="AE17" s="101">
        <f>IFERROR(IF(OR(WEEKDAY(AE$10)=1,SUMPRODUCT(N(AE$10=праздики))&gt;0),"В",IF(ISERR(--'исходный '!AE14),'исходный '!AE14,MIN(--'исходный '!AE14,7,IF(WEEKDAY(AE$9)=7,5,7)))),)</f>
        <v>7</v>
      </c>
      <c r="AF17" s="101">
        <f>IFERROR(IF(OR(WEEKDAY(AF$10)=1,SUMPRODUCT(N(AF$10=праздики))&gt;0),"В",IF(ISERR(--'исходный '!AF14),'исходный '!AF14,MIN(--'исходный '!AF14,7,IF(WEEKDAY(AF$9)=7,5,7)))),)</f>
        <v>5</v>
      </c>
      <c r="AG17" s="101">
        <f>IFERROR(IF(OR(WEEKDAY(AG$10)=1,SUMPRODUCT(N(AG$10=праздики))&gt;0),"В",IF(ISERR(--'исходный '!AG14),'исходный '!AG14,MIN(--'исходный '!AG14,7,IF(WEEKDAY(AG$9)=7,5,7)))),)</f>
        <v>5</v>
      </c>
      <c r="AH17" s="22">
        <f>IFERROR(IF(OR(WEEKDAY(AH$10)=1,SUMPRODUCT(N(AH$10=праздики))&gt;0),"В",IF(ISERR(--'исходный '!AH14),'исходный '!AH14,MIN(--'исходный '!AH14,7,IF(WEEKDAY(AH$9)=7,5,7)))),)</f>
        <v>0</v>
      </c>
      <c r="AI17" s="15">
        <f t="shared" si="12"/>
        <v>26</v>
      </c>
      <c r="AJ17" s="16">
        <f t="shared" si="13"/>
        <v>0</v>
      </c>
      <c r="AK17" s="17">
        <f t="shared" si="14"/>
        <v>0</v>
      </c>
      <c r="AL17" s="18">
        <f t="shared" si="15"/>
        <v>0</v>
      </c>
      <c r="AM17" s="18">
        <f t="shared" si="16"/>
        <v>0</v>
      </c>
      <c r="AN17" s="17"/>
      <c r="AO17" s="19">
        <f t="shared" si="17"/>
        <v>4</v>
      </c>
      <c r="AP17" s="20">
        <f t="shared" si="18"/>
        <v>0</v>
      </c>
      <c r="AQ17" s="16"/>
      <c r="AR17" s="20">
        <f t="shared" si="11"/>
        <v>170</v>
      </c>
      <c r="AS17" s="20"/>
      <c r="AT17" s="7"/>
    </row>
    <row r="18" spans="1:46" ht="12.75" x14ac:dyDescent="0.2">
      <c r="A18" s="6">
        <f>'исходный '!A15</f>
        <v>8</v>
      </c>
      <c r="B18" s="6">
        <f>'исходный '!B15</f>
        <v>0</v>
      </c>
      <c r="C18" s="6">
        <f>'исходный '!C15</f>
        <v>0</v>
      </c>
      <c r="D18" s="101">
        <f>IFERROR(IF(OR(WEEKDAY(D$10)=1,SUMPRODUCT(N(D$10=праздики))&gt;0),"В",IF(ISERR(--'исходный '!D15),'исходный '!D15,MIN(--'исходный '!D15,7,IF(WEEKDAY(D$9)=7,5,7)))),)</f>
        <v>7</v>
      </c>
      <c r="E18" s="102">
        <f>IFERROR(IF(OR(WEEKDAY(E$10)=1,SUMPRODUCT(N(E$10=праздики))&gt;0),"В",IF(ISERR(--'исходный '!E15),'исходный '!E15,MIN(--'исходный '!E15,7,IF(WEEKDAY(E$9)=7,5,7)))),)</f>
        <v>5</v>
      </c>
      <c r="F18" s="101" t="str">
        <f>IFERROR(IF(OR(WEEKDAY(F$10)=1,SUMPRODUCT(N(F$10=праздики))&gt;0),"В",IF(ISERR(--'исходный '!F15),'исходный '!F15,MIN(--'исходный '!F15,7,IF(WEEKDAY(F$9)=7,5,7)))),)</f>
        <v>В</v>
      </c>
      <c r="G18" s="101">
        <f>IFERROR(IF(OR(WEEKDAY(G$10)=1,SUMPRODUCT(N(G$10=праздики))&gt;0),"В",IF(ISERR(--'исходный '!G15),'исходный '!G15,MIN(--'исходный '!G15,7,IF(WEEKDAY(G$9)=7,5,7)))),)</f>
        <v>7</v>
      </c>
      <c r="H18" s="101">
        <f>IFERROR(IF(OR(WEEKDAY(H$10)=1,SUMPRODUCT(N(H$10=праздики))&gt;0),"В",IF(ISERR(--'исходный '!H15),'исходный '!H15,MIN(--'исходный '!H15,7,IF(WEEKDAY(H$9)=7,5,7)))),)</f>
        <v>7</v>
      </c>
      <c r="I18" s="101">
        <f>IFERROR(IF(OR(WEEKDAY(I$10)=1,SUMPRODUCT(N(I$10=праздики))&gt;0),"В",IF(ISERR(--'исходный '!I15),'исходный '!I15,MIN(--'исходный '!I15,7,IF(WEEKDAY(I$9)=7,5,7)))),)</f>
        <v>7</v>
      </c>
      <c r="J18" s="101">
        <f>IFERROR(IF(OR(WEEKDAY(J$10)=1,SUMPRODUCT(N(J$10=праздики))&gt;0),"В",IF(ISERR(--'исходный '!J15),'исходный '!J15,MIN(--'исходный '!J15,7,IF(WEEKDAY(J$9)=7,5,7)))),)</f>
        <v>7</v>
      </c>
      <c r="K18" s="101">
        <f>IFERROR(IF(OR(WEEKDAY(K$10)=1,SUMPRODUCT(N(K$10=праздики))&gt;0),"В",IF(ISERR(--'исходный '!K15),'исходный '!K15,MIN(--'исходный '!K15,7,IF(WEEKDAY(K$9)=7,5,7)))),)</f>
        <v>7</v>
      </c>
      <c r="L18" s="102">
        <f>IFERROR(IF(OR(WEEKDAY(L$10)=1,SUMPRODUCT(N(L$10=праздики))&gt;0),"В",IF(ISERR(--'исходный '!L15),'исходный '!L15,MIN(--'исходный '!L15,7,IF(WEEKDAY(L$9)=7,5,7)))),)</f>
        <v>5</v>
      </c>
      <c r="M18" s="101" t="str">
        <f>IFERROR(IF(OR(WEEKDAY(M$10)=1,SUMPRODUCT(N(M$10=праздики))&gt;0),"В",IF(ISERR(--'исходный '!M15),'исходный '!M15,MIN(--'исходный '!M15,7,IF(WEEKDAY(M$9)=7,5,7)))),)</f>
        <v>В</v>
      </c>
      <c r="N18" s="101">
        <f>IFERROR(IF(OR(WEEKDAY(N$10)=1,SUMPRODUCT(N(N$10=праздики))&gt;0),"В",IF(ISERR(--'исходный '!N15),'исходный '!N15,MIN(--'исходный '!N15,7,IF(WEEKDAY(N$9)=7,5,7)))),)</f>
        <v>7</v>
      </c>
      <c r="O18" s="101">
        <f>IFERROR(IF(OR(WEEKDAY(O$10)=1,SUMPRODUCT(N(O$10=праздики))&gt;0),"В",IF(ISERR(--'исходный '!O15),'исходный '!O15,MIN(--'исходный '!O15,7,IF(WEEKDAY(O$9)=7,5,7)))),)</f>
        <v>7</v>
      </c>
      <c r="P18" s="101">
        <f>IFERROR(IF(OR(WEEKDAY(P$10)=1,SUMPRODUCT(N(P$10=праздики))&gt;0),"В",IF(ISERR(--'исходный '!P15),'исходный '!P15,MIN(--'исходный '!P15,7,IF(WEEKDAY(P$9)=7,5,7)))),)</f>
        <v>7</v>
      </c>
      <c r="Q18" s="101">
        <f>IFERROR(IF(OR(WEEKDAY(Q$10)=1,SUMPRODUCT(N(Q$10=праздики))&gt;0),"В",IF(ISERR(--'исходный '!Q15),'исходный '!Q15,MIN(--'исходный '!Q15,7,IF(WEEKDAY(Q$9)=7,5,7)))),)</f>
        <v>7</v>
      </c>
      <c r="R18" s="101">
        <f>IFERROR(IF(OR(WEEKDAY(R$10)=1,SUMPRODUCT(N(R$10=праздики))&gt;0),"В",IF(ISERR(--'исходный '!R15),'исходный '!R15,MIN(--'исходный '!R15,7,IF(WEEKDAY(R$9)=7,5,7)))),)</f>
        <v>7</v>
      </c>
      <c r="S18" s="102">
        <f>IFERROR(IF(OR(WEEKDAY(S$10)=1,SUMPRODUCT(N(S$10=праздики))&gt;0),"В",IF(ISERR(--'исходный '!S15),'исходный '!S15,MIN(--'исходный '!S15,7,IF(WEEKDAY(S$9)=7,5,7)))),)</f>
        <v>5</v>
      </c>
      <c r="T18" s="101" t="str">
        <f>IFERROR(IF(OR(WEEKDAY(T$10)=1,SUMPRODUCT(N(T$10=праздики))&gt;0),"В",IF(ISERR(--'исходный '!T15),'исходный '!T15,MIN(--'исходный '!T15,7,IF(WEEKDAY(T$9)=7,5,7)))),)</f>
        <v>В</v>
      </c>
      <c r="U18" s="101">
        <f>IFERROR(IF(OR(WEEKDAY(U$10)=1,SUMPRODUCT(N(U$10=праздики))&gt;0),"В",IF(ISERR(--'исходный '!U15),'исходный '!U15,MIN(--'исходный '!U15,7,IF(WEEKDAY(U$9)=7,5,7)))),)</f>
        <v>7</v>
      </c>
      <c r="V18" s="101">
        <f>IFERROR(IF(OR(WEEKDAY(V$10)=1,SUMPRODUCT(N(V$10=праздики))&gt;0),"В",IF(ISERR(--'исходный '!V15),'исходный '!V15,MIN(--'исходный '!V15,7,IF(WEEKDAY(V$9)=7,5,7)))),)</f>
        <v>7</v>
      </c>
      <c r="W18" s="101">
        <f>IFERROR(IF(OR(WEEKDAY(W$10)=1,SUMPRODUCT(N(W$10=праздики))&gt;0),"В",IF(ISERR(--'исходный '!W15),'исходный '!W15,MIN(--'исходный '!W15,7,IF(WEEKDAY(W$9)=7,5,7)))),)</f>
        <v>7</v>
      </c>
      <c r="X18" s="101">
        <f>IFERROR(IF(OR(WEEKDAY(X$10)=1,SUMPRODUCT(N(X$10=праздики))&gt;0),"В",IF(ISERR(--'исходный '!X15),'исходный '!X15,MIN(--'исходный '!X15,7,IF(WEEKDAY(X$9)=7,5,7)))),)</f>
        <v>7</v>
      </c>
      <c r="Y18" s="101">
        <f>IFERROR(IF(OR(WEEKDAY(Y$10)=1,SUMPRODUCT(N(Y$10=праздики))&gt;0),"В",IF(ISERR(--'исходный '!Y15),'исходный '!Y15,MIN(--'исходный '!Y15,7,IF(WEEKDAY(Y$9)=7,5,7)))),)</f>
        <v>7</v>
      </c>
      <c r="Z18" s="102">
        <f>IFERROR(IF(OR(WEEKDAY(Z$10)=1,SUMPRODUCT(N(Z$10=праздики))&gt;0),"В",IF(ISERR(--'исходный '!Z15),'исходный '!Z15,MIN(--'исходный '!Z15,7,IF(WEEKDAY(Z$9)=7,5,7)))),)</f>
        <v>5</v>
      </c>
      <c r="AA18" s="101" t="str">
        <f>IFERROR(IF(OR(WEEKDAY(AA$10)=1,SUMPRODUCT(N(AA$10=праздики))&gt;0),"В",IF(ISERR(--'исходный '!AA15),'исходный '!AA15,MIN(--'исходный '!AA15,7,IF(WEEKDAY(AA$9)=7,5,7)))),)</f>
        <v>В</v>
      </c>
      <c r="AB18" s="101">
        <f>IFERROR(IF(OR(WEEKDAY(AB$10)=1,SUMPRODUCT(N(AB$10=праздики))&gt;0),"В",IF(ISERR(--'исходный '!AB15),'исходный '!AB15,MIN(--'исходный '!AB15,7,IF(WEEKDAY(AB$9)=7,5,7)))),)</f>
        <v>7</v>
      </c>
      <c r="AC18" s="101">
        <f>IFERROR(IF(OR(WEEKDAY(AC$10)=1,SUMPRODUCT(N(AC$10=праздики))&gt;0),"В",IF(ISERR(--'исходный '!AC15),'исходный '!AC15,MIN(--'исходный '!AC15,7,IF(WEEKDAY(AC$9)=7,5,7)))),)</f>
        <v>2</v>
      </c>
      <c r="AD18" s="101">
        <f>IFERROR(IF(OR(WEEKDAY(AD$10)=1,SUMPRODUCT(N(AD$10=праздики))&gt;0),"В",IF(ISERR(--'исходный '!AD15),'исходный '!AD15,MIN(--'исходный '!AD15,7,IF(WEEKDAY(AD$9)=7,5,7)))),)</f>
        <v>7</v>
      </c>
      <c r="AE18" s="101">
        <f>IFERROR(IF(OR(WEEKDAY(AE$10)=1,SUMPRODUCT(N(AE$10=праздики))&gt;0),"В",IF(ISERR(--'исходный '!AE15),'исходный '!AE15,MIN(--'исходный '!AE15,7,IF(WEEKDAY(AE$9)=7,5,7)))),)</f>
        <v>7</v>
      </c>
      <c r="AF18" s="101">
        <f>IFERROR(IF(OR(WEEKDAY(AF$10)=1,SUMPRODUCT(N(AF$10=праздики))&gt;0),"В",IF(ISERR(--'исходный '!AF15),'исходный '!AF15,MIN(--'исходный '!AF15,7,IF(WEEKDAY(AF$9)=7,5,7)))),)</f>
        <v>7</v>
      </c>
      <c r="AG18" s="101">
        <f>IFERROR(IF(OR(WEEKDAY(AG$10)=1,SUMPRODUCT(N(AG$10=праздики))&gt;0),"В",IF(ISERR(--'исходный '!AG15),'исходный '!AG15,MIN(--'исходный '!AG15,7,IF(WEEKDAY(AG$9)=7,5,7)))),)</f>
        <v>5</v>
      </c>
      <c r="AH18" s="22">
        <f>IFERROR(IF(OR(WEEKDAY(AH$10)=1,SUMPRODUCT(N(AH$10=праздики))&gt;0),"В",IF(ISERR(--'исходный '!AH15),'исходный '!AH15,MIN(--'исходный '!AH15,7,IF(WEEKDAY(AH$9)=7,5,7)))),)</f>
        <v>0</v>
      </c>
      <c r="AI18" s="15">
        <f t="shared" si="12"/>
        <v>26</v>
      </c>
      <c r="AJ18" s="16">
        <f t="shared" si="13"/>
        <v>0</v>
      </c>
      <c r="AK18" s="17">
        <f t="shared" si="14"/>
        <v>0</v>
      </c>
      <c r="AL18" s="18">
        <f t="shared" si="15"/>
        <v>0</v>
      </c>
      <c r="AM18" s="18">
        <f t="shared" si="16"/>
        <v>0</v>
      </c>
      <c r="AN18" s="17"/>
      <c r="AO18" s="19">
        <f t="shared" si="17"/>
        <v>4</v>
      </c>
      <c r="AP18" s="20">
        <f t="shared" si="18"/>
        <v>0</v>
      </c>
      <c r="AQ18" s="16"/>
      <c r="AR18" s="20">
        <f t="shared" si="11"/>
        <v>167</v>
      </c>
      <c r="AS18" s="20"/>
      <c r="AT18" s="7"/>
    </row>
    <row r="19" spans="1:46" ht="12.75" x14ac:dyDescent="0.2">
      <c r="A19" s="6">
        <f>'исходный '!A16</f>
        <v>9</v>
      </c>
      <c r="B19" s="6">
        <f>'исходный '!B16</f>
        <v>0</v>
      </c>
      <c r="C19" s="6">
        <f>'исходный '!C16</f>
        <v>0</v>
      </c>
      <c r="D19" s="101">
        <f>IFERROR(IF(OR(WEEKDAY(D$10)=1,SUMPRODUCT(N(D$10=праздики))&gt;0),"В",IF(ISERR(--'исходный '!D16),'исходный '!D16,MIN(--'исходный '!D16,7,IF(WEEKDAY(D$9)=7,5,7)))),)</f>
        <v>7</v>
      </c>
      <c r="E19" s="102">
        <f>IFERROR(IF(OR(WEEKDAY(E$10)=1,SUMPRODUCT(N(E$10=праздики))&gt;0),"В",IF(ISERR(--'исходный '!E16),'исходный '!E16,MIN(--'исходный '!E16,7,IF(WEEKDAY(E$9)=7,5,7)))),)</f>
        <v>5</v>
      </c>
      <c r="F19" s="101" t="str">
        <f>IFERROR(IF(OR(WEEKDAY(F$10)=1,SUMPRODUCT(N(F$10=праздики))&gt;0),"В",IF(ISERR(--'исходный '!F16),'исходный '!F16,MIN(--'исходный '!F16,7,IF(WEEKDAY(F$9)=7,5,7)))),)</f>
        <v>В</v>
      </c>
      <c r="G19" s="101">
        <f>IFERROR(IF(OR(WEEKDAY(G$10)=1,SUMPRODUCT(N(G$10=праздики))&gt;0),"В",IF(ISERR(--'исходный '!G16),'исходный '!G16,MIN(--'исходный '!G16,7,IF(WEEKDAY(G$9)=7,5,7)))),)</f>
        <v>7</v>
      </c>
      <c r="H19" s="101">
        <f>IFERROR(IF(OR(WEEKDAY(H$10)=1,SUMPRODUCT(N(H$10=праздики))&gt;0),"В",IF(ISERR(--'исходный '!H16),'исходный '!H16,MIN(--'исходный '!H16,7,IF(WEEKDAY(H$9)=7,5,7)))),)</f>
        <v>7</v>
      </c>
      <c r="I19" s="101">
        <f>IFERROR(IF(OR(WEEKDAY(I$10)=1,SUMPRODUCT(N(I$10=праздики))&gt;0),"В",IF(ISERR(--'исходный '!I16),'исходный '!I16,MIN(--'исходный '!I16,7,IF(WEEKDAY(I$9)=7,5,7)))),)</f>
        <v>5</v>
      </c>
      <c r="J19" s="101">
        <f>IFERROR(IF(OR(WEEKDAY(J$10)=1,SUMPRODUCT(N(J$10=праздики))&gt;0),"В",IF(ISERR(--'исходный '!J16),'исходный '!J16,MIN(--'исходный '!J16,7,IF(WEEKDAY(J$9)=7,5,7)))),)</f>
        <v>7</v>
      </c>
      <c r="K19" s="101">
        <f>IFERROR(IF(OR(WEEKDAY(K$10)=1,SUMPRODUCT(N(K$10=праздики))&gt;0),"В",IF(ISERR(--'исходный '!K16),'исходный '!K16,MIN(--'исходный '!K16,7,IF(WEEKDAY(K$9)=7,5,7)))),)</f>
        <v>7</v>
      </c>
      <c r="L19" s="102">
        <f>IFERROR(IF(OR(WEEKDAY(L$10)=1,SUMPRODUCT(N(L$10=праздики))&gt;0),"В",IF(ISERR(--'исходный '!L16),'исходный '!L16,MIN(--'исходный '!L16,7,IF(WEEKDAY(L$9)=7,5,7)))),)</f>
        <v>5</v>
      </c>
      <c r="M19" s="101" t="str">
        <f>IFERROR(IF(OR(WEEKDAY(M$10)=1,SUMPRODUCT(N(M$10=праздики))&gt;0),"В",IF(ISERR(--'исходный '!M16),'исходный '!M16,MIN(--'исходный '!M16,7,IF(WEEKDAY(M$9)=7,5,7)))),)</f>
        <v>В</v>
      </c>
      <c r="N19" s="101">
        <f>IFERROR(IF(OR(WEEKDAY(N$10)=1,SUMPRODUCT(N(N$10=праздики))&gt;0),"В",IF(ISERR(--'исходный '!N16),'исходный '!N16,MIN(--'исходный '!N16,7,IF(WEEKDAY(N$9)=7,5,7)))),)</f>
        <v>7</v>
      </c>
      <c r="O19" s="101">
        <f>IFERROR(IF(OR(WEEKDAY(O$10)=1,SUMPRODUCT(N(O$10=праздики))&gt;0),"В",IF(ISERR(--'исходный '!O16),'исходный '!O16,MIN(--'исходный '!O16,7,IF(WEEKDAY(O$9)=7,5,7)))),)</f>
        <v>7</v>
      </c>
      <c r="P19" s="101">
        <f>IFERROR(IF(OR(WEEKDAY(P$10)=1,SUMPRODUCT(N(P$10=праздики))&gt;0),"В",IF(ISERR(--'исходный '!P16),'исходный '!P16,MIN(--'исходный '!P16,7,IF(WEEKDAY(P$9)=7,5,7)))),)</f>
        <v>7</v>
      </c>
      <c r="Q19" s="101">
        <f>IFERROR(IF(OR(WEEKDAY(Q$10)=1,SUMPRODUCT(N(Q$10=праздики))&gt;0),"В",IF(ISERR(--'исходный '!Q16),'исходный '!Q16,MIN(--'исходный '!Q16,7,IF(WEEKDAY(Q$9)=7,5,7)))),)</f>
        <v>7</v>
      </c>
      <c r="R19" s="101">
        <f>IFERROR(IF(OR(WEEKDAY(R$10)=1,SUMPRODUCT(N(R$10=праздики))&gt;0),"В",IF(ISERR(--'исходный '!R16),'исходный '!R16,MIN(--'исходный '!R16,7,IF(WEEKDAY(R$9)=7,5,7)))),)</f>
        <v>7</v>
      </c>
      <c r="S19" s="102">
        <f>IFERROR(IF(OR(WEEKDAY(S$10)=1,SUMPRODUCT(N(S$10=праздики))&gt;0),"В",IF(ISERR(--'исходный '!S16),'исходный '!S16,MIN(--'исходный '!S16,7,IF(WEEKDAY(S$9)=7,5,7)))),)</f>
        <v>5</v>
      </c>
      <c r="T19" s="101" t="str">
        <f>IFERROR(IF(OR(WEEKDAY(T$10)=1,SUMPRODUCT(N(T$10=праздики))&gt;0),"В",IF(ISERR(--'исходный '!T16),'исходный '!T16,MIN(--'исходный '!T16,7,IF(WEEKDAY(T$9)=7,5,7)))),)</f>
        <v>В</v>
      </c>
      <c r="U19" s="101" t="str">
        <f>IFERROR(IF(OR(WEEKDAY(U$10)=1,SUMPRODUCT(N(U$10=праздики))&gt;0),"В",IF(ISERR(--'исходный '!U16),'исходный '!U16,MIN(--'исходный '!U16,7,IF(WEEKDAY(U$9)=7,5,7)))),)</f>
        <v>Б</v>
      </c>
      <c r="V19" s="101" t="str">
        <f>IFERROR(IF(OR(WEEKDAY(V$10)=1,SUMPRODUCT(N(V$10=праздики))&gt;0),"В",IF(ISERR(--'исходный '!V16),'исходный '!V16,MIN(--'исходный '!V16,7,IF(WEEKDAY(V$9)=7,5,7)))),)</f>
        <v>Б</v>
      </c>
      <c r="W19" s="101" t="str">
        <f>IFERROR(IF(OR(WEEKDAY(W$10)=1,SUMPRODUCT(N(W$10=праздики))&gt;0),"В",IF(ISERR(--'исходный '!W16),'исходный '!W16,MIN(--'исходный '!W16,7,IF(WEEKDAY(W$9)=7,5,7)))),)</f>
        <v>Б</v>
      </c>
      <c r="X19" s="101" t="str">
        <f>IFERROR(IF(OR(WEEKDAY(X$10)=1,SUMPRODUCT(N(X$10=праздики))&gt;0),"В",IF(ISERR(--'исходный '!X16),'исходный '!X16,MIN(--'исходный '!X16,7,IF(WEEKDAY(X$9)=7,5,7)))),)</f>
        <v>Б</v>
      </c>
      <c r="Y19" s="101" t="str">
        <f>IFERROR(IF(OR(WEEKDAY(Y$10)=1,SUMPRODUCT(N(Y$10=праздики))&gt;0),"В",IF(ISERR(--'исходный '!Y16),'исходный '!Y16,MIN(--'исходный '!Y16,7,IF(WEEKDAY(Y$9)=7,5,7)))),)</f>
        <v>Б</v>
      </c>
      <c r="Z19" s="102" t="str">
        <f>IFERROR(IF(OR(WEEKDAY(Z$10)=1,SUMPRODUCT(N(Z$10=праздики))&gt;0),"В",IF(ISERR(--'исходный '!Z16),'исходный '!Z16,MIN(--'исходный '!Z16,7,IF(WEEKDAY(Z$9)=7,5,7)))),)</f>
        <v>Б</v>
      </c>
      <c r="AA19" s="101" t="str">
        <f>IFERROR(IF(OR(WEEKDAY(AA$10)=1,SUMPRODUCT(N(AA$10=праздики))&gt;0),"В",IF(ISERR(--'исходный '!AA16),'исходный '!AA16,MIN(--'исходный '!AA16,7,IF(WEEKDAY(AA$9)=7,5,7)))),)</f>
        <v>В</v>
      </c>
      <c r="AB19" s="101" t="str">
        <f>IFERROR(IF(OR(WEEKDAY(AB$10)=1,SUMPRODUCT(N(AB$10=праздики))&gt;0),"В",IF(ISERR(--'исходный '!AB16),'исходный '!AB16,MIN(--'исходный '!AB16,7,IF(WEEKDAY(AB$9)=7,5,7)))),)</f>
        <v>Б</v>
      </c>
      <c r="AC19" s="101" t="str">
        <f>IFERROR(IF(OR(WEEKDAY(AC$10)=1,SUMPRODUCT(N(AC$10=праздики))&gt;0),"В",IF(ISERR(--'исходный '!AC16),'исходный '!AC16,MIN(--'исходный '!AC16,7,IF(WEEKDAY(AC$9)=7,5,7)))),)</f>
        <v>Б</v>
      </c>
      <c r="AD19" s="101" t="str">
        <f>IFERROR(IF(OR(WEEKDAY(AD$10)=1,SUMPRODUCT(N(AD$10=праздики))&gt;0),"В",IF(ISERR(--'исходный '!AD16),'исходный '!AD16,MIN(--'исходный '!AD16,7,IF(WEEKDAY(AD$9)=7,5,7)))),)</f>
        <v>Б</v>
      </c>
      <c r="AE19" s="101" t="str">
        <f>IFERROR(IF(OR(WEEKDAY(AE$10)=1,SUMPRODUCT(N(AE$10=праздики))&gt;0),"В",IF(ISERR(--'исходный '!AE16),'исходный '!AE16,MIN(--'исходный '!AE16,7,IF(WEEKDAY(AE$9)=7,5,7)))),)</f>
        <v>Б</v>
      </c>
      <c r="AF19" s="101" t="str">
        <f>IFERROR(IF(OR(WEEKDAY(AF$10)=1,SUMPRODUCT(N(AF$10=праздики))&gt;0),"В",IF(ISERR(--'исходный '!AF16),'исходный '!AF16,MIN(--'исходный '!AF16,7,IF(WEEKDAY(AF$9)=7,5,7)))),)</f>
        <v>Б</v>
      </c>
      <c r="AG19" s="101">
        <f>IFERROR(IF(OR(WEEKDAY(AG$10)=1,SUMPRODUCT(N(AG$10=праздики))&gt;0),"В",IF(ISERR(--'исходный '!AG16),'исходный '!AG16,MIN(--'исходный '!AG16,7,IF(WEEKDAY(AG$9)=7,5,7)))),)</f>
        <v>5</v>
      </c>
      <c r="AH19" s="22">
        <f>IFERROR(IF(OR(WEEKDAY(AH$10)=1,SUMPRODUCT(N(AH$10=праздики))&gt;0),"В",IF(ISERR(--'исходный '!AH16),'исходный '!AH16,MIN(--'исходный '!AH16,7,IF(WEEKDAY(AH$9)=7,5,7)))),)</f>
        <v>0</v>
      </c>
      <c r="AI19" s="15">
        <f t="shared" si="12"/>
        <v>15</v>
      </c>
      <c r="AJ19" s="16">
        <f t="shared" si="13"/>
        <v>0</v>
      </c>
      <c r="AK19" s="17">
        <f t="shared" si="14"/>
        <v>0</v>
      </c>
      <c r="AL19" s="18">
        <f t="shared" si="15"/>
        <v>11</v>
      </c>
      <c r="AM19" s="18">
        <f t="shared" si="16"/>
        <v>0</v>
      </c>
      <c r="AN19" s="17"/>
      <c r="AO19" s="19">
        <f t="shared" si="17"/>
        <v>4</v>
      </c>
      <c r="AP19" s="20">
        <f t="shared" si="18"/>
        <v>0</v>
      </c>
      <c r="AQ19" s="16"/>
      <c r="AR19" s="20">
        <f t="shared" si="11"/>
        <v>95</v>
      </c>
      <c r="AS19" s="20"/>
      <c r="AT19" s="7"/>
    </row>
    <row r="20" spans="1:46" ht="12.75" x14ac:dyDescent="0.2">
      <c r="A20" s="6">
        <f>'исходный '!A17</f>
        <v>10</v>
      </c>
      <c r="B20" s="6">
        <f>'исходный '!B17</f>
        <v>0</v>
      </c>
      <c r="C20" s="6">
        <f>'исходный '!C17</f>
        <v>0</v>
      </c>
      <c r="D20" s="101">
        <f>IFERROR(IF(OR(WEEKDAY(D$10)=1,SUMPRODUCT(N(D$10=праздики))&gt;0),"В",IF(ISERR(--'исходный '!D17),'исходный '!D17,MIN(--'исходный '!D17,7,IF(WEEKDAY(D$9)=7,5,7)))),)</f>
        <v>7</v>
      </c>
      <c r="E20" s="102">
        <f>IFERROR(IF(OR(WEEKDAY(E$10)=1,SUMPRODUCT(N(E$10=праздики))&gt;0),"В",IF(ISERR(--'исходный '!E17),'исходный '!E17,MIN(--'исходный '!E17,7,IF(WEEKDAY(E$9)=7,5,7)))),)</f>
        <v>5</v>
      </c>
      <c r="F20" s="101" t="str">
        <f>IFERROR(IF(OR(WEEKDAY(F$10)=1,SUMPRODUCT(N(F$10=праздики))&gt;0),"В",IF(ISERR(--'исходный '!F17),'исходный '!F17,MIN(--'исходный '!F17,7,IF(WEEKDAY(F$9)=7,5,7)))),)</f>
        <v>В</v>
      </c>
      <c r="G20" s="101">
        <f>IFERROR(IF(OR(WEEKDAY(G$10)=1,SUMPRODUCT(N(G$10=праздики))&gt;0),"В",IF(ISERR(--'исходный '!G17),'исходный '!G17,MIN(--'исходный '!G17,7,IF(WEEKDAY(G$9)=7,5,7)))),)</f>
        <v>7</v>
      </c>
      <c r="H20" s="101">
        <f>IFERROR(IF(OR(WEEKDAY(H$10)=1,SUMPRODUCT(N(H$10=праздики))&gt;0),"В",IF(ISERR(--'исходный '!H17),'исходный '!H17,MIN(--'исходный '!H17,7,IF(WEEKDAY(H$9)=7,5,7)))),)</f>
        <v>7</v>
      </c>
      <c r="I20" s="101">
        <f>IFERROR(IF(OR(WEEKDAY(I$10)=1,SUMPRODUCT(N(I$10=праздики))&gt;0),"В",IF(ISERR(--'исходный '!I17),'исходный '!I17,MIN(--'исходный '!I17,7,IF(WEEKDAY(I$9)=7,5,7)))),)</f>
        <v>7</v>
      </c>
      <c r="J20" s="101">
        <f>IFERROR(IF(OR(WEEKDAY(J$10)=1,SUMPRODUCT(N(J$10=праздики))&gt;0),"В",IF(ISERR(--'исходный '!J17),'исходный '!J17,MIN(--'исходный '!J17,7,IF(WEEKDAY(J$9)=7,5,7)))),)</f>
        <v>7</v>
      </c>
      <c r="K20" s="101">
        <f>IFERROR(IF(OR(WEEKDAY(K$10)=1,SUMPRODUCT(N(K$10=праздики))&gt;0),"В",IF(ISERR(--'исходный '!K17),'исходный '!K17,MIN(--'исходный '!K17,7,IF(WEEKDAY(K$9)=7,5,7)))),)</f>
        <v>7</v>
      </c>
      <c r="L20" s="102">
        <f>IFERROR(IF(OR(WEEKDAY(L$10)=1,SUMPRODUCT(N(L$10=праздики))&gt;0),"В",IF(ISERR(--'исходный '!L17),'исходный '!L17,MIN(--'исходный '!L17,7,IF(WEEKDAY(L$9)=7,5,7)))),)</f>
        <v>5</v>
      </c>
      <c r="M20" s="101" t="str">
        <f>IFERROR(IF(OR(WEEKDAY(M$10)=1,SUMPRODUCT(N(M$10=праздики))&gt;0),"В",IF(ISERR(--'исходный '!M17),'исходный '!M17,MIN(--'исходный '!M17,7,IF(WEEKDAY(M$9)=7,5,7)))),)</f>
        <v>В</v>
      </c>
      <c r="N20" s="101">
        <f>IFERROR(IF(OR(WEEKDAY(N$10)=1,SUMPRODUCT(N(N$10=праздики))&gt;0),"В",IF(ISERR(--'исходный '!N17),'исходный '!N17,MIN(--'исходный '!N17,7,IF(WEEKDAY(N$9)=7,5,7)))),)</f>
        <v>7</v>
      </c>
      <c r="O20" s="101">
        <f>IFERROR(IF(OR(WEEKDAY(O$10)=1,SUMPRODUCT(N(O$10=праздики))&gt;0),"В",IF(ISERR(--'исходный '!O17),'исходный '!O17,MIN(--'исходный '!O17,7,IF(WEEKDAY(O$9)=7,5,7)))),)</f>
        <v>7</v>
      </c>
      <c r="P20" s="101">
        <f>IFERROR(IF(OR(WEEKDAY(P$10)=1,SUMPRODUCT(N(P$10=праздики))&gt;0),"В",IF(ISERR(--'исходный '!P17),'исходный '!P17,MIN(--'исходный '!P17,7,IF(WEEKDAY(P$9)=7,5,7)))),)</f>
        <v>7</v>
      </c>
      <c r="Q20" s="101">
        <f>IFERROR(IF(OR(WEEKDAY(Q$10)=1,SUMPRODUCT(N(Q$10=праздики))&gt;0),"В",IF(ISERR(--'исходный '!Q17),'исходный '!Q17,MIN(--'исходный '!Q17,7,IF(WEEKDAY(Q$9)=7,5,7)))),)</f>
        <v>7</v>
      </c>
      <c r="R20" s="101">
        <f>IFERROR(IF(OR(WEEKDAY(R$10)=1,SUMPRODUCT(N(R$10=праздики))&gt;0),"В",IF(ISERR(--'исходный '!R17),'исходный '!R17,MIN(--'исходный '!R17,7,IF(WEEKDAY(R$9)=7,5,7)))),)</f>
        <v>7</v>
      </c>
      <c r="S20" s="102">
        <f>IFERROR(IF(OR(WEEKDAY(S$10)=1,SUMPRODUCT(N(S$10=праздики))&gt;0),"В",IF(ISERR(--'исходный '!S17),'исходный '!S17,MIN(--'исходный '!S17,7,IF(WEEKDAY(S$9)=7,5,7)))),)</f>
        <v>5</v>
      </c>
      <c r="T20" s="101" t="str">
        <f>IFERROR(IF(OR(WEEKDAY(T$10)=1,SUMPRODUCT(N(T$10=праздики))&gt;0),"В",IF(ISERR(--'исходный '!T17),'исходный '!T17,MIN(--'исходный '!T17,7,IF(WEEKDAY(T$9)=7,5,7)))),)</f>
        <v>В</v>
      </c>
      <c r="U20" s="101">
        <f>IFERROR(IF(OR(WEEKDAY(U$10)=1,SUMPRODUCT(N(U$10=праздики))&gt;0),"В",IF(ISERR(--'исходный '!U17),'исходный '!U17,MIN(--'исходный '!U17,7,IF(WEEKDAY(U$9)=7,5,7)))),)</f>
        <v>7</v>
      </c>
      <c r="V20" s="101">
        <f>IFERROR(IF(OR(WEEKDAY(V$10)=1,SUMPRODUCT(N(V$10=праздики))&gt;0),"В",IF(ISERR(--'исходный '!V17),'исходный '!V17,MIN(--'исходный '!V17,7,IF(WEEKDAY(V$9)=7,5,7)))),)</f>
        <v>7</v>
      </c>
      <c r="W20" s="101">
        <f>IFERROR(IF(OR(WEEKDAY(W$10)=1,SUMPRODUCT(N(W$10=праздики))&gt;0),"В",IF(ISERR(--'исходный '!W17),'исходный '!W17,MIN(--'исходный '!W17,7,IF(WEEKDAY(W$9)=7,5,7)))),)</f>
        <v>7</v>
      </c>
      <c r="X20" s="101">
        <f>IFERROR(IF(OR(WEEKDAY(X$10)=1,SUMPRODUCT(N(X$10=праздики))&gt;0),"В",IF(ISERR(--'исходный '!X17),'исходный '!X17,MIN(--'исходный '!X17,7,IF(WEEKDAY(X$9)=7,5,7)))),)</f>
        <v>7</v>
      </c>
      <c r="Y20" s="101">
        <f>IFERROR(IF(OR(WEEKDAY(Y$10)=1,SUMPRODUCT(N(Y$10=праздики))&gt;0),"В",IF(ISERR(--'исходный '!Y17),'исходный '!Y17,MIN(--'исходный '!Y17,7,IF(WEEKDAY(Y$9)=7,5,7)))),)</f>
        <v>7</v>
      </c>
      <c r="Z20" s="102">
        <f>IFERROR(IF(OR(WEEKDAY(Z$10)=1,SUMPRODUCT(N(Z$10=праздики))&gt;0),"В",IF(ISERR(--'исходный '!Z17),'исходный '!Z17,MIN(--'исходный '!Z17,7,IF(WEEKDAY(Z$9)=7,5,7)))),)</f>
        <v>5</v>
      </c>
      <c r="AA20" s="101" t="str">
        <f>IFERROR(IF(OR(WEEKDAY(AA$10)=1,SUMPRODUCT(N(AA$10=праздики))&gt;0),"В",IF(ISERR(--'исходный '!AA17),'исходный '!AA17,MIN(--'исходный '!AA17,7,IF(WEEKDAY(AA$9)=7,5,7)))),)</f>
        <v>В</v>
      </c>
      <c r="AB20" s="101">
        <f>IFERROR(IF(OR(WEEKDAY(AB$10)=1,SUMPRODUCT(N(AB$10=праздики))&gt;0),"В",IF(ISERR(--'исходный '!AB17),'исходный '!AB17,MIN(--'исходный '!AB17,7,IF(WEEKDAY(AB$9)=7,5,7)))),)</f>
        <v>7</v>
      </c>
      <c r="AC20" s="101" t="str">
        <f>IFERROR(IF(OR(WEEKDAY(AC$10)=1,SUMPRODUCT(N(AC$10=праздики))&gt;0),"В",IF(ISERR(--'исходный '!AC17),'исходный '!AC17,MIN(--'исходный '!AC17,7,IF(WEEKDAY(AC$9)=7,5,7)))),)</f>
        <v>П</v>
      </c>
      <c r="AD20" s="101" t="str">
        <f>IFERROR(IF(OR(WEEKDAY(AD$10)=1,SUMPRODUCT(N(AD$10=праздики))&gt;0),"В",IF(ISERR(--'исходный '!AD17),'исходный '!AD17,MIN(--'исходный '!AD17,7,IF(WEEKDAY(AD$9)=7,5,7)))),)</f>
        <v>П</v>
      </c>
      <c r="AE20" s="101" t="str">
        <f>IFERROR(IF(OR(WEEKDAY(AE$10)=1,SUMPRODUCT(N(AE$10=праздики))&gt;0),"В",IF(ISERR(--'исходный '!AE17),'исходный '!AE17,MIN(--'исходный '!AE17,7,IF(WEEKDAY(AE$9)=7,5,7)))),)</f>
        <v>П</v>
      </c>
      <c r="AF20" s="101" t="str">
        <f>IFERROR(IF(OR(WEEKDAY(AF$10)=1,SUMPRODUCT(N(AF$10=праздики))&gt;0),"В",IF(ISERR(--'исходный '!AF17),'исходный '!AF17,MIN(--'исходный '!AF17,7,IF(WEEKDAY(AF$9)=7,5,7)))),)</f>
        <v>П</v>
      </c>
      <c r="AG20" s="101" t="str">
        <f>IFERROR(IF(OR(WEEKDAY(AG$10)=1,SUMPRODUCT(N(AG$10=праздики))&gt;0),"В",IF(ISERR(--'исходный '!AG17),'исходный '!AG17,MIN(--'исходный '!AG17,7,IF(WEEKDAY(AG$9)=7,5,7)))),)</f>
        <v>П</v>
      </c>
      <c r="AH20" s="22">
        <f>IFERROR(IF(OR(WEEKDAY(AH$10)=1,SUMPRODUCT(N(AH$10=праздики))&gt;0),"В",IF(ISERR(--'исходный '!AH17),'исходный '!AH17,MIN(--'исходный '!AH17,7,IF(WEEKDAY(AH$9)=7,5,7)))),)</f>
        <v>0</v>
      </c>
      <c r="AI20" s="15">
        <f t="shared" si="12"/>
        <v>21</v>
      </c>
      <c r="AJ20" s="16">
        <f t="shared" si="13"/>
        <v>0</v>
      </c>
      <c r="AK20" s="17">
        <f t="shared" si="14"/>
        <v>0</v>
      </c>
      <c r="AL20" s="18">
        <f t="shared" si="15"/>
        <v>0</v>
      </c>
      <c r="AM20" s="18">
        <f t="shared" si="16"/>
        <v>0</v>
      </c>
      <c r="AN20" s="17"/>
      <c r="AO20" s="19">
        <f t="shared" si="17"/>
        <v>4</v>
      </c>
      <c r="AP20" s="20">
        <f t="shared" si="18"/>
        <v>5</v>
      </c>
      <c r="AQ20" s="16"/>
      <c r="AR20" s="20">
        <f t="shared" si="11"/>
        <v>139</v>
      </c>
      <c r="AS20" s="20"/>
      <c r="AT20" s="7"/>
    </row>
    <row r="21" spans="1:46" ht="12.75" x14ac:dyDescent="0.2">
      <c r="A21" s="6"/>
      <c r="B21" s="6"/>
      <c r="C21" s="6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15"/>
      <c r="AJ21" s="16"/>
      <c r="AK21" s="17"/>
      <c r="AL21" s="18"/>
      <c r="AM21" s="18"/>
      <c r="AN21" s="17"/>
      <c r="AO21" s="19"/>
      <c r="AP21" s="20"/>
      <c r="AQ21" s="16"/>
      <c r="AR21" s="20"/>
      <c r="AS21" s="20"/>
      <c r="AT21" s="7"/>
    </row>
    <row r="22" spans="1:46" ht="12.75" x14ac:dyDescent="0.2">
      <c r="A22" s="6"/>
      <c r="B22" s="6"/>
      <c r="C22" s="6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15"/>
      <c r="AJ22" s="16"/>
      <c r="AK22" s="17"/>
      <c r="AL22" s="18"/>
      <c r="AM22" s="18"/>
      <c r="AN22" s="17"/>
      <c r="AO22" s="19"/>
      <c r="AP22" s="20"/>
      <c r="AQ22" s="16"/>
      <c r="AR22" s="20"/>
      <c r="AS22" s="20"/>
      <c r="AT22" s="7"/>
    </row>
    <row r="23" spans="1:46" ht="12.75" x14ac:dyDescent="0.2">
      <c r="A23" s="6"/>
      <c r="B23" s="6"/>
      <c r="C23" s="6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15"/>
      <c r="AJ23" s="16"/>
      <c r="AK23" s="17"/>
      <c r="AL23" s="18"/>
      <c r="AM23" s="18"/>
      <c r="AN23" s="17"/>
      <c r="AO23" s="19"/>
      <c r="AP23" s="20"/>
      <c r="AQ23" s="16"/>
      <c r="AR23" s="20"/>
      <c r="AS23" s="20"/>
      <c r="AT23" s="7"/>
    </row>
    <row r="24" spans="1:46" ht="12.75" x14ac:dyDescent="0.2">
      <c r="A24" s="6"/>
      <c r="B24" s="6"/>
      <c r="C24" s="6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15"/>
      <c r="AJ24" s="16"/>
      <c r="AK24" s="17"/>
      <c r="AL24" s="18"/>
      <c r="AM24" s="18"/>
      <c r="AN24" s="17"/>
      <c r="AO24" s="19"/>
      <c r="AP24" s="20"/>
      <c r="AQ24" s="16"/>
      <c r="AR24" s="20"/>
      <c r="AS24" s="20"/>
      <c r="AT24" s="7"/>
    </row>
    <row r="25" spans="1:46" ht="12.75" x14ac:dyDescent="0.2">
      <c r="A25" s="6"/>
      <c r="B25" s="6"/>
      <c r="C25" s="6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15"/>
      <c r="AJ25" s="16"/>
      <c r="AK25" s="17"/>
      <c r="AL25" s="18"/>
      <c r="AM25" s="18"/>
      <c r="AN25" s="17"/>
      <c r="AO25" s="19"/>
      <c r="AP25" s="20"/>
      <c r="AQ25" s="16"/>
      <c r="AR25" s="20"/>
      <c r="AS25" s="20"/>
      <c r="AT25" s="7"/>
    </row>
    <row r="26" spans="1:46" ht="12.75" x14ac:dyDescent="0.2">
      <c r="A26" s="6"/>
      <c r="B26" s="6"/>
      <c r="C26" s="6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15"/>
      <c r="AJ26" s="16"/>
      <c r="AK26" s="17"/>
      <c r="AL26" s="18"/>
      <c r="AM26" s="18"/>
      <c r="AN26" s="17"/>
      <c r="AO26" s="19"/>
      <c r="AP26" s="20"/>
      <c r="AQ26" s="16"/>
      <c r="AR26" s="20"/>
      <c r="AS26" s="20"/>
      <c r="AT26" s="7"/>
    </row>
    <row r="27" spans="1:46" ht="12.75" x14ac:dyDescent="0.2">
      <c r="A27" s="6"/>
      <c r="B27" s="6"/>
      <c r="C27" s="6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15"/>
      <c r="AJ27" s="16"/>
      <c r="AK27" s="17"/>
      <c r="AL27" s="18"/>
      <c r="AM27" s="18"/>
      <c r="AN27" s="17"/>
      <c r="AO27" s="19"/>
      <c r="AP27" s="20"/>
      <c r="AQ27" s="16"/>
      <c r="AR27" s="20"/>
      <c r="AS27" s="20"/>
      <c r="AT27" s="7"/>
    </row>
    <row r="28" spans="1:46" ht="12.75" x14ac:dyDescent="0.2">
      <c r="A28" s="6"/>
      <c r="B28" s="6"/>
      <c r="C28" s="6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15"/>
      <c r="AJ28" s="16"/>
      <c r="AK28" s="17"/>
      <c r="AL28" s="18"/>
      <c r="AM28" s="18"/>
      <c r="AN28" s="17"/>
      <c r="AO28" s="19"/>
      <c r="AP28" s="20"/>
      <c r="AQ28" s="16"/>
      <c r="AR28" s="20"/>
      <c r="AS28" s="20"/>
      <c r="AT28" s="7"/>
    </row>
    <row r="29" spans="1:46" ht="12.75" x14ac:dyDescent="0.2">
      <c r="A29" s="6"/>
      <c r="B29" s="6"/>
      <c r="C29" s="6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15"/>
      <c r="AJ29" s="16"/>
      <c r="AK29" s="17"/>
      <c r="AL29" s="18"/>
      <c r="AM29" s="18"/>
      <c r="AN29" s="17"/>
      <c r="AO29" s="19"/>
      <c r="AP29" s="20"/>
      <c r="AQ29" s="16"/>
      <c r="AR29" s="20"/>
      <c r="AS29" s="20"/>
      <c r="AT29" s="7"/>
    </row>
    <row r="30" spans="1:46" ht="12.75" x14ac:dyDescent="0.2">
      <c r="A30" s="6"/>
      <c r="B30" s="6"/>
      <c r="C30" s="6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15"/>
      <c r="AJ30" s="16"/>
      <c r="AK30" s="17"/>
      <c r="AL30" s="18"/>
      <c r="AM30" s="18"/>
      <c r="AN30" s="17"/>
      <c r="AO30" s="19"/>
      <c r="AP30" s="20"/>
      <c r="AQ30" s="16"/>
      <c r="AR30" s="20"/>
      <c r="AS30" s="20"/>
      <c r="AT30" s="7"/>
    </row>
    <row r="31" spans="1:46" ht="12.75" x14ac:dyDescent="0.2">
      <c r="A31" s="6"/>
      <c r="B31" s="6"/>
      <c r="C31" s="6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15"/>
      <c r="AJ31" s="16"/>
      <c r="AK31" s="17"/>
      <c r="AL31" s="18"/>
      <c r="AM31" s="18"/>
      <c r="AN31" s="17"/>
      <c r="AO31" s="19"/>
      <c r="AP31" s="20"/>
      <c r="AQ31" s="16"/>
      <c r="AR31" s="20"/>
      <c r="AS31" s="20"/>
      <c r="AT31" s="7"/>
    </row>
    <row r="32" spans="1:46" ht="12.75" x14ac:dyDescent="0.2">
      <c r="A32" s="6"/>
      <c r="B32" s="6"/>
      <c r="C32" s="6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15"/>
      <c r="AJ32" s="16"/>
      <c r="AK32" s="17"/>
      <c r="AL32" s="18"/>
      <c r="AM32" s="18"/>
      <c r="AN32" s="17"/>
      <c r="AO32" s="19"/>
      <c r="AP32" s="20"/>
      <c r="AQ32" s="16"/>
      <c r="AR32" s="20"/>
      <c r="AS32" s="20"/>
      <c r="AT32" s="7"/>
    </row>
    <row r="33" spans="1:46" s="88" customFormat="1" ht="12.75" x14ac:dyDescent="0.2">
      <c r="A33" s="87"/>
      <c r="B33" s="87"/>
      <c r="C33" s="87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15"/>
      <c r="AJ33" s="16"/>
      <c r="AK33" s="17"/>
      <c r="AL33" s="18"/>
      <c r="AM33" s="18"/>
      <c r="AN33" s="17"/>
      <c r="AO33" s="19"/>
      <c r="AP33" s="20"/>
      <c r="AQ33" s="16"/>
      <c r="AR33" s="20"/>
      <c r="AS33" s="20"/>
      <c r="AT33" s="22"/>
    </row>
    <row r="34" spans="1:46" ht="12.75" x14ac:dyDescent="0.2">
      <c r="A34" s="6"/>
      <c r="B34" s="6"/>
      <c r="C34" s="6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15"/>
      <c r="AJ34" s="16"/>
      <c r="AK34" s="17"/>
      <c r="AL34" s="18"/>
      <c r="AM34" s="18"/>
      <c r="AN34" s="17"/>
      <c r="AO34" s="19"/>
      <c r="AP34" s="20"/>
      <c r="AQ34" s="16"/>
      <c r="AR34" s="20"/>
      <c r="AS34" s="20"/>
      <c r="AT34" s="7"/>
    </row>
    <row r="35" spans="1:46" ht="12.75" x14ac:dyDescent="0.2">
      <c r="A35" s="6"/>
      <c r="B35" s="6"/>
      <c r="C35" s="6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15"/>
      <c r="AJ35" s="16"/>
      <c r="AK35" s="17"/>
      <c r="AL35" s="18"/>
      <c r="AM35" s="18"/>
      <c r="AN35" s="17"/>
      <c r="AO35" s="19"/>
      <c r="AP35" s="20"/>
      <c r="AQ35" s="16"/>
      <c r="AR35" s="20"/>
      <c r="AS35" s="20"/>
      <c r="AT35" s="7"/>
    </row>
    <row r="36" spans="1:46" ht="12.75" x14ac:dyDescent="0.2">
      <c r="A36" s="6"/>
      <c r="B36" s="6"/>
      <c r="C36" s="6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15"/>
      <c r="AJ36" s="16"/>
      <c r="AK36" s="17"/>
      <c r="AL36" s="18"/>
      <c r="AM36" s="18"/>
      <c r="AN36" s="17"/>
      <c r="AO36" s="19"/>
      <c r="AP36" s="20"/>
      <c r="AQ36" s="16"/>
      <c r="AR36" s="20"/>
      <c r="AS36" s="20"/>
      <c r="AT36" s="7"/>
    </row>
    <row r="37" spans="1:46" ht="12.75" x14ac:dyDescent="0.2">
      <c r="A37" s="6"/>
      <c r="B37" s="6"/>
      <c r="C37" s="6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15"/>
      <c r="AJ37" s="16"/>
      <c r="AK37" s="17"/>
      <c r="AL37" s="18"/>
      <c r="AM37" s="18"/>
      <c r="AN37" s="17"/>
      <c r="AO37" s="19"/>
      <c r="AP37" s="20"/>
      <c r="AQ37" s="16"/>
      <c r="AR37" s="20"/>
      <c r="AS37" s="20"/>
      <c r="AT37" s="7"/>
    </row>
    <row r="38" spans="1:46" ht="12.75" x14ac:dyDescent="0.2">
      <c r="A38" s="6"/>
      <c r="B38" s="6"/>
      <c r="C38" s="6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15"/>
      <c r="AJ38" s="16"/>
      <c r="AK38" s="17"/>
      <c r="AL38" s="18"/>
      <c r="AM38" s="18"/>
      <c r="AN38" s="17"/>
      <c r="AO38" s="19"/>
      <c r="AP38" s="20"/>
      <c r="AQ38" s="16"/>
      <c r="AR38" s="20"/>
      <c r="AS38" s="20"/>
      <c r="AT38" s="7"/>
    </row>
    <row r="39" spans="1:46" ht="12.75" x14ac:dyDescent="0.2">
      <c r="A39" s="6"/>
      <c r="B39" s="6"/>
      <c r="C39" s="6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15"/>
      <c r="AJ39" s="16"/>
      <c r="AK39" s="17"/>
      <c r="AL39" s="18"/>
      <c r="AM39" s="18"/>
      <c r="AN39" s="17"/>
      <c r="AO39" s="19"/>
      <c r="AP39" s="20"/>
      <c r="AQ39" s="16"/>
      <c r="AR39" s="20"/>
      <c r="AS39" s="20"/>
      <c r="AT39" s="7"/>
    </row>
    <row r="40" spans="1:46" ht="12.75" x14ac:dyDescent="0.2">
      <c r="A40" s="6"/>
      <c r="B40" s="6"/>
      <c r="C40" s="6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15"/>
      <c r="AJ40" s="16"/>
      <c r="AK40" s="17"/>
      <c r="AL40" s="18"/>
      <c r="AM40" s="18"/>
      <c r="AN40" s="17"/>
      <c r="AO40" s="19"/>
      <c r="AP40" s="20"/>
      <c r="AQ40" s="16"/>
      <c r="AR40" s="20"/>
      <c r="AS40" s="20"/>
      <c r="AT40" s="7"/>
    </row>
    <row r="41" spans="1:46" ht="12.75" x14ac:dyDescent="0.2">
      <c r="A41" s="6"/>
      <c r="B41" s="6"/>
      <c r="C41" s="6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15"/>
      <c r="AJ41" s="16"/>
      <c r="AK41" s="17"/>
      <c r="AL41" s="18"/>
      <c r="AM41" s="18"/>
      <c r="AN41" s="17"/>
      <c r="AO41" s="19"/>
      <c r="AP41" s="20"/>
      <c r="AQ41" s="16"/>
      <c r="AR41" s="20"/>
      <c r="AS41" s="20"/>
      <c r="AT41" s="7"/>
    </row>
    <row r="42" spans="1:46" ht="12.75" x14ac:dyDescent="0.2">
      <c r="A42" s="6"/>
      <c r="B42" s="6"/>
      <c r="C42" s="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15"/>
      <c r="AJ42" s="16"/>
      <c r="AK42" s="17"/>
      <c r="AL42" s="18"/>
      <c r="AM42" s="18"/>
      <c r="AN42" s="17"/>
      <c r="AO42" s="19"/>
      <c r="AP42" s="20"/>
      <c r="AQ42" s="16"/>
      <c r="AR42" s="20"/>
      <c r="AS42" s="20"/>
      <c r="AT42" s="7"/>
    </row>
    <row r="43" spans="1:46" ht="12.75" x14ac:dyDescent="0.2">
      <c r="A43" s="6"/>
      <c r="B43" s="6"/>
      <c r="C43" s="6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15"/>
      <c r="AJ43" s="16"/>
      <c r="AK43" s="17"/>
      <c r="AL43" s="18"/>
      <c r="AM43" s="18"/>
      <c r="AN43" s="17"/>
      <c r="AO43" s="19"/>
      <c r="AP43" s="20"/>
      <c r="AQ43" s="16"/>
      <c r="AR43" s="20"/>
      <c r="AS43" s="20"/>
      <c r="AT43" s="7"/>
    </row>
    <row r="44" spans="1:46" ht="12.75" x14ac:dyDescent="0.2">
      <c r="A44" s="6"/>
      <c r="B44" s="6"/>
      <c r="C44" s="6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15"/>
      <c r="AJ44" s="16"/>
      <c r="AK44" s="17"/>
      <c r="AL44" s="18"/>
      <c r="AM44" s="18"/>
      <c r="AN44" s="17"/>
      <c r="AO44" s="19"/>
      <c r="AP44" s="20"/>
      <c r="AQ44" s="16"/>
      <c r="AR44" s="20"/>
      <c r="AS44" s="20"/>
      <c r="AT44" s="7"/>
    </row>
    <row r="45" spans="1:46" ht="12.75" x14ac:dyDescent="0.2">
      <c r="A45" s="6"/>
      <c r="B45" s="6"/>
      <c r="C45" s="6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15"/>
      <c r="AJ45" s="16"/>
      <c r="AK45" s="17"/>
      <c r="AL45" s="18"/>
      <c r="AM45" s="18"/>
      <c r="AN45" s="17"/>
      <c r="AO45" s="19"/>
      <c r="AP45" s="20"/>
      <c r="AQ45" s="16"/>
      <c r="AR45" s="20"/>
      <c r="AS45" s="20"/>
      <c r="AT45" s="7"/>
    </row>
    <row r="46" spans="1:46" ht="12.75" x14ac:dyDescent="0.2">
      <c r="A46" s="6"/>
      <c r="B46" s="6"/>
      <c r="C46" s="6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15"/>
      <c r="AJ46" s="16"/>
      <c r="AK46" s="17"/>
      <c r="AL46" s="18"/>
      <c r="AM46" s="18"/>
      <c r="AN46" s="17"/>
      <c r="AO46" s="19"/>
      <c r="AP46" s="20"/>
      <c r="AQ46" s="16"/>
      <c r="AR46" s="20"/>
      <c r="AS46" s="20"/>
      <c r="AT46" s="7"/>
    </row>
    <row r="47" spans="1:46" ht="12.75" x14ac:dyDescent="0.2">
      <c r="A47" s="6"/>
      <c r="B47" s="6"/>
      <c r="C47" s="6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15"/>
      <c r="AJ47" s="16"/>
      <c r="AK47" s="17"/>
      <c r="AL47" s="18"/>
      <c r="AM47" s="18"/>
      <c r="AN47" s="17"/>
      <c r="AO47" s="19"/>
      <c r="AP47" s="20"/>
      <c r="AQ47" s="16"/>
      <c r="AR47" s="20"/>
      <c r="AS47" s="20"/>
      <c r="AT47" s="7"/>
    </row>
    <row r="48" spans="1:46" ht="12.75" x14ac:dyDescent="0.2">
      <c r="A48" s="6"/>
      <c r="B48" s="6"/>
      <c r="C48" s="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15"/>
      <c r="AJ48" s="16"/>
      <c r="AK48" s="17"/>
      <c r="AL48" s="18"/>
      <c r="AM48" s="18"/>
      <c r="AN48" s="17"/>
      <c r="AO48" s="19"/>
      <c r="AP48" s="20"/>
      <c r="AQ48" s="16"/>
      <c r="AR48" s="20"/>
      <c r="AS48" s="20"/>
      <c r="AT48" s="76"/>
    </row>
    <row r="49" spans="1:46" ht="12.75" x14ac:dyDescent="0.2">
      <c r="A49" s="6"/>
      <c r="B49" s="6"/>
      <c r="C49" s="6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15"/>
      <c r="AJ49" s="16"/>
      <c r="AK49" s="17"/>
      <c r="AL49" s="18"/>
      <c r="AM49" s="18"/>
      <c r="AN49" s="17"/>
      <c r="AO49" s="19"/>
      <c r="AP49" s="20"/>
      <c r="AQ49" s="16"/>
      <c r="AR49" s="20"/>
      <c r="AS49" s="20"/>
      <c r="AT49" s="76"/>
    </row>
    <row r="50" spans="1:46" ht="12.75" x14ac:dyDescent="0.2">
      <c r="A50" s="8"/>
      <c r="B50" s="8"/>
      <c r="C50" s="8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</row>
    <row r="51" spans="1:46" ht="12.75" x14ac:dyDescent="0.2">
      <c r="A51" s="5"/>
      <c r="B51" s="5"/>
      <c r="C51" s="5"/>
    </row>
    <row r="52" spans="1:46" x14ac:dyDescent="0.25">
      <c r="A52" s="2"/>
      <c r="B52" s="4"/>
      <c r="C52" s="4"/>
    </row>
    <row r="53" spans="1:46" x14ac:dyDescent="0.25">
      <c r="A53" s="2"/>
      <c r="B53" s="4"/>
      <c r="C53" s="4"/>
    </row>
    <row r="54" spans="1:46" x14ac:dyDescent="0.25">
      <c r="A54" s="2"/>
      <c r="B54" s="4"/>
      <c r="C54" s="4"/>
    </row>
  </sheetData>
  <mergeCells count="3">
    <mergeCell ref="AH5:AS5"/>
    <mergeCell ref="AJ6:AR6"/>
    <mergeCell ref="B7:Y7"/>
  </mergeCells>
  <conditionalFormatting sqref="S21:S49 U21:Z49 AB21:AG49">
    <cfRule type="cellIs" dxfId="55" priority="36" operator="equal">
      <formula>"в"</formula>
    </cfRule>
  </conditionalFormatting>
  <conditionalFormatting sqref="AH12:AH49 D21:AG49">
    <cfRule type="cellIs" dxfId="54" priority="35" operator="equal">
      <formula>"в"</formula>
    </cfRule>
    <cfRule type="cellIs" dxfId="53" priority="28" operator="equal">
      <formula>"в"</formula>
    </cfRule>
  </conditionalFormatting>
  <conditionalFormatting sqref="S21:S49 U21:Z49 AB21:AC49">
    <cfRule type="cellIs" dxfId="52" priority="34" operator="equal">
      <formula>"в"</formula>
    </cfRule>
  </conditionalFormatting>
  <conditionalFormatting sqref="U21:Z49">
    <cfRule type="cellIs" dxfId="51" priority="33" operator="equal">
      <formula>"в"</formula>
    </cfRule>
  </conditionalFormatting>
  <conditionalFormatting sqref="R21:S49 AB21:AG49 AH12:AH15 U21:Z49">
    <cfRule type="cellIs" dxfId="50" priority="32" operator="equal">
      <formula>"в"</formula>
    </cfRule>
  </conditionalFormatting>
  <conditionalFormatting sqref="U21:Z49">
    <cfRule type="cellIs" dxfId="49" priority="30" operator="equal">
      <formula>"в"</formula>
    </cfRule>
  </conditionalFormatting>
  <conditionalFormatting sqref="U21:Z49 AB21:AG49">
    <cfRule type="cellIs" dxfId="48" priority="25" operator="equal">
      <formula>"в"</formula>
    </cfRule>
  </conditionalFormatting>
  <conditionalFormatting sqref="T21:T49">
    <cfRule type="cellIs" dxfId="47" priority="19" operator="equal">
      <formula>"в"</formula>
    </cfRule>
    <cfRule type="cellIs" dxfId="46" priority="20" operator="equal">
      <formula>"в"</formula>
    </cfRule>
  </conditionalFormatting>
  <conditionalFormatting sqref="T22:T25">
    <cfRule type="cellIs" dxfId="45" priority="17" operator="equal">
      <formula>"в"</formula>
    </cfRule>
    <cfRule type="cellIs" dxfId="44" priority="18" operator="equal">
      <formula>"в"</formula>
    </cfRule>
  </conditionalFormatting>
  <conditionalFormatting sqref="AA21:AA49">
    <cfRule type="cellIs" dxfId="43" priority="15" operator="equal">
      <formula>"в"</formula>
    </cfRule>
    <cfRule type="cellIs" dxfId="42" priority="16" operator="equal">
      <formula>"в"</formula>
    </cfRule>
  </conditionalFormatting>
  <conditionalFormatting sqref="AA21:AA49">
    <cfRule type="cellIs" dxfId="41" priority="14" operator="equal">
      <formula>"в"</formula>
    </cfRule>
  </conditionalFormatting>
  <conditionalFormatting sqref="R21:R49">
    <cfRule type="cellIs" dxfId="40" priority="13" operator="equal">
      <formula>"в"</formula>
    </cfRule>
  </conditionalFormatting>
  <conditionalFormatting sqref="R21:R49">
    <cfRule type="cellIs" dxfId="39" priority="12" operator="equal">
      <formula>"в"</formula>
    </cfRule>
  </conditionalFormatting>
  <conditionalFormatting sqref="R21:R49">
    <cfRule type="cellIs" dxfId="38" priority="11" operator="equal">
      <formula>"в"</formula>
    </cfRule>
  </conditionalFormatting>
  <conditionalFormatting sqref="R21:R49">
    <cfRule type="cellIs" dxfId="37" priority="10" operator="equal">
      <formula>"в"</formula>
    </cfRule>
  </conditionalFormatting>
  <conditionalFormatting sqref="D21:T26">
    <cfRule type="cellIs" dxfId="36" priority="8" operator="equal">
      <formula>"в"</formula>
    </cfRule>
    <cfRule type="cellIs" dxfId="35" priority="9" operator="equal">
      <formula>"в"</formula>
    </cfRule>
  </conditionalFormatting>
  <conditionalFormatting sqref="D21:T26">
    <cfRule type="cellIs" dxfId="34" priority="7" operator="equal">
      <formula>"в"</formula>
    </cfRule>
  </conditionalFormatting>
  <conditionalFormatting sqref="D21:T26">
    <cfRule type="cellIs" dxfId="33" priority="5" operator="equal">
      <formula>"в"</formula>
    </cfRule>
    <cfRule type="cellIs" dxfId="32" priority="6" operator="equal">
      <formula>"в"</formula>
    </cfRule>
  </conditionalFormatting>
  <conditionalFormatting sqref="D21:T26">
    <cfRule type="cellIs" dxfId="31" priority="4" operator="equal">
      <formula>"в"</formula>
    </cfRule>
  </conditionalFormatting>
  <conditionalFormatting sqref="T21:T26">
    <cfRule type="cellIs" dxfId="30" priority="2" operator="equal">
      <formula>"в"</formula>
    </cfRule>
    <cfRule type="cellIs" dxfId="29" priority="3" operator="equal">
      <formula>"в"</formula>
    </cfRule>
  </conditionalFormatting>
  <conditionalFormatting sqref="D11:AH20">
    <cfRule type="expression" dxfId="28" priority="1">
      <formula>IF(ISTEXT(D11),ISERR(SEARCH(D11,"ВАПРОБК")))</formula>
    </cfRule>
  </conditionalFormatting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>
                <anchor moveWithCells="1" sizeWithCells="1">
                  <from>
                    <xdr:col>2</xdr:col>
                    <xdr:colOff>876300</xdr:colOff>
                    <xdr:row>1</xdr:row>
                    <xdr:rowOff>0</xdr:rowOff>
                  </from>
                  <to>
                    <xdr:col>2</xdr:col>
                    <xdr:colOff>1009650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Spinner 3">
              <controlPr defaultSize="0" print="0" autoPict="0">
                <anchor moveWithCells="1" sizeWithCells="1">
                  <from>
                    <xdr:col>1</xdr:col>
                    <xdr:colOff>876300</xdr:colOff>
                    <xdr:row>1</xdr:row>
                    <xdr:rowOff>0</xdr:rowOff>
                  </from>
                  <to>
                    <xdr:col>1</xdr:col>
                    <xdr:colOff>990600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2" sqref="A2:C17"/>
    </sheetView>
  </sheetViews>
  <sheetFormatPr defaultRowHeight="12.75" x14ac:dyDescent="0.2"/>
  <cols>
    <col min="1" max="1" width="11.7109375" customWidth="1"/>
    <col min="3" max="3" width="18" customWidth="1"/>
  </cols>
  <sheetData>
    <row r="1" spans="1:3" x14ac:dyDescent="0.2">
      <c r="A1" s="76" t="s">
        <v>30</v>
      </c>
      <c r="B1" s="76" t="s">
        <v>31</v>
      </c>
      <c r="C1" s="76" t="s">
        <v>32</v>
      </c>
    </row>
    <row r="2" spans="1:3" x14ac:dyDescent="0.2">
      <c r="A2" s="99">
        <v>43101</v>
      </c>
      <c r="B2" s="100"/>
      <c r="C2" s="99">
        <v>43168</v>
      </c>
    </row>
    <row r="3" spans="1:3" x14ac:dyDescent="0.2">
      <c r="A3" s="99">
        <v>43102</v>
      </c>
      <c r="B3" s="100"/>
      <c r="C3" s="99">
        <v>43220</v>
      </c>
    </row>
    <row r="4" spans="1:3" x14ac:dyDescent="0.2">
      <c r="A4" s="99">
        <v>43107</v>
      </c>
      <c r="B4" s="100"/>
      <c r="C4" s="99">
        <v>43228</v>
      </c>
    </row>
    <row r="5" spans="1:3" x14ac:dyDescent="0.2">
      <c r="A5" s="99">
        <v>43167</v>
      </c>
      <c r="B5" s="100"/>
      <c r="C5" s="99">
        <v>43343</v>
      </c>
    </row>
    <row r="6" spans="1:3" x14ac:dyDescent="0.2">
      <c r="A6" s="99">
        <v>43180</v>
      </c>
      <c r="B6" s="100"/>
      <c r="C6" s="99"/>
    </row>
    <row r="7" spans="1:3" x14ac:dyDescent="0.2">
      <c r="A7" s="99">
        <v>43181</v>
      </c>
      <c r="B7" s="100"/>
      <c r="C7" s="100"/>
    </row>
    <row r="8" spans="1:3" x14ac:dyDescent="0.2">
      <c r="A8" s="99">
        <v>43182</v>
      </c>
      <c r="B8" s="100"/>
      <c r="C8" s="100"/>
    </row>
    <row r="9" spans="1:3" x14ac:dyDescent="0.2">
      <c r="A9" s="99">
        <v>43221</v>
      </c>
      <c r="B9" s="100"/>
      <c r="C9" s="100"/>
    </row>
    <row r="10" spans="1:3" x14ac:dyDescent="0.2">
      <c r="A10" s="99">
        <v>43227</v>
      </c>
      <c r="B10" s="100"/>
      <c r="C10" s="100"/>
    </row>
    <row r="11" spans="1:3" x14ac:dyDescent="0.2">
      <c r="A11" s="99">
        <v>43229</v>
      </c>
      <c r="B11" s="100"/>
      <c r="C11" s="100"/>
    </row>
    <row r="12" spans="1:3" x14ac:dyDescent="0.2">
      <c r="A12" s="99">
        <v>43287</v>
      </c>
      <c r="B12" s="100"/>
      <c r="C12" s="100"/>
    </row>
    <row r="13" spans="1:3" x14ac:dyDescent="0.2">
      <c r="A13" s="99">
        <v>43333</v>
      </c>
      <c r="B13" s="100"/>
      <c r="C13" s="100"/>
    </row>
    <row r="14" spans="1:3" x14ac:dyDescent="0.2">
      <c r="A14" s="99">
        <v>43342</v>
      </c>
      <c r="B14" s="100"/>
      <c r="C14" s="100"/>
    </row>
    <row r="15" spans="1:3" x14ac:dyDescent="0.2">
      <c r="A15" s="99">
        <v>43435</v>
      </c>
      <c r="B15" s="100"/>
      <c r="C15" s="99">
        <v>43437</v>
      </c>
    </row>
    <row r="16" spans="1:3" x14ac:dyDescent="0.2">
      <c r="A16" s="99">
        <v>43450</v>
      </c>
      <c r="B16" s="100"/>
      <c r="C16" s="99">
        <v>43452</v>
      </c>
    </row>
    <row r="17" spans="1:3" x14ac:dyDescent="0.2">
      <c r="A17" s="99">
        <v>43451</v>
      </c>
      <c r="B17" s="100"/>
      <c r="C17" s="99">
        <v>43465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исходный </vt:lpstr>
      <vt:lpstr>финальный</vt:lpstr>
      <vt:lpstr>праздники</vt:lpstr>
      <vt:lpstr>праздики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Нана</dc:creator>
  <cp:lastModifiedBy>Client</cp:lastModifiedBy>
  <cp:lastPrinted>2016-09-07T04:29:49Z</cp:lastPrinted>
  <dcterms:created xsi:type="dcterms:W3CDTF">2016-05-04T09:03:20Z</dcterms:created>
  <dcterms:modified xsi:type="dcterms:W3CDTF">2018-07-20T06:51:15Z</dcterms:modified>
</cp:coreProperties>
</file>