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6155" windowHeight="7935"/>
  </bookViews>
  <sheets>
    <sheet name="Вертикальный Бегунок НЕ РАБОТАЕ" sheetId="1" r:id="rId1"/>
  </sheets>
  <definedNames>
    <definedName name="а">{0,"тисяч ";1,"тисяча ";2,"тисячi ";5,"тисяч "}</definedName>
    <definedName name="грив">{0,"гривень";1,"гривня";2,"гривнi";5,"гривень"}</definedName>
    <definedName name="рр">{"","сто ","двісті ","триста ","чотириста ","п'ятсот ","шістсот ","сімсот ","вісімсот ","дев'ятсот "}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25725"/>
</workbook>
</file>

<file path=xl/calcChain.xml><?xml version="1.0" encoding="utf-8"?>
<calcChain xmlns="http://schemas.openxmlformats.org/spreadsheetml/2006/main">
  <c r="BK90" i="1"/>
  <c r="BK89"/>
  <c r="AK89"/>
  <c r="AJ89"/>
  <c r="AI89"/>
  <c r="AH89"/>
  <c r="AG89"/>
  <c r="AF89"/>
  <c r="AE89"/>
  <c r="AD89"/>
  <c r="AC89"/>
  <c r="AB89"/>
  <c r="AA89"/>
  <c r="Z89"/>
  <c r="Y89"/>
  <c r="X89"/>
  <c r="W89"/>
  <c r="V89"/>
  <c r="BK88"/>
  <c r="U88"/>
  <c r="T88"/>
  <c r="G88"/>
  <c r="A88"/>
  <c r="BK87"/>
  <c r="U87"/>
  <c r="T87"/>
  <c r="G87"/>
  <c r="A87"/>
  <c r="BK86"/>
  <c r="U86"/>
  <c r="T86"/>
  <c r="G86"/>
  <c r="A86"/>
  <c r="BK85"/>
  <c r="U85"/>
  <c r="T85"/>
  <c r="G85"/>
  <c r="A85"/>
  <c r="BK84"/>
  <c r="U84"/>
  <c r="T84"/>
  <c r="G84"/>
  <c r="A84"/>
  <c r="BK83"/>
  <c r="U83"/>
  <c r="T83"/>
  <c r="G83"/>
  <c r="A83"/>
  <c r="BK82"/>
  <c r="U82"/>
  <c r="T82"/>
  <c r="G82"/>
  <c r="A82"/>
  <c r="BK81"/>
  <c r="U81"/>
  <c r="U89" s="1"/>
  <c r="T81"/>
  <c r="T89" s="1"/>
  <c r="G81"/>
  <c r="G89" s="1"/>
  <c r="A81"/>
  <c r="A89" s="1"/>
  <c r="BK80"/>
  <c r="AK80"/>
  <c r="AJ80"/>
  <c r="AI80"/>
  <c r="AH80"/>
  <c r="AG80"/>
  <c r="AF80"/>
  <c r="AE80"/>
  <c r="AD80"/>
  <c r="AC80"/>
  <c r="AB80"/>
  <c r="AA80"/>
  <c r="Z80"/>
  <c r="Y80"/>
  <c r="X80"/>
  <c r="W80"/>
  <c r="V80"/>
  <c r="BK79"/>
  <c r="U79"/>
  <c r="T79"/>
  <c r="G79"/>
  <c r="A79"/>
  <c r="BK78"/>
  <c r="U78"/>
  <c r="T78"/>
  <c r="G78"/>
  <c r="A78"/>
  <c r="BK77"/>
  <c r="U77"/>
  <c r="T77"/>
  <c r="G77"/>
  <c r="A77"/>
  <c r="BK76"/>
  <c r="U76"/>
  <c r="T76"/>
  <c r="G76"/>
  <c r="A76"/>
  <c r="BK75"/>
  <c r="U75"/>
  <c r="T75"/>
  <c r="G75"/>
  <c r="A75"/>
  <c r="BK74"/>
  <c r="U74"/>
  <c r="T74"/>
  <c r="G74"/>
  <c r="A74"/>
  <c r="BK73"/>
  <c r="U73"/>
  <c r="T73"/>
  <c r="G73"/>
  <c r="A73"/>
  <c r="BK72"/>
  <c r="U72"/>
  <c r="T72"/>
  <c r="G72"/>
  <c r="A72"/>
  <c r="BK71"/>
  <c r="U71"/>
  <c r="T71"/>
  <c r="G71"/>
  <c r="A71"/>
  <c r="BK70"/>
  <c r="U70"/>
  <c r="T70"/>
  <c r="G70"/>
  <c r="A70"/>
  <c r="BK69"/>
  <c r="U69"/>
  <c r="T69"/>
  <c r="G69"/>
  <c r="A69"/>
  <c r="BK68"/>
  <c r="U68"/>
  <c r="T68"/>
  <c r="G68"/>
  <c r="A68"/>
  <c r="BK67"/>
  <c r="U67"/>
  <c r="T67"/>
  <c r="G67"/>
  <c r="A67"/>
  <c r="BK66"/>
  <c r="U66"/>
  <c r="T66"/>
  <c r="G66"/>
  <c r="A66"/>
  <c r="BK65"/>
  <c r="U65"/>
  <c r="T65"/>
  <c r="G65"/>
  <c r="A65"/>
  <c r="BK64"/>
  <c r="U64"/>
  <c r="T64"/>
  <c r="G64"/>
  <c r="A64"/>
  <c r="BK63"/>
  <c r="U63"/>
  <c r="T63"/>
  <c r="G63"/>
  <c r="A63"/>
  <c r="BK62"/>
  <c r="U62"/>
  <c r="T62"/>
  <c r="G62"/>
  <c r="A62"/>
  <c r="BK61"/>
  <c r="U61"/>
  <c r="T61"/>
  <c r="G61"/>
  <c r="A61"/>
  <c r="BK60"/>
  <c r="U60"/>
  <c r="T60"/>
  <c r="G60"/>
  <c r="A60"/>
  <c r="BK59"/>
  <c r="U59"/>
  <c r="T59"/>
  <c r="G59"/>
  <c r="A59"/>
  <c r="BK58"/>
  <c r="U58"/>
  <c r="T58"/>
  <c r="G58"/>
  <c r="A58"/>
  <c r="BK57"/>
  <c r="U57"/>
  <c r="T57"/>
  <c r="G57"/>
  <c r="A57"/>
  <c r="BK56"/>
  <c r="U56"/>
  <c r="T56"/>
  <c r="G56"/>
  <c r="A56"/>
  <c r="BK55"/>
  <c r="U55"/>
  <c r="T55"/>
  <c r="G55"/>
  <c r="A55"/>
  <c r="BK54"/>
  <c r="U54"/>
  <c r="T54"/>
  <c r="G54"/>
  <c r="A54"/>
  <c r="BK53"/>
  <c r="U53"/>
  <c r="T53"/>
  <c r="G53"/>
  <c r="BK52"/>
  <c r="U52"/>
  <c r="T52"/>
  <c r="G52"/>
  <c r="BK51"/>
  <c r="U51"/>
  <c r="T51"/>
  <c r="G51"/>
  <c r="BK50"/>
  <c r="U50"/>
  <c r="U80" s="1"/>
  <c r="T50"/>
  <c r="T80" s="1"/>
  <c r="G50"/>
  <c r="AK49"/>
  <c r="AK90" s="1"/>
  <c r="AJ49"/>
  <c r="AJ90" s="1"/>
  <c r="AI49"/>
  <c r="AI90" s="1"/>
  <c r="AH49"/>
  <c r="AH90" s="1"/>
  <c r="AG49"/>
  <c r="AG90" s="1"/>
  <c r="AF49"/>
  <c r="AF90" s="1"/>
  <c r="AE49"/>
  <c r="AE90" s="1"/>
  <c r="AD49"/>
  <c r="AD90" s="1"/>
  <c r="AC49"/>
  <c r="AC90" s="1"/>
  <c r="AB49"/>
  <c r="AB90" s="1"/>
  <c r="AA49"/>
  <c r="AA90" s="1"/>
  <c r="Z49"/>
  <c r="Z90" s="1"/>
  <c r="Y49"/>
  <c r="Y90" s="1"/>
  <c r="X49"/>
  <c r="X90" s="1"/>
  <c r="W49"/>
  <c r="W90" s="1"/>
  <c r="V49"/>
  <c r="V90" s="1"/>
  <c r="F49" a="1"/>
  <c r="F49" s="1"/>
  <c r="F90" s="1"/>
  <c r="E49" a="1"/>
  <c r="E49" s="1"/>
  <c r="E90" s="1"/>
  <c r="D49"/>
  <c r="C49"/>
  <c r="BK48"/>
  <c r="U48"/>
  <c r="T48"/>
  <c r="G48"/>
  <c r="A48"/>
  <c r="BK47"/>
  <c r="U47"/>
  <c r="T47"/>
  <c r="G47"/>
  <c r="A47"/>
  <c r="BK46"/>
  <c r="U46"/>
  <c r="T46"/>
  <c r="G46"/>
  <c r="A46"/>
  <c r="BK45"/>
  <c r="U45"/>
  <c r="T45"/>
  <c r="G45"/>
  <c r="A45"/>
  <c r="BK44"/>
  <c r="U44"/>
  <c r="T44"/>
  <c r="G44"/>
  <c r="A44"/>
  <c r="BK43"/>
  <c r="U43"/>
  <c r="T43"/>
  <c r="G43"/>
  <c r="A43"/>
  <c r="BK42"/>
  <c r="U42"/>
  <c r="T42"/>
  <c r="G42"/>
  <c r="A42"/>
  <c r="BK41"/>
  <c r="U41"/>
  <c r="T41"/>
  <c r="G41"/>
  <c r="A41"/>
  <c r="BK40"/>
  <c r="U40"/>
  <c r="T40"/>
  <c r="G40"/>
  <c r="BK39"/>
  <c r="U39"/>
  <c r="T39"/>
  <c r="G39"/>
  <c r="BK38"/>
  <c r="U38"/>
  <c r="T38"/>
  <c r="G38"/>
  <c r="BK37"/>
  <c r="U37"/>
  <c r="T37"/>
  <c r="G37"/>
  <c r="BK36"/>
  <c r="U36"/>
  <c r="T36"/>
  <c r="G36"/>
  <c r="BK35"/>
  <c r="U35"/>
  <c r="T35"/>
  <c r="G35"/>
  <c r="BK34"/>
  <c r="U34"/>
  <c r="T34"/>
  <c r="G34"/>
  <c r="BK33"/>
  <c r="U33"/>
  <c r="T33"/>
  <c r="G33"/>
  <c r="BK32"/>
  <c r="U32"/>
  <c r="T32"/>
  <c r="G32"/>
  <c r="BK31"/>
  <c r="U31"/>
  <c r="T31"/>
  <c r="G31"/>
  <c r="BK30"/>
  <c r="U30"/>
  <c r="T30"/>
  <c r="G30"/>
  <c r="BK29"/>
  <c r="U29"/>
  <c r="T29"/>
  <c r="G29"/>
  <c r="BK28"/>
  <c r="U28"/>
  <c r="T28"/>
  <c r="G28"/>
  <c r="BK27"/>
  <c r="U27"/>
  <c r="T27"/>
  <c r="G27"/>
  <c r="BK26"/>
  <c r="U26"/>
  <c r="T26"/>
  <c r="G26"/>
  <c r="BK25"/>
  <c r="U25"/>
  <c r="T25"/>
  <c r="G25"/>
  <c r="BK24"/>
  <c r="U24"/>
  <c r="T24"/>
  <c r="G24"/>
  <c r="BK23"/>
  <c r="U23"/>
  <c r="T23"/>
  <c r="G23"/>
  <c r="BK22"/>
  <c r="U22"/>
  <c r="T22"/>
  <c r="G22"/>
  <c r="BK21"/>
  <c r="U21"/>
  <c r="T21"/>
  <c r="G21"/>
  <c r="BK20"/>
  <c r="U20"/>
  <c r="T20"/>
  <c r="G20"/>
  <c r="BK19"/>
  <c r="U19"/>
  <c r="T19"/>
  <c r="G19"/>
  <c r="BK18"/>
  <c r="U18"/>
  <c r="T18"/>
  <c r="G18"/>
  <c r="BK17"/>
  <c r="U17"/>
  <c r="T17"/>
  <c r="G17"/>
  <c r="BK16"/>
  <c r="U16"/>
  <c r="T16"/>
  <c r="G16"/>
  <c r="BK15"/>
  <c r="U15"/>
  <c r="T15"/>
  <c r="G15"/>
  <c r="BK14"/>
  <c r="U14"/>
  <c r="T14"/>
  <c r="G14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U13"/>
  <c r="AK5"/>
  <c r="AJ5"/>
  <c r="AI5"/>
  <c r="AH5"/>
  <c r="AG5"/>
  <c r="AF5"/>
  <c r="AE5"/>
  <c r="AD5"/>
  <c r="AC5"/>
  <c r="AB5"/>
  <c r="AA5"/>
  <c r="Z5"/>
  <c r="Y5"/>
  <c r="X5"/>
  <c r="W5"/>
  <c r="AP3"/>
  <c r="AP2"/>
  <c r="AL5" l="1"/>
  <c r="AM5" s="1"/>
  <c r="AN5" s="1"/>
  <c r="AO5" s="1"/>
  <c r="AP5" s="1"/>
  <c r="AQ5" s="1"/>
  <c r="AR5" s="1"/>
  <c r="AS5" s="1"/>
  <c r="AT5" s="1"/>
  <c r="T49"/>
  <c r="T90" s="1"/>
  <c r="G49"/>
  <c r="U49"/>
  <c r="A49"/>
  <c r="G80"/>
  <c r="A50" l="1"/>
  <c r="G90"/>
  <c r="U90"/>
  <c r="A51" l="1"/>
  <c r="A52" s="1"/>
  <c r="A53" s="1"/>
  <c r="A80" l="1"/>
  <c r="A90" s="1"/>
</calcChain>
</file>

<file path=xl/comments1.xml><?xml version="1.0" encoding="utf-8"?>
<comments xmlns="http://schemas.openxmlformats.org/spreadsheetml/2006/main">
  <authors>
    <author>Admin</author>
  </authors>
  <commentList>
    <comment ref="AB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10"/>
            <rFont val="Tahoma"/>
            <family val="2"/>
            <charset val="204"/>
          </rPr>
          <t>Перед печатью переместить вправо к ячейкам T1 и U1: количество дней и часов</t>
        </r>
      </text>
    </comment>
    <comment ref="T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1"/>
            <color indexed="10"/>
            <rFont val="Tahoma"/>
            <family val="2"/>
            <charset val="204"/>
          </rPr>
          <t>Вводити вручну дні і години</t>
        </r>
      </text>
    </comment>
    <comment ref="AL13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4"/>
            <rFont val="Tahoma"/>
            <family val="2"/>
            <charset val="204"/>
          </rPr>
          <t xml:space="preserve">Сиреневый цвет заливки </t>
        </r>
        <r>
          <rPr>
            <sz val="12"/>
            <color indexed="10"/>
            <rFont val="Tahoma"/>
            <family val="2"/>
            <charset val="204"/>
          </rPr>
          <t xml:space="preserve">и красный шрифт </t>
        </r>
        <r>
          <rPr>
            <sz val="12"/>
            <color indexed="12"/>
            <rFont val="Tahoma"/>
            <family val="2"/>
            <charset val="204"/>
          </rPr>
          <t>столбца AL</t>
        </r>
        <r>
          <rPr>
            <sz val="12"/>
            <color indexed="14"/>
            <rFont val="Tahoma"/>
            <family val="2"/>
            <charset val="204"/>
          </rPr>
          <t xml:space="preserve"> у кого зарплата меньше минимальной зарплаты 3200
Столбец AL&lt;3200</t>
        </r>
      </text>
    </comment>
    <comment ref="AS13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4"/>
            <rFont val="Tahoma"/>
            <family val="2"/>
            <charset val="204"/>
          </rPr>
          <t xml:space="preserve">Сиреневый цвет заливки и </t>
        </r>
        <r>
          <rPr>
            <sz val="12"/>
            <color indexed="10"/>
            <rFont val="Tahoma"/>
            <family val="2"/>
            <charset val="204"/>
          </rPr>
          <t xml:space="preserve">красный шрифт </t>
        </r>
        <r>
          <rPr>
            <sz val="12"/>
            <color indexed="12"/>
            <rFont val="Tahoma"/>
            <family val="2"/>
            <charset val="204"/>
          </rPr>
          <t>столбца AР</t>
        </r>
        <r>
          <rPr>
            <sz val="12"/>
            <color indexed="14"/>
            <rFont val="Tahoma"/>
            <family val="2"/>
            <charset val="204"/>
          </rPr>
          <t xml:space="preserve"> у кого зарплата + Відпустка + Розрахункові + Лікарняні Перші 5-ть днів меньше минимальной зарплаты 3200
Столбец AР&lt;3200</t>
        </r>
      </text>
    </comment>
    <comment ref="AU91" authorId="0">
      <text>
        <r>
          <rPr>
            <sz val="8"/>
            <color indexed="10"/>
            <rFont val="Tahoma"/>
            <family val="2"/>
            <charset val="204"/>
          </rPr>
          <t>Тут ФОП х % ЄСВ. Можить відрізнятись за рахунок: 1.  Інвалідів у яких у яких 8,41% ― не такий як в інших %; 2. В працівників які числились цілий місяць, а зарплата менше мінімальної
3. Заокруглення</t>
        </r>
      </text>
    </comment>
  </commentList>
</comments>
</file>

<file path=xl/sharedStrings.xml><?xml version="1.0" encoding="utf-8"?>
<sst xmlns="http://schemas.openxmlformats.org/spreadsheetml/2006/main" count="270" uniqueCount="135">
  <si>
    <t xml:space="preserve">Розрахунково-платіжна відомість № «_____» за </t>
  </si>
  <si>
    <t>Июнь 2018</t>
  </si>
  <si>
    <t>Мінімальна зарплата з 1 січня 2018 р.</t>
  </si>
  <si>
    <t>22 % з мінімальной зарплати ЄСВ</t>
  </si>
  <si>
    <t>Норма тривалості робочого часу: дні / години</t>
  </si>
  <si>
    <t>8,41 % з мінімальной зарплати Інвалід</t>
  </si>
  <si>
    <t xml:space="preserve">               Дата</t>
  </si>
  <si>
    <t xml:space="preserve">             Термін</t>
  </si>
  <si>
    <t>Календа-</t>
  </si>
  <si>
    <t>663 бух.рах.</t>
  </si>
  <si>
    <t xml:space="preserve"> 661 бух.рах.</t>
  </si>
  <si>
    <t xml:space="preserve">Нараху - </t>
  </si>
  <si>
    <t>УТРИМАНО</t>
  </si>
  <si>
    <t xml:space="preserve">     До видачі без  утриманих</t>
  </si>
  <si>
    <t xml:space="preserve">Аліменти, </t>
  </si>
  <si>
    <t xml:space="preserve"> ДО ВИДАЧІ ПІСЛЯ</t>
  </si>
  <si>
    <t>Прий-</t>
  </si>
  <si>
    <t>Звіль-</t>
  </si>
  <si>
    <t>Відпуска</t>
  </si>
  <si>
    <t>Лікар-</t>
  </si>
  <si>
    <t>рні дні</t>
  </si>
  <si>
    <t>Всього</t>
  </si>
  <si>
    <t>вання</t>
  </si>
  <si>
    <t xml:space="preserve">         аліментів, Постанов</t>
  </si>
  <si>
    <t>Постанови</t>
  </si>
  <si>
    <t xml:space="preserve"> утриманих алімен-</t>
  </si>
  <si>
    <t>няття</t>
  </si>
  <si>
    <t>ненння</t>
  </si>
  <si>
    <t>няні</t>
  </si>
  <si>
    <t>перебу-</t>
  </si>
  <si>
    <t>Дні</t>
  </si>
  <si>
    <t>Го-</t>
  </si>
  <si>
    <t>Разом</t>
  </si>
  <si>
    <t>Відпустка</t>
  </si>
  <si>
    <t>Розра-</t>
  </si>
  <si>
    <t>ВСЬОГО</t>
  </si>
  <si>
    <t>Лікарняні</t>
  </si>
  <si>
    <t>РАЗОМ</t>
  </si>
  <si>
    <t>на ФОП</t>
  </si>
  <si>
    <t>ПДФО: Податок з доходів</t>
  </si>
  <si>
    <t xml:space="preserve">            Всього утримано</t>
  </si>
  <si>
    <t xml:space="preserve"> Зарп-</t>
  </si>
  <si>
    <t xml:space="preserve">РАЗОМ </t>
  </si>
  <si>
    <t xml:space="preserve">       тів, Постанов</t>
  </si>
  <si>
    <t xml:space="preserve">№  </t>
  </si>
  <si>
    <t xml:space="preserve">Прізвище </t>
  </si>
  <si>
    <t>штатних:</t>
  </si>
  <si>
    <t>штатних</t>
  </si>
  <si>
    <t>вання в</t>
  </si>
  <si>
    <t>ди</t>
  </si>
  <si>
    <t>зарплата</t>
  </si>
  <si>
    <t>хункові</t>
  </si>
  <si>
    <t>Зарплата</t>
  </si>
  <si>
    <t>Перші</t>
  </si>
  <si>
    <t>ФССзТВП</t>
  </si>
  <si>
    <t>Зарплата+</t>
  </si>
  <si>
    <t>651 бух. рах.</t>
  </si>
  <si>
    <t>із заро-</t>
  </si>
  <si>
    <t>із лікар-</t>
  </si>
  <si>
    <t>лата + лі-</t>
  </si>
  <si>
    <t>ФСС з ТВП</t>
  </si>
  <si>
    <t xml:space="preserve"> Зарплата</t>
  </si>
  <si>
    <t>за</t>
  </si>
  <si>
    <t>ім’я по батькові</t>
  </si>
  <si>
    <t>в цьому</t>
  </si>
  <si>
    <t>з якого</t>
  </si>
  <si>
    <t>трудових</t>
  </si>
  <si>
    <t>ни</t>
  </si>
  <si>
    <t xml:space="preserve"> + Розра-</t>
  </si>
  <si>
    <t>5-ть ка-</t>
  </si>
  <si>
    <t>Фонд</t>
  </si>
  <si>
    <t xml:space="preserve"> + Відп.+Розр.</t>
  </si>
  <si>
    <t>Єдиний</t>
  </si>
  <si>
    <t>бітної</t>
  </si>
  <si>
    <t>няних</t>
  </si>
  <si>
    <t xml:space="preserve">карняні </t>
  </si>
  <si>
    <t xml:space="preserve"> + лікар-</t>
  </si>
  <si>
    <t>пор.</t>
  </si>
  <si>
    <t>місяці.</t>
  </si>
  <si>
    <t>по яке</t>
  </si>
  <si>
    <t>відноси-</t>
  </si>
  <si>
    <t>лендар-</t>
  </si>
  <si>
    <t xml:space="preserve">Соціаль-го </t>
  </si>
  <si>
    <t>5-ть кал.</t>
  </si>
  <si>
    <t xml:space="preserve"> + Лікар-</t>
  </si>
  <si>
    <t>Розрахун-</t>
  </si>
  <si>
    <t>соціаль-</t>
  </si>
  <si>
    <t>плати +</t>
  </si>
  <si>
    <t xml:space="preserve">перші </t>
  </si>
  <si>
    <t xml:space="preserve">няні </t>
  </si>
  <si>
    <t>По дого-</t>
  </si>
  <si>
    <t>число</t>
  </si>
  <si>
    <t xml:space="preserve">нах на </t>
  </si>
  <si>
    <t xml:space="preserve"> + вихідна</t>
  </si>
  <si>
    <t>них днів</t>
  </si>
  <si>
    <t>Страх-ня</t>
  </si>
  <si>
    <t>днів</t>
  </si>
  <si>
    <t>няні Пер-</t>
  </si>
  <si>
    <t>кові</t>
  </si>
  <si>
    <t>ний</t>
  </si>
  <si>
    <t>лікарня-</t>
  </si>
  <si>
    <t>5-ть днів</t>
  </si>
  <si>
    <t>ворам:</t>
  </si>
  <si>
    <t>підпри-</t>
  </si>
  <si>
    <t>допомога</t>
  </si>
  <si>
    <t>(підпри-</t>
  </si>
  <si>
    <t>з Тимчас.</t>
  </si>
  <si>
    <t xml:space="preserve">ші 5-ть </t>
  </si>
  <si>
    <t>внесок</t>
  </si>
  <si>
    <t>ні перші</t>
  </si>
  <si>
    <t>без</t>
  </si>
  <si>
    <t>ємстві</t>
  </si>
  <si>
    <t>ємство)</t>
  </si>
  <si>
    <t>Втрати</t>
  </si>
  <si>
    <t xml:space="preserve">«+»  </t>
  </si>
  <si>
    <t>календа-</t>
  </si>
  <si>
    <t>під-тво +</t>
  </si>
  <si>
    <t>Інв. 8,41 %</t>
  </si>
  <si>
    <t xml:space="preserve"> +</t>
  </si>
  <si>
    <t>числа</t>
  </si>
  <si>
    <t>Прац-сті</t>
  </si>
  <si>
    <t>рних днів</t>
  </si>
  <si>
    <t xml:space="preserve"> + ФССзТВП</t>
  </si>
  <si>
    <t>I. ШТАТНІ ↑ →</t>
  </si>
  <si>
    <t>Х</t>
  </si>
  <si>
    <t>I I. ПО ДОГОВОРУ ЦПХ ↑ →</t>
  </si>
  <si>
    <t>I V. ВСЬОГО ШТАТНІ + ПО ДОГОВОРАМ</t>
  </si>
  <si>
    <r>
      <t xml:space="preserve">Військовий збір </t>
    </r>
    <r>
      <rPr>
        <u/>
        <sz val="5"/>
        <rFont val="Calibri"/>
        <family val="2"/>
        <charset val="204"/>
      </rPr>
      <t>653 бух. рах.</t>
    </r>
  </si>
  <si>
    <r>
      <t xml:space="preserve"> фізичних осіб </t>
    </r>
    <r>
      <rPr>
        <u/>
        <sz val="5"/>
        <rFont val="Calibri"/>
        <family val="2"/>
        <charset val="204"/>
      </rPr>
      <t>6411 бух. рах.</t>
    </r>
  </si>
  <si>
    <t xml:space="preserve">Пільга в місяці прийому  застосовується. </t>
  </si>
  <si>
    <t>А в місяці звільнення не застосовується</t>
  </si>
  <si>
    <t>Відпрацьовано на об’єктах днів та годин</t>
  </si>
  <si>
    <t xml:space="preserve">НАРАХОВАНО: Заробітна плата на об’єктах, Відпустка, Розрахункові, Лікарніні, гривень </t>
  </si>
  <si>
    <r>
      <t xml:space="preserve">I. ШТАТНІ ↑ </t>
    </r>
    <r>
      <rPr>
        <sz val="11"/>
        <rFont val="Calibri"/>
        <family val="2"/>
        <charset val="204"/>
      </rPr>
      <t>←</t>
    </r>
  </si>
  <si>
    <r>
      <t xml:space="preserve">I I I. ПО ДОГОВОРУ З ЦЕНТРУ ЗАЙНЯТОСТІ </t>
    </r>
    <r>
      <rPr>
        <sz val="11"/>
        <rFont val="Calibri"/>
        <family val="2"/>
        <charset val="204"/>
      </rPr>
      <t>↑ →</t>
    </r>
  </si>
</sst>
</file>

<file path=xl/styles.xml><?xml version="1.0" encoding="utf-8"?>
<styleSheet xmlns="http://schemas.openxmlformats.org/spreadsheetml/2006/main">
  <numFmts count="8">
    <numFmt numFmtId="164" formatCode="0.0%"/>
    <numFmt numFmtId="165" formatCode="[$-419]d\ mmm\ yy;@"/>
    <numFmt numFmtId="166" formatCode="[$-F400]h:mm:ss\ AM/PM"/>
    <numFmt numFmtId="167" formatCode="[$-419]d\ mmm;@"/>
    <numFmt numFmtId="168" formatCode="mmmm\ yyyy"/>
    <numFmt numFmtId="169" formatCode="#,##0.0"/>
    <numFmt numFmtId="170" formatCode="0.00000"/>
    <numFmt numFmtId="171" formatCode="0.0"/>
  </numFmts>
  <fonts count="4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sz val="10.5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8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color indexed="10"/>
      <name val="Tahoma"/>
      <family val="2"/>
      <charset val="204"/>
    </font>
    <font>
      <sz val="11"/>
      <color indexed="10"/>
      <name val="Tahoma"/>
      <family val="2"/>
      <charset val="204"/>
    </font>
    <font>
      <sz val="12"/>
      <color indexed="14"/>
      <name val="Tahoma"/>
      <family val="2"/>
      <charset val="204"/>
    </font>
    <font>
      <sz val="12"/>
      <color indexed="10"/>
      <name val="Tahoma"/>
      <family val="2"/>
      <charset val="204"/>
    </font>
    <font>
      <sz val="12"/>
      <color indexed="12"/>
      <name val="Tahoma"/>
      <family val="2"/>
      <charset val="204"/>
    </font>
    <font>
      <u/>
      <sz val="11"/>
      <name val="Calibri"/>
      <family val="2"/>
      <charset val="204"/>
    </font>
    <font>
      <sz val="8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u/>
      <sz val="5"/>
      <name val="Calibri"/>
      <family val="2"/>
      <charset val="204"/>
    </font>
    <font>
      <sz val="9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sz val="11"/>
      <name val="Monotype Corsiva"/>
      <family val="4"/>
      <charset val="204"/>
    </font>
    <font>
      <sz val="12"/>
      <name val="Calibri"/>
      <family val="2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4"/>
      <name val="Arial"/>
      <family val="2"/>
      <charset val="204"/>
    </font>
    <font>
      <sz val="11"/>
      <name val="Arial"/>
      <family val="2"/>
    </font>
    <font>
      <u/>
      <sz val="11"/>
      <name val="Arial"/>
      <family val="2"/>
    </font>
    <font>
      <sz val="11.5"/>
      <name val="Arial"/>
      <family val="2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u/>
      <sz val="12"/>
      <name val="Arial Cyr"/>
      <charset val="204"/>
    </font>
    <font>
      <sz val="14"/>
      <name val="Calibri"/>
      <family val="2"/>
      <charset val="204"/>
      <scheme val="minor"/>
    </font>
    <font>
      <sz val="13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33CC"/>
      </left>
      <right/>
      <top style="thin">
        <color rgb="FF0033CC"/>
      </top>
      <bottom/>
      <diagonal/>
    </border>
    <border>
      <left/>
      <right/>
      <top style="thin">
        <color rgb="FF0033CC"/>
      </top>
      <bottom/>
      <diagonal/>
    </border>
    <border>
      <left/>
      <right style="thin">
        <color rgb="FF0033CC"/>
      </right>
      <top style="thin">
        <color rgb="FF0033CC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33CC"/>
      </bottom>
      <diagonal/>
    </border>
    <border>
      <left style="thin">
        <color rgb="FF0033CC"/>
      </left>
      <right/>
      <top/>
      <bottom/>
      <diagonal/>
    </border>
    <border>
      <left/>
      <right style="thin">
        <color rgb="FF0033CC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33CC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33CC"/>
      </left>
      <right/>
      <top/>
      <bottom style="medium">
        <color rgb="FF0033CC"/>
      </bottom>
      <diagonal/>
    </border>
    <border>
      <left/>
      <right/>
      <top/>
      <bottom style="medium">
        <color rgb="FF0033CC"/>
      </bottom>
      <diagonal/>
    </border>
    <border>
      <left/>
      <right style="thin">
        <color rgb="FF0033CC"/>
      </right>
      <top/>
      <bottom style="medium">
        <color rgb="FF0033CC"/>
      </bottom>
      <diagonal/>
    </border>
    <border>
      <left/>
      <right/>
      <top/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33CC"/>
      </top>
      <bottom style="medium">
        <color rgb="FF0033CC"/>
      </bottom>
      <diagonal/>
    </border>
    <border>
      <left/>
      <right/>
      <top style="medium">
        <color rgb="FF0033CC"/>
      </top>
      <bottom style="thin">
        <color rgb="FF0033CC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</cellStyleXfs>
  <cellXfs count="237">
    <xf numFmtId="0" fontId="0" fillId="0" borderId="0" xfId="0"/>
    <xf numFmtId="0" fontId="1" fillId="0" borderId="19" xfId="0" applyFont="1" applyFill="1" applyBorder="1" applyAlignment="1" applyProtection="1">
      <alignment horizontal="center"/>
    </xf>
    <xf numFmtId="4" fontId="1" fillId="0" borderId="26" xfId="0" applyNumberFormat="1" applyFont="1" applyFill="1" applyBorder="1" applyAlignment="1" applyProtection="1">
      <alignment horizontal="center"/>
    </xf>
    <xf numFmtId="0" fontId="7" fillId="0" borderId="0" xfId="2" applyFont="1" applyFill="1" applyBorder="1" applyAlignment="1" applyProtection="1">
      <alignment horizontal="center"/>
    </xf>
    <xf numFmtId="0" fontId="6" fillId="0" borderId="0" xfId="2" applyFont="1" applyFill="1" applyBorder="1" applyAlignment="1" applyProtection="1">
      <alignment horizontal="center"/>
    </xf>
    <xf numFmtId="0" fontId="7" fillId="0" borderId="0" xfId="2" applyFont="1" applyFill="1" applyBorder="1" applyProtection="1"/>
    <xf numFmtId="0" fontId="8" fillId="0" borderId="0" xfId="2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horizontal="left"/>
    </xf>
    <xf numFmtId="4" fontId="3" fillId="0" borderId="0" xfId="2" applyNumberFormat="1" applyFont="1" applyFill="1" applyBorder="1" applyAlignment="1" applyProtection="1">
      <alignment horizontal="center"/>
    </xf>
    <xf numFmtId="10" fontId="8" fillId="0" borderId="0" xfId="2" applyNumberFormat="1" applyFont="1" applyFill="1" applyBorder="1" applyAlignment="1" applyProtection="1">
      <alignment horizontal="center"/>
    </xf>
    <xf numFmtId="0" fontId="7" fillId="0" borderId="0" xfId="2" applyFont="1" applyFill="1" applyBorder="1" applyAlignment="1" applyProtection="1">
      <alignment horizontal="left"/>
    </xf>
    <xf numFmtId="171" fontId="8" fillId="0" borderId="0" xfId="2" applyNumberFormat="1" applyFont="1" applyFill="1" applyBorder="1" applyAlignment="1" applyProtection="1">
      <alignment horizontal="center"/>
    </xf>
    <xf numFmtId="0" fontId="7" fillId="0" borderId="0" xfId="2" applyFont="1" applyFill="1" applyBorder="1" applyAlignment="1" applyProtection="1"/>
    <xf numFmtId="0" fontId="8" fillId="0" borderId="0" xfId="0" applyFont="1" applyFill="1" applyBorder="1" applyProtection="1"/>
    <xf numFmtId="0" fontId="6" fillId="0" borderId="0" xfId="2" applyFont="1" applyFill="1" applyBorder="1" applyAlignment="1" applyProtection="1">
      <alignment horizontal="left"/>
    </xf>
    <xf numFmtId="0" fontId="9" fillId="0" borderId="0" xfId="2" applyFont="1" applyFill="1" applyBorder="1" applyAlignment="1" applyProtection="1">
      <alignment horizontal="left"/>
    </xf>
    <xf numFmtId="0" fontId="1" fillId="0" borderId="0" xfId="0" applyFont="1" applyFill="1" applyBorder="1" applyProtection="1"/>
    <xf numFmtId="0" fontId="6" fillId="0" borderId="0" xfId="2" applyFont="1" applyFill="1" applyBorder="1" applyProtection="1"/>
    <xf numFmtId="4" fontId="6" fillId="0" borderId="0" xfId="2" applyNumberFormat="1" applyFont="1" applyFill="1" applyBorder="1" applyAlignment="1" applyProtection="1">
      <alignment horizontal="center"/>
    </xf>
    <xf numFmtId="10" fontId="6" fillId="0" borderId="0" xfId="2" applyNumberFormat="1" applyFont="1" applyFill="1" applyBorder="1" applyAlignment="1" applyProtection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4" fontId="5" fillId="0" borderId="0" xfId="2" applyNumberFormat="1" applyFont="1" applyFill="1" applyBorder="1" applyAlignment="1" applyProtection="1">
      <alignment horizontal="center"/>
    </xf>
    <xf numFmtId="0" fontId="5" fillId="0" borderId="0" xfId="0" applyFont="1" applyFill="1" applyBorder="1"/>
    <xf numFmtId="0" fontId="10" fillId="0" borderId="0" xfId="0" applyFont="1" applyFill="1" applyBorder="1" applyAlignment="1"/>
    <xf numFmtId="4" fontId="11" fillId="0" borderId="0" xfId="2" applyNumberFormat="1" applyFont="1" applyFill="1" applyBorder="1" applyAlignment="1" applyProtection="1">
      <alignment horizontal="center"/>
    </xf>
    <xf numFmtId="4" fontId="7" fillId="0" borderId="0" xfId="2" applyNumberFormat="1" applyFont="1" applyFill="1" applyBorder="1" applyAlignment="1" applyProtection="1">
      <alignment horizontal="center"/>
    </xf>
    <xf numFmtId="10" fontId="7" fillId="0" borderId="0" xfId="2" applyNumberFormat="1" applyFont="1" applyFill="1" applyBorder="1" applyAlignment="1" applyProtection="1">
      <alignment horizontal="center"/>
    </xf>
    <xf numFmtId="0" fontId="1" fillId="0" borderId="0" xfId="0" applyFont="1" applyFill="1" applyProtection="1"/>
    <xf numFmtId="0" fontId="1" fillId="0" borderId="9" xfId="0" applyFont="1" applyFill="1" applyBorder="1" applyAlignment="1" applyProtection="1">
      <alignment horizontal="left"/>
    </xf>
    <xf numFmtId="0" fontId="1" fillId="0" borderId="10" xfId="0" applyFont="1" applyFill="1" applyBorder="1" applyAlignment="1" applyProtection="1">
      <alignment horizontal="left"/>
    </xf>
    <xf numFmtId="0" fontId="1" fillId="0" borderId="24" xfId="0" applyFont="1" applyFill="1" applyBorder="1" applyAlignment="1" applyProtection="1">
      <alignment horizontal="center"/>
    </xf>
    <xf numFmtId="0" fontId="1" fillId="0" borderId="26" xfId="0" applyFont="1" applyFill="1" applyBorder="1" applyProtection="1">
      <protection locked="0"/>
    </xf>
    <xf numFmtId="4" fontId="3" fillId="0" borderId="19" xfId="0" applyNumberFormat="1" applyFont="1" applyFill="1" applyBorder="1" applyAlignment="1" applyProtection="1">
      <alignment horizontal="center"/>
    </xf>
    <xf numFmtId="4" fontId="4" fillId="0" borderId="19" xfId="0" applyNumberFormat="1" applyFont="1" applyFill="1" applyBorder="1" applyAlignment="1" applyProtection="1">
      <alignment horizontal="center"/>
    </xf>
    <xf numFmtId="4" fontId="1" fillId="0" borderId="19" xfId="0" applyNumberFormat="1" applyFont="1" applyFill="1" applyBorder="1" applyAlignment="1" applyProtection="1">
      <alignment horizontal="center"/>
    </xf>
    <xf numFmtId="0" fontId="1" fillId="0" borderId="26" xfId="0" applyFont="1" applyFill="1" applyBorder="1" applyAlignment="1" applyProtection="1">
      <alignment horizontal="center"/>
      <protection locked="0"/>
    </xf>
    <xf numFmtId="4" fontId="1" fillId="0" borderId="26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Protection="1"/>
    <xf numFmtId="0" fontId="1" fillId="0" borderId="35" xfId="0" applyFont="1" applyFill="1" applyBorder="1" applyProtection="1"/>
    <xf numFmtId="4" fontId="6" fillId="0" borderId="26" xfId="2" applyNumberFormat="1" applyFont="1" applyFill="1" applyBorder="1" applyAlignment="1" applyProtection="1">
      <alignment horizontal="center"/>
    </xf>
    <xf numFmtId="4" fontId="4" fillId="0" borderId="26" xfId="0" applyNumberFormat="1" applyFont="1" applyFill="1" applyBorder="1" applyAlignment="1" applyProtection="1">
      <alignment horizontal="center"/>
    </xf>
    <xf numFmtId="4" fontId="6" fillId="0" borderId="19" xfId="2" applyNumberFormat="1" applyFont="1" applyFill="1" applyBorder="1" applyAlignment="1" applyProtection="1">
      <alignment horizontal="center"/>
    </xf>
    <xf numFmtId="4" fontId="7" fillId="0" borderId="0" xfId="2" applyNumberFormat="1" applyFont="1" applyFill="1" applyBorder="1" applyAlignment="1" applyProtection="1">
      <alignment horizontal="center"/>
    </xf>
    <xf numFmtId="10" fontId="7" fillId="0" borderId="0" xfId="2" applyNumberFormat="1" applyFont="1" applyFill="1" applyBorder="1" applyAlignment="1" applyProtection="1">
      <alignment horizontal="center"/>
    </xf>
    <xf numFmtId="4" fontId="7" fillId="0" borderId="0" xfId="3" applyNumberFormat="1" applyFont="1" applyFill="1" applyBorder="1" applyAlignment="1" applyProtection="1">
      <alignment horizontal="center"/>
    </xf>
    <xf numFmtId="164" fontId="7" fillId="0" borderId="0" xfId="2" applyNumberFormat="1" applyFont="1" applyFill="1" applyBorder="1" applyAlignment="1" applyProtection="1">
      <alignment horizontal="center"/>
    </xf>
    <xf numFmtId="9" fontId="1" fillId="0" borderId="0" xfId="0" applyNumberFormat="1" applyFont="1" applyFill="1" applyProtection="1"/>
    <xf numFmtId="0" fontId="1" fillId="0" borderId="0" xfId="0" applyFont="1" applyFill="1"/>
    <xf numFmtId="0" fontId="20" fillId="0" borderId="1" xfId="1" applyFont="1" applyFill="1" applyBorder="1" applyAlignment="1" applyProtection="1"/>
    <xf numFmtId="0" fontId="1" fillId="0" borderId="2" xfId="0" applyFont="1" applyFill="1" applyBorder="1" applyProtection="1"/>
    <xf numFmtId="0" fontId="1" fillId="0" borderId="3" xfId="0" applyFont="1" applyFill="1" applyBorder="1" applyProtection="1"/>
    <xf numFmtId="4" fontId="20" fillId="0" borderId="4" xfId="1" applyNumberFormat="1" applyFont="1" applyFill="1" applyBorder="1" applyAlignment="1" applyProtection="1">
      <alignment horizontal="left"/>
    </xf>
    <xf numFmtId="0" fontId="20" fillId="0" borderId="0" xfId="1" applyFont="1" applyFill="1" applyBorder="1" applyAlignment="1" applyProtection="1"/>
    <xf numFmtId="4" fontId="20" fillId="0" borderId="0" xfId="1" applyNumberFormat="1" applyFont="1" applyFill="1" applyBorder="1" applyAlignment="1" applyProtection="1">
      <alignment horizontal="center"/>
    </xf>
    <xf numFmtId="4" fontId="1" fillId="0" borderId="0" xfId="0" applyNumberFormat="1" applyFont="1" applyFill="1" applyAlignment="1" applyProtection="1">
      <alignment horizontal="left"/>
    </xf>
    <xf numFmtId="0" fontId="3" fillId="0" borderId="4" xfId="0" applyFont="1" applyFill="1" applyBorder="1" applyAlignment="1" applyProtection="1">
      <alignment horizontal="left"/>
    </xf>
    <xf numFmtId="0" fontId="1" fillId="0" borderId="0" xfId="0" applyFont="1" applyFill="1" applyAlignment="1" applyProtection="1">
      <alignment horizontal="center"/>
      <protection locked="0"/>
    </xf>
    <xf numFmtId="4" fontId="1" fillId="0" borderId="0" xfId="0" applyNumberFormat="1" applyFont="1" applyFill="1" applyAlignment="1" applyProtection="1">
      <alignment horizontal="center"/>
    </xf>
    <xf numFmtId="0" fontId="1" fillId="0" borderId="4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20" fillId="0" borderId="6" xfId="1" applyFont="1" applyFill="1" applyBorder="1" applyAlignment="1" applyProtection="1"/>
    <xf numFmtId="4" fontId="20" fillId="0" borderId="6" xfId="1" applyNumberFormat="1" applyFont="1" applyFill="1" applyBorder="1" applyAlignment="1" applyProtection="1">
      <alignment horizontal="center"/>
    </xf>
    <xf numFmtId="0" fontId="1" fillId="0" borderId="8" xfId="0" applyFont="1" applyFill="1" applyBorder="1" applyProtection="1"/>
    <xf numFmtId="0" fontId="1" fillId="0" borderId="9" xfId="0" applyFont="1" applyFill="1" applyBorder="1" applyProtection="1"/>
    <xf numFmtId="0" fontId="1" fillId="0" borderId="10" xfId="0" applyFont="1" applyFill="1" applyBorder="1" applyProtection="1"/>
    <xf numFmtId="0" fontId="1" fillId="0" borderId="11" xfId="0" applyFont="1" applyFill="1" applyBorder="1" applyProtection="1"/>
    <xf numFmtId="0" fontId="21" fillId="0" borderId="12" xfId="0" applyFont="1" applyFill="1" applyBorder="1" applyAlignment="1" applyProtection="1">
      <alignment horizontal="center"/>
    </xf>
    <xf numFmtId="0" fontId="20" fillId="0" borderId="17" xfId="1" applyFont="1" applyFill="1" applyBorder="1" applyAlignment="1" applyProtection="1">
      <alignment horizontal="center"/>
    </xf>
    <xf numFmtId="0" fontId="1" fillId="0" borderId="7" xfId="0" applyFont="1" applyFill="1" applyBorder="1" applyProtection="1"/>
    <xf numFmtId="0" fontId="1" fillId="0" borderId="11" xfId="0" applyFont="1" applyFill="1" applyBorder="1" applyAlignment="1" applyProtection="1">
      <alignment horizontal="center"/>
    </xf>
    <xf numFmtId="0" fontId="22" fillId="0" borderId="8" xfId="0" applyFont="1" applyFill="1" applyBorder="1" applyAlignment="1" applyProtection="1">
      <alignment horizontal="center"/>
    </xf>
    <xf numFmtId="0" fontId="1" fillId="0" borderId="14" xfId="0" applyFont="1" applyFill="1" applyBorder="1" applyProtection="1"/>
    <xf numFmtId="0" fontId="1" fillId="0" borderId="15" xfId="0" applyFont="1" applyFill="1" applyBorder="1" applyProtection="1"/>
    <xf numFmtId="0" fontId="1" fillId="0" borderId="16" xfId="0" applyFont="1" applyFill="1" applyBorder="1" applyProtection="1"/>
    <xf numFmtId="0" fontId="1" fillId="0" borderId="17" xfId="0" applyFont="1" applyFill="1" applyBorder="1" applyProtection="1"/>
    <xf numFmtId="0" fontId="1" fillId="0" borderId="8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0" borderId="20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22" fillId="0" borderId="17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0" fontId="1" fillId="0" borderId="22" xfId="0" applyFont="1" applyFill="1" applyBorder="1" applyProtection="1"/>
    <xf numFmtId="0" fontId="1" fillId="0" borderId="23" xfId="0" applyFont="1" applyFill="1" applyBorder="1" applyProtection="1"/>
    <xf numFmtId="0" fontId="1" fillId="0" borderId="17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" fillId="0" borderId="18" xfId="0" applyFont="1" applyFill="1" applyBorder="1" applyProtection="1"/>
    <xf numFmtId="0" fontId="20" fillId="0" borderId="11" xfId="1" applyFont="1" applyFill="1" applyBorder="1" applyAlignment="1" applyProtection="1"/>
    <xf numFmtId="0" fontId="20" fillId="0" borderId="9" xfId="1" applyFont="1" applyFill="1" applyBorder="1" applyAlignment="1" applyProtection="1"/>
    <xf numFmtId="10" fontId="20" fillId="0" borderId="10" xfId="1" applyNumberFormat="1" applyFont="1" applyFill="1" applyBorder="1" applyAlignment="1" applyProtection="1">
      <alignment horizontal="center"/>
    </xf>
    <xf numFmtId="0" fontId="1" fillId="0" borderId="25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left"/>
    </xf>
    <xf numFmtId="0" fontId="4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21" fillId="0" borderId="17" xfId="0" applyFont="1" applyFill="1" applyBorder="1" applyAlignment="1" applyProtection="1">
      <alignment horizontal="center"/>
    </xf>
    <xf numFmtId="164" fontId="20" fillId="0" borderId="24" xfId="1" applyNumberFormat="1" applyFont="1" applyFill="1" applyBorder="1" applyAlignment="1" applyProtection="1">
      <alignment horizontal="center"/>
    </xf>
    <xf numFmtId="0" fontId="1" fillId="0" borderId="13" xfId="0" applyFont="1" applyFill="1" applyBorder="1" applyAlignment="1" applyProtection="1">
      <alignment horizontal="center"/>
    </xf>
    <xf numFmtId="0" fontId="4" fillId="0" borderId="22" xfId="0" applyFont="1" applyFill="1" applyBorder="1" applyAlignment="1" applyProtection="1">
      <alignment horizontal="left"/>
    </xf>
    <xf numFmtId="165" fontId="24" fillId="0" borderId="0" xfId="0" applyNumberFormat="1" applyFont="1" applyFill="1" applyBorder="1" applyAlignment="1" applyProtection="1">
      <alignment horizontal="center"/>
      <protection locked="0"/>
    </xf>
    <xf numFmtId="166" fontId="24" fillId="0" borderId="0" xfId="0" applyNumberFormat="1" applyFont="1" applyFill="1" applyBorder="1" applyAlignment="1" applyProtection="1">
      <alignment horizontal="center"/>
      <protection locked="0"/>
    </xf>
    <xf numFmtId="20" fontId="1" fillId="0" borderId="0" xfId="0" applyNumberFormat="1" applyFont="1" applyFill="1" applyBorder="1" applyProtection="1"/>
    <xf numFmtId="9" fontId="1" fillId="0" borderId="17" xfId="0" applyNumberFormat="1" applyFont="1" applyFill="1" applyBorder="1" applyAlignment="1" applyProtection="1">
      <alignment horizontal="center"/>
    </xf>
    <xf numFmtId="0" fontId="25" fillId="0" borderId="17" xfId="0" applyFont="1" applyFill="1" applyBorder="1" applyProtection="1"/>
    <xf numFmtId="166" fontId="1" fillId="0" borderId="0" xfId="0" applyNumberFormat="1" applyFont="1" applyFill="1" applyBorder="1" applyAlignment="1" applyProtection="1">
      <alignment horizontal="center"/>
    </xf>
    <xf numFmtId="0" fontId="4" fillId="0" borderId="17" xfId="0" applyFont="1" applyFill="1" applyBorder="1" applyProtection="1"/>
    <xf numFmtId="9" fontId="1" fillId="0" borderId="17" xfId="0" applyNumberFormat="1" applyFont="1" applyFill="1" applyBorder="1" applyAlignment="1" applyProtection="1">
      <alignment horizontal="left"/>
    </xf>
    <xf numFmtId="0" fontId="1" fillId="0" borderId="0" xfId="0" applyFont="1" applyFill="1" applyAlignment="1">
      <alignment horizontal="center"/>
    </xf>
    <xf numFmtId="0" fontId="1" fillId="0" borderId="27" xfId="0" applyFont="1" applyFill="1" applyBorder="1" applyProtection="1"/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21" fillId="0" borderId="27" xfId="0" applyFont="1" applyFill="1" applyBorder="1" applyAlignment="1" applyProtection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30" xfId="0" applyFont="1" applyFill="1" applyBorder="1" applyAlignment="1" applyProtection="1">
      <alignment horizontal="center"/>
    </xf>
    <xf numFmtId="9" fontId="20" fillId="0" borderId="27" xfId="1" applyNumberFormat="1" applyFont="1" applyFill="1" applyBorder="1" applyAlignment="1" applyProtection="1">
      <alignment horizontal="center"/>
    </xf>
    <xf numFmtId="0" fontId="1" fillId="0" borderId="31" xfId="0" applyFont="1" applyFill="1" applyBorder="1" applyAlignment="1" applyProtection="1">
      <alignment horizontal="center"/>
    </xf>
    <xf numFmtId="9" fontId="1" fillId="0" borderId="27" xfId="0" applyNumberFormat="1" applyFont="1" applyFill="1" applyBorder="1" applyAlignment="1" applyProtection="1">
      <alignment horizontal="center"/>
    </xf>
    <xf numFmtId="0" fontId="1" fillId="0" borderId="32" xfId="0" applyFont="1" applyFill="1" applyBorder="1" applyProtection="1"/>
    <xf numFmtId="0" fontId="1" fillId="0" borderId="33" xfId="0" applyFont="1" applyFill="1" applyBorder="1" applyProtection="1"/>
    <xf numFmtId="0" fontId="1" fillId="0" borderId="34" xfId="0" applyFont="1" applyFill="1" applyBorder="1" applyProtection="1"/>
    <xf numFmtId="0" fontId="1" fillId="0" borderId="19" xfId="0" applyFont="1" applyFill="1" applyBorder="1" applyProtection="1"/>
    <xf numFmtId="167" fontId="1" fillId="0" borderId="26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4" fontId="1" fillId="0" borderId="19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Protection="1">
      <protection locked="0"/>
    </xf>
    <xf numFmtId="0" fontId="26" fillId="0" borderId="12" xfId="0" applyFont="1" applyFill="1" applyBorder="1" applyProtection="1"/>
    <xf numFmtId="0" fontId="1" fillId="0" borderId="26" xfId="0" applyFont="1" applyFill="1" applyBorder="1" applyAlignment="1" applyProtection="1">
      <alignment horizontal="left"/>
      <protection locked="0"/>
    </xf>
    <xf numFmtId="0" fontId="26" fillId="0" borderId="35" xfId="0" applyFont="1" applyFill="1" applyBorder="1" applyProtection="1"/>
    <xf numFmtId="0" fontId="1" fillId="0" borderId="26" xfId="0" applyFont="1" applyFill="1" applyBorder="1" applyAlignment="1" applyProtection="1">
      <alignment horizontal="center"/>
    </xf>
    <xf numFmtId="0" fontId="1" fillId="0" borderId="36" xfId="0" applyFont="1" applyFill="1" applyBorder="1"/>
    <xf numFmtId="0" fontId="1" fillId="0" borderId="39" xfId="0" applyFont="1" applyFill="1" applyBorder="1" applyProtection="1"/>
    <xf numFmtId="0" fontId="1" fillId="0" borderId="40" xfId="0" applyFont="1" applyFill="1" applyBorder="1" applyProtection="1"/>
    <xf numFmtId="167" fontId="1" fillId="0" borderId="19" xfId="0" applyNumberFormat="1" applyFont="1" applyFill="1" applyBorder="1" applyAlignment="1" applyProtection="1">
      <alignment horizontal="center"/>
      <protection locked="0"/>
    </xf>
    <xf numFmtId="0" fontId="1" fillId="0" borderId="41" xfId="0" applyFont="1" applyFill="1" applyBorder="1" applyProtection="1"/>
    <xf numFmtId="0" fontId="20" fillId="0" borderId="36" xfId="1" applyFont="1" applyFill="1" applyBorder="1" applyAlignment="1" applyProtection="1">
      <alignment horizontal="right"/>
    </xf>
    <xf numFmtId="0" fontId="1" fillId="0" borderId="26" xfId="0" applyFont="1" applyFill="1" applyBorder="1" applyProtection="1"/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/>
    <xf numFmtId="167" fontId="1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Border="1" applyAlignment="1" applyProtection="1">
      <alignment horizontal="center"/>
    </xf>
    <xf numFmtId="169" fontId="1" fillId="0" borderId="0" xfId="0" applyNumberFormat="1" applyFont="1" applyFill="1" applyBorder="1" applyAlignment="1" applyProtection="1">
      <alignment horizontal="center"/>
    </xf>
    <xf numFmtId="16" fontId="1" fillId="0" borderId="0" xfId="0" applyNumberFormat="1" applyFont="1" applyFill="1" applyBorder="1" applyAlignment="1" applyProtection="1">
      <alignment horizontal="center"/>
    </xf>
    <xf numFmtId="0" fontId="22" fillId="0" borderId="0" xfId="0" applyFont="1" applyFill="1" applyBorder="1" applyProtection="1"/>
    <xf numFmtId="9" fontId="1" fillId="0" borderId="0" xfId="0" applyNumberFormat="1" applyFont="1" applyFill="1" applyBorder="1" applyAlignment="1" applyProtection="1">
      <alignment horizontal="center"/>
    </xf>
    <xf numFmtId="168" fontId="1" fillId="0" borderId="0" xfId="0" applyNumberFormat="1" applyFont="1" applyFill="1" applyBorder="1" applyAlignment="1" applyProtection="1">
      <alignment horizontal="left"/>
    </xf>
    <xf numFmtId="3" fontId="1" fillId="0" borderId="0" xfId="0" applyNumberFormat="1" applyFont="1" applyFill="1" applyBorder="1" applyAlignment="1" applyProtection="1">
      <alignment horizontal="center"/>
    </xf>
    <xf numFmtId="10" fontId="1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Protection="1"/>
    <xf numFmtId="170" fontId="1" fillId="0" borderId="0" xfId="0" applyNumberFormat="1" applyFont="1" applyFill="1" applyBorder="1" applyProtection="1"/>
    <xf numFmtId="0" fontId="5" fillId="0" borderId="0" xfId="2" applyFont="1" applyFill="1" applyBorder="1" applyProtection="1"/>
    <xf numFmtId="164" fontId="1" fillId="0" borderId="0" xfId="0" applyNumberFormat="1" applyFont="1" applyFill="1" applyBorder="1" applyAlignment="1" applyProtection="1"/>
    <xf numFmtId="0" fontId="1" fillId="0" borderId="0" xfId="0" applyFont="1" applyFill="1" applyBorder="1" applyAlignment="1" applyProtection="1"/>
    <xf numFmtId="169" fontId="7" fillId="0" borderId="0" xfId="2" applyNumberFormat="1" applyFont="1" applyFill="1" applyBorder="1" applyProtection="1"/>
    <xf numFmtId="0" fontId="4" fillId="0" borderId="0" xfId="0" applyFont="1" applyFill="1" applyBorder="1" applyProtection="1"/>
    <xf numFmtId="3" fontId="7" fillId="0" borderId="0" xfId="2" applyNumberFormat="1" applyFont="1" applyFill="1" applyBorder="1" applyAlignment="1" applyProtection="1">
      <alignment horizontal="left"/>
    </xf>
    <xf numFmtId="3" fontId="1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0" fontId="27" fillId="0" borderId="0" xfId="0" applyFont="1" applyFill="1" applyBorder="1"/>
    <xf numFmtId="0" fontId="28" fillId="0" borderId="0" xfId="0" applyFont="1" applyFill="1" applyBorder="1" applyAlignment="1">
      <alignment horizontal="left"/>
    </xf>
    <xf numFmtId="1" fontId="27" fillId="0" borderId="0" xfId="0" applyNumberFormat="1" applyFont="1" applyFill="1" applyBorder="1" applyAlignment="1">
      <alignment horizontal="left" wrapText="1"/>
    </xf>
    <xf numFmtId="0" fontId="29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/>
    <xf numFmtId="0" fontId="1" fillId="0" borderId="0" xfId="0" applyFont="1" applyFill="1" applyBorder="1" applyAlignment="1"/>
    <xf numFmtId="0" fontId="31" fillId="0" borderId="0" xfId="0" applyFont="1" applyFill="1" applyBorder="1" applyAlignment="1"/>
    <xf numFmtId="0" fontId="3" fillId="0" borderId="0" xfId="0" applyFont="1" applyFill="1" applyBorder="1" applyAlignment="1"/>
    <xf numFmtId="0" fontId="32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vertical="center"/>
    </xf>
    <xf numFmtId="4" fontId="33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left"/>
    </xf>
    <xf numFmtId="0" fontId="34" fillId="0" borderId="0" xfId="0" applyFont="1" applyFill="1" applyBorder="1" applyAlignment="1"/>
    <xf numFmtId="0" fontId="35" fillId="0" borderId="0" xfId="0" applyFont="1" applyFill="1" applyBorder="1" applyAlignment="1">
      <alignment horizontal="left"/>
    </xf>
    <xf numFmtId="1" fontId="29" fillId="0" borderId="0" xfId="0" applyNumberFormat="1" applyFont="1" applyFill="1" applyBorder="1" applyAlignment="1">
      <alignment horizontal="left" wrapText="1"/>
    </xf>
    <xf numFmtId="1" fontId="27" fillId="0" borderId="0" xfId="0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Protection="1"/>
    <xf numFmtId="0" fontId="36" fillId="0" borderId="0" xfId="0" applyFont="1" applyFill="1" applyBorder="1" applyAlignment="1" applyProtection="1">
      <alignment horizontal="right"/>
    </xf>
    <xf numFmtId="4" fontId="36" fillId="0" borderId="0" xfId="0" applyNumberFormat="1" applyFont="1" applyFill="1" applyBorder="1" applyAlignment="1" applyProtection="1">
      <alignment horizontal="center"/>
    </xf>
    <xf numFmtId="168" fontId="1" fillId="0" borderId="0" xfId="0" applyNumberFormat="1" applyFont="1" applyFill="1" applyBorder="1" applyProtection="1"/>
    <xf numFmtId="167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8" fillId="0" borderId="0" xfId="0" applyFont="1" applyFill="1" applyProtection="1"/>
    <xf numFmtId="49" fontId="38" fillId="0" borderId="0" xfId="0" applyNumberFormat="1" applyFont="1" applyFill="1" applyAlignment="1" applyProtection="1">
      <alignment horizontal="left"/>
      <protection locked="0"/>
    </xf>
    <xf numFmtId="0" fontId="1" fillId="0" borderId="13" xfId="0" applyFont="1" applyFill="1" applyBorder="1" applyAlignment="1" applyProtection="1">
      <alignment horizontal="left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1" fillId="0" borderId="21" xfId="0" applyFont="1" applyFill="1" applyBorder="1" applyAlignment="1" applyProtection="1">
      <alignment horizontal="left"/>
    </xf>
    <xf numFmtId="1" fontId="1" fillId="0" borderId="36" xfId="0" applyNumberFormat="1" applyFont="1" applyFill="1" applyBorder="1" applyAlignment="1" applyProtection="1">
      <alignment horizontal="center"/>
    </xf>
    <xf numFmtId="1" fontId="1" fillId="0" borderId="37" xfId="0" applyNumberFormat="1" applyFont="1" applyFill="1" applyBorder="1" applyAlignment="1" applyProtection="1">
      <alignment horizontal="center"/>
    </xf>
    <xf numFmtId="0" fontId="1" fillId="0" borderId="36" xfId="0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8" xfId="0" applyNumberFormat="1" applyFont="1" applyFill="1" applyBorder="1" applyAlignment="1" applyProtection="1">
      <alignment horizontal="left"/>
    </xf>
    <xf numFmtId="167" fontId="1" fillId="0" borderId="36" xfId="0" applyNumberFormat="1" applyFont="1" applyFill="1" applyBorder="1" applyAlignment="1" applyProtection="1">
      <alignment horizontal="center"/>
    </xf>
    <xf numFmtId="4" fontId="6" fillId="0" borderId="36" xfId="2" applyNumberFormat="1" applyFont="1" applyFill="1" applyBorder="1" applyAlignment="1" applyProtection="1">
      <alignment horizontal="center"/>
    </xf>
    <xf numFmtId="0" fontId="1" fillId="0" borderId="38" xfId="0" applyFont="1" applyFill="1" applyBorder="1" applyProtection="1"/>
    <xf numFmtId="0" fontId="1" fillId="0" borderId="26" xfId="0" applyFont="1" applyFill="1" applyBorder="1" applyAlignment="1" applyProtection="1">
      <alignment horizontal="right"/>
    </xf>
    <xf numFmtId="0" fontId="1" fillId="0" borderId="8" xfId="0" applyFont="1" applyFill="1" applyBorder="1" applyAlignment="1" applyProtection="1">
      <alignment horizontal="right"/>
    </xf>
    <xf numFmtId="1" fontId="1" fillId="0" borderId="8" xfId="0" applyNumberFormat="1" applyFont="1" applyFill="1" applyBorder="1" applyAlignment="1" applyProtection="1">
      <alignment horizontal="center"/>
    </xf>
    <xf numFmtId="3" fontId="1" fillId="0" borderId="8" xfId="0" applyNumberFormat="1" applyFont="1" applyFill="1" applyBorder="1" applyAlignment="1" applyProtection="1">
      <alignment horizontal="center"/>
    </xf>
    <xf numFmtId="4" fontId="1" fillId="0" borderId="8" xfId="0" applyNumberFormat="1" applyFont="1" applyFill="1" applyBorder="1" applyAlignment="1" applyProtection="1">
      <alignment horizontal="center"/>
    </xf>
    <xf numFmtId="0" fontId="1" fillId="0" borderId="13" xfId="0" applyFont="1" applyFill="1" applyBorder="1" applyProtection="1"/>
    <xf numFmtId="168" fontId="4" fillId="0" borderId="0" xfId="0" applyNumberFormat="1" applyFont="1" applyFill="1" applyBorder="1" applyProtection="1"/>
    <xf numFmtId="0" fontId="4" fillId="0" borderId="0" xfId="0" applyFont="1" applyFill="1" applyBorder="1"/>
    <xf numFmtId="168" fontId="7" fillId="0" borderId="0" xfId="2" applyNumberFormat="1" applyFont="1" applyFill="1" applyBorder="1" applyAlignment="1" applyProtection="1">
      <alignment horizontal="center"/>
    </xf>
    <xf numFmtId="0" fontId="39" fillId="0" borderId="0" xfId="2" applyFont="1" applyFill="1" applyBorder="1" applyProtection="1"/>
    <xf numFmtId="0" fontId="7" fillId="0" borderId="0" xfId="2" applyFont="1" applyFill="1" applyBorder="1" applyAlignment="1" applyProtection="1">
      <alignment horizontal="center"/>
    </xf>
    <xf numFmtId="0" fontId="39" fillId="0" borderId="0" xfId="2" applyFont="1" applyFill="1" applyBorder="1" applyAlignment="1" applyProtection="1">
      <alignment horizontal="center"/>
    </xf>
    <xf numFmtId="4" fontId="39" fillId="0" borderId="0" xfId="2" applyNumberFormat="1" applyFont="1" applyFill="1" applyBorder="1" applyAlignment="1" applyProtection="1">
      <alignment horizontal="center"/>
    </xf>
    <xf numFmtId="3" fontId="8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center"/>
    </xf>
    <xf numFmtId="4" fontId="8" fillId="0" borderId="0" xfId="0" applyNumberFormat="1" applyFont="1" applyFill="1" applyBorder="1" applyAlignment="1" applyProtection="1">
      <alignment horizontal="center"/>
    </xf>
    <xf numFmtId="4" fontId="8" fillId="0" borderId="0" xfId="2" applyNumberFormat="1" applyFont="1" applyFill="1" applyBorder="1" applyAlignment="1" applyProtection="1">
      <alignment horizontal="center"/>
    </xf>
    <xf numFmtId="0" fontId="30" fillId="0" borderId="0" xfId="0" applyFont="1" applyFill="1" applyBorder="1" applyAlignment="1">
      <alignment horizontal="centerContinuous" vertical="center"/>
    </xf>
    <xf numFmtId="168" fontId="28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 applyProtection="1">
      <alignment horizontal="right"/>
    </xf>
    <xf numFmtId="0" fontId="30" fillId="0" borderId="0" xfId="0" applyFont="1" applyFill="1" applyBorder="1" applyAlignment="1">
      <alignment horizontal="left"/>
    </xf>
    <xf numFmtId="4" fontId="40" fillId="0" borderId="0" xfId="0" applyNumberFormat="1" applyFont="1" applyFill="1" applyBorder="1" applyAlignment="1" applyProtection="1">
      <alignment horizontal="center"/>
    </xf>
    <xf numFmtId="0" fontId="30" fillId="0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Protection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Protection="1"/>
    <xf numFmtId="4" fontId="11" fillId="0" borderId="0" xfId="0" applyNumberFormat="1" applyFont="1" applyFill="1" applyBorder="1" applyAlignment="1" applyProtection="1">
      <alignment horizontal="center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Y1048576"/>
  <sheetViews>
    <sheetView tabSelected="1" workbookViewId="0">
      <selection activeCell="A2" sqref="A1:XFD1048576"/>
    </sheetView>
  </sheetViews>
  <sheetFormatPr defaultRowHeight="15"/>
  <cols>
    <col min="1" max="1" width="6" style="29" customWidth="1"/>
    <col min="2" max="2" width="23" style="29" customWidth="1"/>
    <col min="3" max="3" width="9.28515625" style="29" bestFit="1" customWidth="1"/>
    <col min="4" max="4" width="9.140625" style="29" customWidth="1"/>
    <col min="5" max="7" width="9.140625" style="29"/>
    <col min="8" max="20" width="4" style="29" customWidth="1"/>
    <col min="21" max="21" width="5" style="29" bestFit="1" customWidth="1"/>
    <col min="22" max="26" width="9.140625" style="29"/>
    <col min="27" max="27" width="9.28515625" style="29" bestFit="1" customWidth="1"/>
    <col min="28" max="29" width="9.140625" style="29"/>
    <col min="30" max="30" width="9.28515625" style="29" bestFit="1" customWidth="1"/>
    <col min="31" max="46" width="9.140625" style="29"/>
    <col min="47" max="47" width="10.140625" style="29" customWidth="1"/>
    <col min="48" max="48" width="9.140625" style="29" customWidth="1"/>
    <col min="49" max="16384" width="9.140625" style="29"/>
  </cols>
  <sheetData>
    <row r="1" spans="1:77" ht="18.75">
      <c r="G1" s="48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V1" s="195" t="s">
        <v>0</v>
      </c>
      <c r="AB1" s="196" t="s">
        <v>1</v>
      </c>
      <c r="AL1" s="50" t="s">
        <v>2</v>
      </c>
      <c r="AM1" s="51"/>
      <c r="AN1" s="51"/>
      <c r="AO1" s="52"/>
      <c r="AP1" s="53">
        <v>3723</v>
      </c>
      <c r="AU1" s="54"/>
      <c r="AV1" s="16"/>
      <c r="AW1" s="16"/>
      <c r="AX1" s="16"/>
      <c r="AY1" s="16"/>
      <c r="AZ1" s="16"/>
      <c r="BA1" s="16"/>
      <c r="BB1" s="16"/>
      <c r="BC1" s="16"/>
      <c r="BD1" s="55"/>
      <c r="BE1" s="16" t="s">
        <v>129</v>
      </c>
    </row>
    <row r="2" spans="1:77">
      <c r="Y2" s="56"/>
      <c r="AL2" s="50" t="s">
        <v>3</v>
      </c>
      <c r="AM2" s="51"/>
      <c r="AN2" s="51"/>
      <c r="AO2" s="52"/>
      <c r="AP2" s="57" t="e">
        <f>AP1*AU13</f>
        <v>#REF!</v>
      </c>
      <c r="AU2" s="54"/>
      <c r="AV2" s="16"/>
      <c r="AW2" s="16"/>
      <c r="AX2" s="16"/>
      <c r="AY2" s="16"/>
      <c r="AZ2" s="16"/>
      <c r="BA2" s="16"/>
      <c r="BB2" s="16"/>
      <c r="BC2" s="16"/>
      <c r="BD2" s="55"/>
      <c r="BE2" s="16" t="s">
        <v>130</v>
      </c>
    </row>
    <row r="3" spans="1:77">
      <c r="F3" s="49" t="s">
        <v>4</v>
      </c>
      <c r="T3" s="58">
        <v>20</v>
      </c>
      <c r="U3" s="58">
        <v>159</v>
      </c>
      <c r="AB3" s="59"/>
      <c r="AL3" s="50" t="s">
        <v>5</v>
      </c>
      <c r="AM3" s="51"/>
      <c r="AN3" s="51"/>
      <c r="AO3" s="52"/>
      <c r="AP3" s="60">
        <f>AP1*8.41%</f>
        <v>313.10430000000002</v>
      </c>
      <c r="AS3" s="16"/>
      <c r="AT3" s="61"/>
      <c r="AU3" s="62"/>
      <c r="AV3" s="61"/>
      <c r="AW3" s="61"/>
      <c r="AX3" s="61"/>
      <c r="AY3" s="61"/>
      <c r="AZ3" s="61"/>
      <c r="BA3" s="61"/>
      <c r="BB3" s="61"/>
      <c r="BC3" s="61"/>
      <c r="BD3" s="63"/>
      <c r="BE3" s="61"/>
      <c r="BK3" s="16"/>
      <c r="BL3" s="16"/>
    </row>
    <row r="4" spans="1:77">
      <c r="A4" s="64"/>
      <c r="B4" s="64"/>
      <c r="C4" s="65" t="s">
        <v>6</v>
      </c>
      <c r="D4" s="66"/>
      <c r="E4" s="67" t="s">
        <v>7</v>
      </c>
      <c r="F4" s="67"/>
      <c r="G4" s="77" t="s">
        <v>8</v>
      </c>
      <c r="H4" s="67" t="s">
        <v>131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39"/>
      <c r="U4" s="39"/>
      <c r="V4" s="65" t="s">
        <v>132</v>
      </c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61"/>
      <c r="AM4" s="61"/>
      <c r="AN4" s="61"/>
      <c r="AO4" s="61"/>
      <c r="AP4" s="61"/>
      <c r="AQ4" s="68" t="s">
        <v>9</v>
      </c>
      <c r="AR4" s="39"/>
      <c r="AS4" s="68" t="s">
        <v>10</v>
      </c>
      <c r="AU4" s="69" t="s">
        <v>11</v>
      </c>
      <c r="AV4" s="70"/>
      <c r="AW4" s="61"/>
      <c r="AX4" s="61"/>
      <c r="AY4" s="61"/>
      <c r="AZ4" s="61" t="s">
        <v>12</v>
      </c>
      <c r="BA4" s="61"/>
      <c r="BB4" s="61"/>
      <c r="BC4" s="61"/>
      <c r="BD4" s="61"/>
      <c r="BE4" s="197" t="s">
        <v>13</v>
      </c>
      <c r="BF4" s="71"/>
      <c r="BG4" s="67"/>
      <c r="BH4" s="72" t="s">
        <v>14</v>
      </c>
      <c r="BI4" s="67" t="s">
        <v>15</v>
      </c>
      <c r="BJ4" s="67"/>
      <c r="BK4" s="73"/>
      <c r="BL4" s="74"/>
      <c r="BM4" s="75"/>
    </row>
    <row r="5" spans="1:77">
      <c r="A5" s="76"/>
      <c r="B5" s="76"/>
      <c r="C5" s="49" t="s">
        <v>16</v>
      </c>
      <c r="D5" s="49" t="s">
        <v>17</v>
      </c>
      <c r="E5" s="77" t="s">
        <v>18</v>
      </c>
      <c r="F5" s="71" t="s">
        <v>19</v>
      </c>
      <c r="G5" s="88" t="s">
        <v>20</v>
      </c>
      <c r="H5" s="30"/>
      <c r="I5" s="31">
        <v>1</v>
      </c>
      <c r="J5" s="30"/>
      <c r="K5" s="31">
        <v>2</v>
      </c>
      <c r="L5" s="30"/>
      <c r="M5" s="31">
        <v>3</v>
      </c>
      <c r="N5" s="30"/>
      <c r="O5" s="31">
        <v>4</v>
      </c>
      <c r="P5" s="30"/>
      <c r="Q5" s="31">
        <v>5</v>
      </c>
      <c r="R5" s="30"/>
      <c r="S5" s="31">
        <v>6</v>
      </c>
      <c r="T5" s="39" t="s">
        <v>21</v>
      </c>
      <c r="U5" s="66"/>
      <c r="V5" s="78">
        <v>1</v>
      </c>
      <c r="W5" s="1" t="str">
        <f>IF(W6&lt;&gt;"",$V$5+1,"")</f>
        <v/>
      </c>
      <c r="X5" s="1" t="str">
        <f>IF(X6&lt;&gt;"",$V$5+2,"")</f>
        <v/>
      </c>
      <c r="Y5" s="1" t="str">
        <f>IF(Y6&lt;&gt;"",$V$5+3,"")</f>
        <v/>
      </c>
      <c r="Z5" s="1" t="str">
        <f>IF(Z6&lt;&gt;"",$V$5+4,"")</f>
        <v/>
      </c>
      <c r="AA5" s="1" t="str">
        <f>IF(AA6&lt;&gt;"",$V$5+5,"")</f>
        <v/>
      </c>
      <c r="AB5" s="1" t="str">
        <f>IF(AB6&lt;&gt;"",$V$5+6,"")</f>
        <v/>
      </c>
      <c r="AC5" s="1" t="str">
        <f>IF(AC6&lt;&gt;"",$V$5+7,"")</f>
        <v/>
      </c>
      <c r="AD5" s="1" t="str">
        <f>IF(AD6&lt;&gt;"",$V$5+8,"")</f>
        <v/>
      </c>
      <c r="AE5" s="1" t="str">
        <f>IF(AE6&lt;&gt;"",$V$5+9,"")</f>
        <v/>
      </c>
      <c r="AF5" s="1" t="str">
        <f>IF(AF6&lt;&gt;"",$V$5+10,"")</f>
        <v/>
      </c>
      <c r="AG5" s="1" t="str">
        <f>IF(AG6&lt;&gt;"",$V$5+11,"")</f>
        <v/>
      </c>
      <c r="AH5" s="1" t="str">
        <f>IF(AH6&lt;&gt;"",$V$5+12,"")</f>
        <v/>
      </c>
      <c r="AI5" s="1" t="str">
        <f>IF(AI6&lt;&gt;"",$V$5+13,"")</f>
        <v/>
      </c>
      <c r="AJ5" s="1" t="str">
        <f>IF(AJ6&lt;&gt;"",$V$5+14,"")</f>
        <v/>
      </c>
      <c r="AK5" s="1" t="str">
        <f>IF(AK6&lt;&gt;"",$V$5+15,"")</f>
        <v/>
      </c>
      <c r="AL5" s="198">
        <f>IF(AL6&lt;&gt;"",COUNT(V5:AK5)+1,"")</f>
        <v>2</v>
      </c>
      <c r="AM5" s="78">
        <f t="shared" ref="AM5:AT5" si="0">AL5+1</f>
        <v>3</v>
      </c>
      <c r="AN5" s="78">
        <f t="shared" si="0"/>
        <v>4</v>
      </c>
      <c r="AO5" s="78">
        <f t="shared" si="0"/>
        <v>5</v>
      </c>
      <c r="AP5" s="78">
        <f t="shared" si="0"/>
        <v>6</v>
      </c>
      <c r="AQ5" s="78">
        <f t="shared" si="0"/>
        <v>7</v>
      </c>
      <c r="AR5" s="78">
        <f t="shared" si="0"/>
        <v>8</v>
      </c>
      <c r="AS5" s="79">
        <f t="shared" si="0"/>
        <v>9</v>
      </c>
      <c r="AT5" s="199">
        <f t="shared" si="0"/>
        <v>10</v>
      </c>
      <c r="AU5" s="69" t="s">
        <v>22</v>
      </c>
      <c r="AV5" s="80"/>
      <c r="AW5" s="81">
        <v>1</v>
      </c>
      <c r="AX5" s="81"/>
      <c r="AY5" s="81"/>
      <c r="AZ5" s="81">
        <v>2</v>
      </c>
      <c r="BA5" s="81"/>
      <c r="BB5" s="81"/>
      <c r="BC5" s="81">
        <v>3</v>
      </c>
      <c r="BD5" s="82"/>
      <c r="BE5" s="200" t="s">
        <v>23</v>
      </c>
      <c r="BF5" s="61"/>
      <c r="BG5" s="83"/>
      <c r="BH5" s="84" t="s">
        <v>24</v>
      </c>
      <c r="BI5" s="85" t="s">
        <v>25</v>
      </c>
      <c r="BJ5" s="83"/>
      <c r="BK5" s="86"/>
      <c r="BL5" s="16"/>
      <c r="BM5" s="87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</row>
    <row r="6" spans="1:77">
      <c r="A6" s="76"/>
      <c r="B6" s="76"/>
      <c r="C6" s="49" t="s">
        <v>26</v>
      </c>
      <c r="D6" s="49" t="s">
        <v>27</v>
      </c>
      <c r="E6" s="88"/>
      <c r="F6" s="83" t="s">
        <v>28</v>
      </c>
      <c r="G6" s="88" t="s">
        <v>29</v>
      </c>
      <c r="H6" s="32" t="s">
        <v>30</v>
      </c>
      <c r="I6" s="88" t="s">
        <v>31</v>
      </c>
      <c r="J6" s="88" t="s">
        <v>30</v>
      </c>
      <c r="K6" s="88" t="s">
        <v>31</v>
      </c>
      <c r="L6" s="88" t="s">
        <v>30</v>
      </c>
      <c r="M6" s="88" t="s">
        <v>31</v>
      </c>
      <c r="N6" s="88" t="s">
        <v>30</v>
      </c>
      <c r="O6" s="88" t="s">
        <v>31</v>
      </c>
      <c r="P6" s="88" t="s">
        <v>30</v>
      </c>
      <c r="Q6" s="88" t="s">
        <v>31</v>
      </c>
      <c r="R6" s="89" t="s">
        <v>30</v>
      </c>
      <c r="S6" s="88" t="s">
        <v>31</v>
      </c>
      <c r="T6" s="97" t="s">
        <v>30</v>
      </c>
      <c r="U6" s="77" t="s">
        <v>31</v>
      </c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32" t="s">
        <v>32</v>
      </c>
      <c r="AM6" s="77" t="s">
        <v>33</v>
      </c>
      <c r="AN6" s="77" t="s">
        <v>34</v>
      </c>
      <c r="AO6" s="77" t="s">
        <v>35</v>
      </c>
      <c r="AP6" s="67"/>
      <c r="AQ6" s="39" t="s">
        <v>36</v>
      </c>
      <c r="AR6" s="90"/>
      <c r="AS6" s="77" t="s">
        <v>37</v>
      </c>
      <c r="AT6" s="77" t="s">
        <v>35</v>
      </c>
      <c r="AU6" s="88" t="s">
        <v>38</v>
      </c>
      <c r="AV6" s="91" t="s">
        <v>39</v>
      </c>
      <c r="AW6" s="67"/>
      <c r="AX6" s="90"/>
      <c r="AY6" s="92" t="s">
        <v>127</v>
      </c>
      <c r="AZ6" s="39"/>
      <c r="BA6" s="93">
        <v>1.4999999999999999E-2</v>
      </c>
      <c r="BB6" s="65" t="s">
        <v>40</v>
      </c>
      <c r="BC6" s="39"/>
      <c r="BD6" s="66"/>
      <c r="BE6" s="88" t="s">
        <v>41</v>
      </c>
      <c r="BF6" s="94" t="s">
        <v>36</v>
      </c>
      <c r="BG6" s="100" t="s">
        <v>42</v>
      </c>
      <c r="BH6" s="88"/>
      <c r="BI6" s="95" t="s">
        <v>43</v>
      </c>
      <c r="BJ6" s="81"/>
      <c r="BK6" s="86"/>
      <c r="BL6" s="16"/>
      <c r="BM6" s="87"/>
      <c r="BO6" s="16"/>
      <c r="BP6" s="16"/>
      <c r="BQ6" s="16"/>
      <c r="BR6" s="16"/>
      <c r="BS6" s="16"/>
      <c r="BT6" s="83"/>
      <c r="BU6" s="83"/>
      <c r="BV6" s="16"/>
      <c r="BW6" s="16"/>
      <c r="BX6" s="16"/>
      <c r="BY6" s="16"/>
    </row>
    <row r="7" spans="1:77" ht="15.75">
      <c r="A7" s="96" t="s">
        <v>44</v>
      </c>
      <c r="B7" s="96" t="s">
        <v>45</v>
      </c>
      <c r="C7" s="49" t="s">
        <v>46</v>
      </c>
      <c r="D7" s="49" t="s">
        <v>47</v>
      </c>
      <c r="E7" s="88"/>
      <c r="F7" s="83"/>
      <c r="G7" s="88" t="s">
        <v>48</v>
      </c>
      <c r="H7" s="88"/>
      <c r="I7" s="88" t="s">
        <v>49</v>
      </c>
      <c r="J7" s="88"/>
      <c r="K7" s="88" t="s">
        <v>49</v>
      </c>
      <c r="L7" s="88"/>
      <c r="M7" s="88" t="s">
        <v>49</v>
      </c>
      <c r="N7" s="88"/>
      <c r="O7" s="88" t="s">
        <v>49</v>
      </c>
      <c r="P7" s="88"/>
      <c r="Q7" s="88" t="s">
        <v>49</v>
      </c>
      <c r="R7" s="88"/>
      <c r="S7" s="88" t="s">
        <v>49</v>
      </c>
      <c r="T7" s="32"/>
      <c r="U7" s="88" t="s">
        <v>49</v>
      </c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32" t="s">
        <v>50</v>
      </c>
      <c r="AM7" s="88"/>
      <c r="AN7" s="88" t="s">
        <v>51</v>
      </c>
      <c r="AO7" s="32" t="s">
        <v>52</v>
      </c>
      <c r="AP7" s="97" t="s">
        <v>53</v>
      </c>
      <c r="AQ7" s="88" t="s">
        <v>54</v>
      </c>
      <c r="AR7" s="77" t="s">
        <v>32</v>
      </c>
      <c r="AS7" s="88" t="s">
        <v>55</v>
      </c>
      <c r="AT7" s="88" t="s">
        <v>52</v>
      </c>
      <c r="AU7" s="98" t="s">
        <v>56</v>
      </c>
      <c r="AV7" s="62" t="s">
        <v>128</v>
      </c>
      <c r="AW7" s="61"/>
      <c r="AX7" s="99">
        <v>0.18</v>
      </c>
      <c r="AY7" s="77" t="s">
        <v>57</v>
      </c>
      <c r="AZ7" s="77" t="s">
        <v>58</v>
      </c>
      <c r="BA7" s="77" t="s">
        <v>37</v>
      </c>
      <c r="BB7" s="77" t="s">
        <v>57</v>
      </c>
      <c r="BC7" s="77" t="s">
        <v>58</v>
      </c>
      <c r="BD7" s="77" t="s">
        <v>37</v>
      </c>
      <c r="BE7" s="88" t="s">
        <v>59</v>
      </c>
      <c r="BF7" s="83" t="s">
        <v>60</v>
      </c>
      <c r="BG7" s="89" t="s">
        <v>61</v>
      </c>
      <c r="BH7" s="88"/>
      <c r="BI7" s="32" t="s">
        <v>52</v>
      </c>
      <c r="BJ7" s="100" t="s">
        <v>41</v>
      </c>
      <c r="BK7" s="101" t="s">
        <v>45</v>
      </c>
      <c r="BL7" s="16"/>
      <c r="BM7" s="87"/>
      <c r="BO7" s="16"/>
      <c r="BP7" s="16"/>
      <c r="BQ7" s="16"/>
      <c r="BR7" s="16"/>
      <c r="BS7" s="16"/>
      <c r="BT7" s="102"/>
      <c r="BU7" s="103"/>
      <c r="BV7" s="16"/>
      <c r="BW7" s="104"/>
      <c r="BX7" s="16"/>
      <c r="BY7" s="16"/>
    </row>
    <row r="8" spans="1:77" ht="15.75">
      <c r="A8" s="96" t="s">
        <v>62</v>
      </c>
      <c r="B8" s="96" t="s">
        <v>63</v>
      </c>
      <c r="C8" s="32" t="s">
        <v>64</v>
      </c>
      <c r="D8" s="32" t="s">
        <v>64</v>
      </c>
      <c r="E8" s="83" t="s">
        <v>65</v>
      </c>
      <c r="F8" s="88" t="s">
        <v>65</v>
      </c>
      <c r="G8" s="88" t="s">
        <v>66</v>
      </c>
      <c r="H8" s="88"/>
      <c r="I8" s="88" t="s">
        <v>67</v>
      </c>
      <c r="J8" s="88"/>
      <c r="K8" s="88" t="s">
        <v>67</v>
      </c>
      <c r="L8" s="88"/>
      <c r="M8" s="88" t="s">
        <v>67</v>
      </c>
      <c r="N8" s="88"/>
      <c r="O8" s="88" t="s">
        <v>67</v>
      </c>
      <c r="P8" s="88"/>
      <c r="Q8" s="88" t="s">
        <v>67</v>
      </c>
      <c r="R8" s="88"/>
      <c r="S8" s="88" t="s">
        <v>67</v>
      </c>
      <c r="T8" s="32"/>
      <c r="U8" s="88" t="s">
        <v>67</v>
      </c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32" t="s">
        <v>68</v>
      </c>
      <c r="AP8" s="32" t="s">
        <v>69</v>
      </c>
      <c r="AQ8" s="32" t="s">
        <v>70</v>
      </c>
      <c r="AR8" s="88" t="s">
        <v>36</v>
      </c>
      <c r="AS8" s="88" t="s">
        <v>71</v>
      </c>
      <c r="AT8" s="88" t="s">
        <v>33</v>
      </c>
      <c r="AU8" s="88" t="s">
        <v>72</v>
      </c>
      <c r="AV8" s="97" t="s">
        <v>57</v>
      </c>
      <c r="AW8" s="77" t="s">
        <v>58</v>
      </c>
      <c r="AX8" s="77" t="s">
        <v>37</v>
      </c>
      <c r="AY8" s="88" t="s">
        <v>73</v>
      </c>
      <c r="AZ8" s="88" t="s">
        <v>74</v>
      </c>
      <c r="BA8" s="88"/>
      <c r="BB8" s="88" t="s">
        <v>73</v>
      </c>
      <c r="BC8" s="88" t="s">
        <v>74</v>
      </c>
      <c r="BD8" s="88"/>
      <c r="BE8" s="88" t="s">
        <v>75</v>
      </c>
      <c r="BF8" s="16"/>
      <c r="BG8" s="89" t="s">
        <v>76</v>
      </c>
      <c r="BH8" s="105"/>
      <c r="BI8" s="83" t="s">
        <v>76</v>
      </c>
      <c r="BJ8" s="89" t="s">
        <v>59</v>
      </c>
      <c r="BK8" s="101" t="s">
        <v>63</v>
      </c>
      <c r="BL8" s="16"/>
      <c r="BM8" s="87"/>
      <c r="BN8" s="86"/>
      <c r="BO8" s="16"/>
      <c r="BP8" s="16"/>
      <c r="BQ8" s="16"/>
      <c r="BR8" s="16"/>
      <c r="BS8" s="16"/>
      <c r="BT8" s="102"/>
      <c r="BU8" s="103"/>
      <c r="BV8" s="16"/>
      <c r="BW8" s="16"/>
      <c r="BX8" s="16"/>
      <c r="BY8" s="16"/>
    </row>
    <row r="9" spans="1:77" ht="15.75">
      <c r="A9" s="96" t="s">
        <v>77</v>
      </c>
      <c r="B9" s="76"/>
      <c r="C9" s="88" t="s">
        <v>78</v>
      </c>
      <c r="D9" s="83" t="s">
        <v>78</v>
      </c>
      <c r="E9" s="88" t="s">
        <v>79</v>
      </c>
      <c r="F9" s="88" t="s">
        <v>79</v>
      </c>
      <c r="G9" s="88" t="s">
        <v>80</v>
      </c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32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32" t="s">
        <v>51</v>
      </c>
      <c r="AP9" s="32" t="s">
        <v>81</v>
      </c>
      <c r="AQ9" s="88" t="s">
        <v>82</v>
      </c>
      <c r="AR9" s="32" t="s">
        <v>83</v>
      </c>
      <c r="AS9" s="88" t="s">
        <v>84</v>
      </c>
      <c r="AT9" s="88" t="s">
        <v>85</v>
      </c>
      <c r="AU9" s="88" t="s">
        <v>86</v>
      </c>
      <c r="AV9" s="32" t="s">
        <v>73</v>
      </c>
      <c r="AW9" s="88" t="s">
        <v>74</v>
      </c>
      <c r="AX9" s="88"/>
      <c r="AY9" s="88" t="s">
        <v>87</v>
      </c>
      <c r="AZ9" s="88" t="s">
        <v>54</v>
      </c>
      <c r="BA9" s="88"/>
      <c r="BB9" s="88" t="s">
        <v>87</v>
      </c>
      <c r="BC9" s="88" t="s">
        <v>54</v>
      </c>
      <c r="BD9" s="88"/>
      <c r="BE9" s="88" t="s">
        <v>88</v>
      </c>
      <c r="BF9" s="83"/>
      <c r="BG9" s="89" t="s">
        <v>89</v>
      </c>
      <c r="BH9" s="106"/>
      <c r="BI9" s="83" t="s">
        <v>89</v>
      </c>
      <c r="BJ9" s="89" t="s">
        <v>75</v>
      </c>
      <c r="BK9" s="86"/>
      <c r="BL9" s="16"/>
      <c r="BM9" s="87"/>
      <c r="BN9" s="86"/>
      <c r="BO9" s="16"/>
      <c r="BP9" s="16"/>
      <c r="BQ9" s="16"/>
      <c r="BR9" s="16"/>
      <c r="BS9" s="16"/>
      <c r="BT9" s="16"/>
      <c r="BU9" s="107"/>
      <c r="BV9" s="16"/>
      <c r="BW9" s="16"/>
      <c r="BX9" s="16"/>
      <c r="BY9" s="16"/>
    </row>
    <row r="10" spans="1:77" ht="15.75">
      <c r="A10" s="108"/>
      <c r="B10" s="76"/>
      <c r="C10" s="32" t="s">
        <v>90</v>
      </c>
      <c r="D10" s="32" t="s">
        <v>90</v>
      </c>
      <c r="E10" s="83" t="s">
        <v>91</v>
      </c>
      <c r="F10" s="88" t="s">
        <v>91</v>
      </c>
      <c r="G10" s="88" t="s">
        <v>92</v>
      </c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32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32"/>
      <c r="AM10" s="88"/>
      <c r="AN10" s="88"/>
      <c r="AO10" s="32" t="s">
        <v>93</v>
      </c>
      <c r="AP10" s="32" t="s">
        <v>94</v>
      </c>
      <c r="AQ10" s="88" t="s">
        <v>95</v>
      </c>
      <c r="AR10" s="32" t="s">
        <v>96</v>
      </c>
      <c r="AS10" s="88" t="s">
        <v>97</v>
      </c>
      <c r="AT10" s="88" t="s">
        <v>98</v>
      </c>
      <c r="AU10" s="88" t="s">
        <v>99</v>
      </c>
      <c r="AV10" s="32" t="s">
        <v>87</v>
      </c>
      <c r="AW10" s="88" t="s">
        <v>54</v>
      </c>
      <c r="AX10" s="88"/>
      <c r="AY10" s="88" t="s">
        <v>100</v>
      </c>
      <c r="AZ10" s="88"/>
      <c r="BA10" s="88"/>
      <c r="BB10" s="88" t="s">
        <v>100</v>
      </c>
      <c r="BC10" s="88"/>
      <c r="BD10" s="88"/>
      <c r="BE10" s="88" t="s">
        <v>101</v>
      </c>
      <c r="BF10" s="83"/>
      <c r="BG10" s="89" t="s">
        <v>88</v>
      </c>
      <c r="BH10" s="88"/>
      <c r="BI10" s="89" t="s">
        <v>88</v>
      </c>
      <c r="BJ10" s="89" t="s">
        <v>88</v>
      </c>
      <c r="BK10" s="86"/>
      <c r="BL10" s="16"/>
      <c r="BM10" s="87"/>
      <c r="BO10" s="16"/>
      <c r="BP10" s="16"/>
      <c r="BQ10" s="16"/>
      <c r="BR10" s="16"/>
      <c r="BS10" s="16"/>
      <c r="BT10" s="102"/>
      <c r="BU10" s="103"/>
      <c r="BV10" s="16"/>
      <c r="BW10" s="16"/>
      <c r="BX10" s="16"/>
      <c r="BY10" s="16"/>
    </row>
    <row r="11" spans="1:77" ht="15.75">
      <c r="A11" s="108"/>
      <c r="B11" s="76"/>
      <c r="C11" s="32" t="s">
        <v>102</v>
      </c>
      <c r="D11" s="32" t="s">
        <v>102</v>
      </c>
      <c r="E11" s="88"/>
      <c r="F11" s="83"/>
      <c r="G11" s="88" t="s">
        <v>103</v>
      </c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32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32"/>
      <c r="AM11" s="88"/>
      <c r="AN11" s="88"/>
      <c r="AO11" s="32" t="s">
        <v>104</v>
      </c>
      <c r="AP11" s="32" t="s">
        <v>105</v>
      </c>
      <c r="AQ11" s="88" t="s">
        <v>106</v>
      </c>
      <c r="AR11" s="32" t="s">
        <v>94</v>
      </c>
      <c r="AS11" s="88" t="s">
        <v>107</v>
      </c>
      <c r="AT11" s="88" t="s">
        <v>36</v>
      </c>
      <c r="AU11" s="88" t="s">
        <v>108</v>
      </c>
      <c r="AV11" s="32" t="s">
        <v>100</v>
      </c>
      <c r="AW11" s="88"/>
      <c r="AX11" s="88"/>
      <c r="AY11" s="88" t="s">
        <v>109</v>
      </c>
      <c r="AZ11" s="88"/>
      <c r="BA11" s="88"/>
      <c r="BB11" s="88" t="s">
        <v>109</v>
      </c>
      <c r="BC11" s="88"/>
      <c r="BD11" s="88"/>
      <c r="BE11" s="88" t="s">
        <v>110</v>
      </c>
      <c r="BF11" s="16"/>
      <c r="BG11" s="89" t="s">
        <v>101</v>
      </c>
      <c r="BH11" s="109"/>
      <c r="BI11" s="89" t="s">
        <v>101</v>
      </c>
      <c r="BJ11" s="89" t="s">
        <v>101</v>
      </c>
      <c r="BK11" s="86"/>
      <c r="BL11" s="16"/>
      <c r="BM11" s="87"/>
      <c r="BO11" s="16"/>
      <c r="BP11" s="16"/>
      <c r="BQ11" s="16"/>
      <c r="BR11" s="16"/>
      <c r="BS11" s="16"/>
      <c r="BT11" s="102"/>
      <c r="BU11" s="103"/>
      <c r="BV11" s="16"/>
      <c r="BW11" s="16"/>
      <c r="BX11" s="16"/>
      <c r="BY11" s="16"/>
    </row>
    <row r="12" spans="1:77">
      <c r="A12" s="76"/>
      <c r="B12" s="76"/>
      <c r="C12" s="32" t="s">
        <v>65</v>
      </c>
      <c r="D12" s="32" t="s">
        <v>79</v>
      </c>
      <c r="E12" s="88"/>
      <c r="F12" s="83"/>
      <c r="G12" s="88" t="s">
        <v>111</v>
      </c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32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32"/>
      <c r="AM12" s="88"/>
      <c r="AN12" s="88"/>
      <c r="AO12" s="88"/>
      <c r="AP12" s="32" t="s">
        <v>112</v>
      </c>
      <c r="AQ12" s="88" t="s">
        <v>113</v>
      </c>
      <c r="AR12" s="110" t="s">
        <v>114</v>
      </c>
      <c r="AS12" s="88" t="s">
        <v>115</v>
      </c>
      <c r="AT12" s="88" t="s">
        <v>116</v>
      </c>
      <c r="AU12" s="69" t="s">
        <v>117</v>
      </c>
      <c r="AV12" s="32" t="s">
        <v>109</v>
      </c>
      <c r="AW12" s="88"/>
      <c r="AX12" s="88"/>
      <c r="AY12" s="88" t="s">
        <v>101</v>
      </c>
      <c r="AZ12" s="88"/>
      <c r="BA12" s="88"/>
      <c r="BB12" s="88" t="s">
        <v>101</v>
      </c>
      <c r="BC12" s="88"/>
      <c r="BD12" s="88"/>
      <c r="BE12" s="88" t="s">
        <v>54</v>
      </c>
      <c r="BF12" s="16"/>
      <c r="BG12" s="89" t="s">
        <v>118</v>
      </c>
      <c r="BH12" s="76"/>
      <c r="BI12" s="89" t="s">
        <v>118</v>
      </c>
      <c r="BJ12" s="89" t="s">
        <v>110</v>
      </c>
      <c r="BK12" s="86"/>
      <c r="BL12" s="16"/>
      <c r="BM12" s="87"/>
      <c r="BO12" s="16"/>
      <c r="BP12" s="16"/>
      <c r="BQ12" s="16"/>
      <c r="BR12" s="16"/>
      <c r="BS12" s="16"/>
      <c r="BT12" s="16"/>
      <c r="BU12" s="107"/>
      <c r="BV12" s="16"/>
      <c r="BW12" s="16"/>
      <c r="BX12" s="16"/>
      <c r="BY12" s="16"/>
    </row>
    <row r="13" spans="1:77" ht="15.75" thickBot="1">
      <c r="A13" s="111"/>
      <c r="B13" s="111"/>
      <c r="C13" s="112" t="s">
        <v>119</v>
      </c>
      <c r="D13" s="113" t="s">
        <v>91</v>
      </c>
      <c r="E13" s="112"/>
      <c r="F13" s="114"/>
      <c r="G13" s="111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3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3"/>
      <c r="AM13" s="112"/>
      <c r="AN13" s="112"/>
      <c r="AO13" s="115" t="s">
        <v>10</v>
      </c>
      <c r="AP13" s="113"/>
      <c r="AQ13" s="112" t="s">
        <v>120</v>
      </c>
      <c r="AR13" s="116" t="s">
        <v>54</v>
      </c>
      <c r="AS13" s="117" t="s">
        <v>121</v>
      </c>
      <c r="AT13" s="112" t="s">
        <v>122</v>
      </c>
      <c r="AU13" s="118" t="e">
        <f>#REF!</f>
        <v>#REF!</v>
      </c>
      <c r="AV13" s="113" t="s">
        <v>101</v>
      </c>
      <c r="AW13" s="112"/>
      <c r="AX13" s="112"/>
      <c r="AY13" s="112"/>
      <c r="AZ13" s="112"/>
      <c r="BA13" s="112"/>
      <c r="BB13" s="112"/>
      <c r="BC13" s="112"/>
      <c r="BD13" s="112"/>
      <c r="BE13" s="111"/>
      <c r="BF13" s="114"/>
      <c r="BG13" s="119" t="s">
        <v>54</v>
      </c>
      <c r="BH13" s="120"/>
      <c r="BI13" s="114" t="s">
        <v>54</v>
      </c>
      <c r="BJ13" s="119" t="s">
        <v>54</v>
      </c>
      <c r="BK13" s="121"/>
      <c r="BL13" s="122"/>
      <c r="BM13" s="123"/>
    </row>
    <row r="14" spans="1:77" ht="15.75">
      <c r="A14" s="124" t="str">
        <f>IF(B14&lt;&gt;"",1,"")</f>
        <v/>
      </c>
      <c r="B14" s="33"/>
      <c r="C14" s="125"/>
      <c r="D14" s="125"/>
      <c r="E14" s="37"/>
      <c r="F14" s="37"/>
      <c r="G14" s="1" t="str">
        <f t="shared" ref="G14:G48" si="1">IF(B14="","",IF(D14="",G$99,DAY(D14))-IF(C14="",0,DAY(C14)-1))</f>
        <v/>
      </c>
      <c r="H14" s="37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">
        <f>SUM(H14,J14,L14,N14,P14,R14)</f>
        <v>0</v>
      </c>
      <c r="U14" s="1">
        <f>SUM(I14,K14,M14,O14,Q14,S14)</f>
        <v>0</v>
      </c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36"/>
      <c r="AM14" s="127"/>
      <c r="AN14" s="127"/>
      <c r="AO14" s="36"/>
      <c r="AP14" s="127"/>
      <c r="AQ14" s="127"/>
      <c r="AR14" s="36"/>
      <c r="AS14" s="36"/>
      <c r="AT14" s="36"/>
      <c r="AU14" s="34"/>
      <c r="AV14" s="35"/>
      <c r="AW14" s="35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70" t="str">
        <f>IFERROR(IF(B14="","",LEFTB(B14,SEARCH("|",SUBSTITUTE(B14," ","|",3))-1)),B14)</f>
        <v/>
      </c>
      <c r="BL14" s="61"/>
      <c r="BM14" s="40"/>
    </row>
    <row r="15" spans="1:77" ht="15.75">
      <c r="A15" s="124" t="str">
        <f>IF(B15&lt;&gt;"",A14+1,"")</f>
        <v/>
      </c>
      <c r="B15" s="33"/>
      <c r="C15" s="125"/>
      <c r="D15" s="125"/>
      <c r="E15" s="37"/>
      <c r="F15" s="37"/>
      <c r="G15" s="1" t="str">
        <f t="shared" si="1"/>
        <v/>
      </c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1">
        <f t="shared" ref="T15:U48" si="2">SUM(H15,J15,L15,N15,P15,R15)</f>
        <v>0</v>
      </c>
      <c r="U15" s="1">
        <f t="shared" si="2"/>
        <v>0</v>
      </c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6"/>
      <c r="AM15" s="38"/>
      <c r="AN15" s="38"/>
      <c r="AO15" s="36"/>
      <c r="AP15" s="38"/>
      <c r="AQ15" s="38"/>
      <c r="AR15" s="36"/>
      <c r="AS15" s="36"/>
      <c r="AT15" s="36"/>
      <c r="AU15" s="34"/>
      <c r="AV15" s="35"/>
      <c r="AW15" s="35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2"/>
      <c r="BI15" s="36"/>
      <c r="BJ15" s="36"/>
      <c r="BK15" s="70" t="str">
        <f t="shared" ref="BK15:BK48" si="3">IFERROR(IF(B15="","",LEFTB(B15,SEARCH("|",SUBSTITUTE(B15," ","|",3))-1)),B15)</f>
        <v/>
      </c>
      <c r="BL15" s="39"/>
      <c r="BM15" s="40"/>
    </row>
    <row r="16" spans="1:77" ht="15.75">
      <c r="A16" s="124" t="str">
        <f t="shared" ref="A16:A48" si="4">IF(B16&lt;&gt;"",A15+1,"")</f>
        <v/>
      </c>
      <c r="B16" s="33"/>
      <c r="C16" s="125"/>
      <c r="D16" s="125"/>
      <c r="E16" s="37"/>
      <c r="F16" s="37"/>
      <c r="G16" s="1" t="str">
        <f t="shared" si="1"/>
        <v/>
      </c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1">
        <f t="shared" si="2"/>
        <v>0</v>
      </c>
      <c r="U16" s="1">
        <f t="shared" si="2"/>
        <v>0</v>
      </c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6"/>
      <c r="AM16" s="38"/>
      <c r="AN16" s="38"/>
      <c r="AO16" s="36"/>
      <c r="AP16" s="38"/>
      <c r="AQ16" s="38"/>
      <c r="AR16" s="36"/>
      <c r="AS16" s="36"/>
      <c r="AT16" s="36"/>
      <c r="AU16" s="34"/>
      <c r="AV16" s="35"/>
      <c r="AW16" s="35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2"/>
      <c r="BI16" s="36"/>
      <c r="BJ16" s="36"/>
      <c r="BK16" s="70" t="str">
        <f t="shared" si="3"/>
        <v/>
      </c>
      <c r="BL16" s="39"/>
      <c r="BM16" s="40"/>
    </row>
    <row r="17" spans="1:65" ht="15.75">
      <c r="A17" s="124" t="str">
        <f t="shared" si="4"/>
        <v/>
      </c>
      <c r="B17" s="33"/>
      <c r="C17" s="125"/>
      <c r="D17" s="125"/>
      <c r="E17" s="37"/>
      <c r="F17" s="37"/>
      <c r="G17" s="1" t="str">
        <f t="shared" si="1"/>
        <v/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1">
        <f t="shared" si="2"/>
        <v>0</v>
      </c>
      <c r="U17" s="1">
        <f t="shared" si="2"/>
        <v>0</v>
      </c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6"/>
      <c r="AM17" s="38"/>
      <c r="AN17" s="38"/>
      <c r="AO17" s="36"/>
      <c r="AP17" s="38"/>
      <c r="AQ17" s="38"/>
      <c r="AR17" s="36"/>
      <c r="AS17" s="36"/>
      <c r="AT17" s="36"/>
      <c r="AU17" s="34"/>
      <c r="AV17" s="35"/>
      <c r="AW17" s="35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2"/>
      <c r="BI17" s="36"/>
      <c r="BJ17" s="36"/>
      <c r="BK17" s="70" t="str">
        <f t="shared" si="3"/>
        <v/>
      </c>
      <c r="BL17" s="39"/>
      <c r="BM17" s="40"/>
    </row>
    <row r="18" spans="1:65" ht="15.75">
      <c r="A18" s="124" t="str">
        <f t="shared" si="4"/>
        <v/>
      </c>
      <c r="B18" s="128"/>
      <c r="C18" s="125"/>
      <c r="D18" s="125"/>
      <c r="E18" s="37"/>
      <c r="F18" s="37"/>
      <c r="G18" s="1" t="str">
        <f t="shared" si="1"/>
        <v/>
      </c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1">
        <f t="shared" si="2"/>
        <v>0</v>
      </c>
      <c r="U18" s="1">
        <f t="shared" si="2"/>
        <v>0</v>
      </c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6"/>
      <c r="AM18" s="38"/>
      <c r="AN18" s="38"/>
      <c r="AO18" s="36"/>
      <c r="AP18" s="38"/>
      <c r="AQ18" s="38"/>
      <c r="AR18" s="36"/>
      <c r="AS18" s="36"/>
      <c r="AT18" s="36"/>
      <c r="AU18" s="34"/>
      <c r="AV18" s="35"/>
      <c r="AW18" s="35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2"/>
      <c r="BI18" s="36"/>
      <c r="BJ18" s="36"/>
      <c r="BK18" s="70" t="str">
        <f t="shared" si="3"/>
        <v/>
      </c>
      <c r="BL18" s="129"/>
      <c r="BM18" s="40"/>
    </row>
    <row r="19" spans="1:65" ht="15.75">
      <c r="A19" s="124" t="str">
        <f t="shared" si="4"/>
        <v/>
      </c>
      <c r="B19" s="33"/>
      <c r="C19" s="125"/>
      <c r="D19" s="125"/>
      <c r="E19" s="37"/>
      <c r="F19" s="37"/>
      <c r="G19" s="1" t="str">
        <f t="shared" si="1"/>
        <v/>
      </c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1">
        <f t="shared" si="2"/>
        <v>0</v>
      </c>
      <c r="U19" s="1">
        <f t="shared" si="2"/>
        <v>0</v>
      </c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6"/>
      <c r="AM19" s="38"/>
      <c r="AN19" s="38"/>
      <c r="AO19" s="36"/>
      <c r="AP19" s="38"/>
      <c r="AQ19" s="38"/>
      <c r="AR19" s="36"/>
      <c r="AS19" s="36"/>
      <c r="AT19" s="36"/>
      <c r="AU19" s="34"/>
      <c r="AV19" s="35"/>
      <c r="AW19" s="35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2"/>
      <c r="BI19" s="36"/>
      <c r="BJ19" s="36"/>
      <c r="BK19" s="70" t="str">
        <f t="shared" si="3"/>
        <v/>
      </c>
      <c r="BL19" s="39"/>
      <c r="BM19" s="40"/>
    </row>
    <row r="20" spans="1:65" ht="15.75">
      <c r="A20" s="124" t="str">
        <f t="shared" si="4"/>
        <v/>
      </c>
      <c r="B20" s="33"/>
      <c r="C20" s="125"/>
      <c r="D20" s="125"/>
      <c r="E20" s="37"/>
      <c r="F20" s="37"/>
      <c r="G20" s="1" t="str">
        <f t="shared" si="1"/>
        <v/>
      </c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1">
        <f t="shared" si="2"/>
        <v>0</v>
      </c>
      <c r="U20" s="1">
        <f t="shared" si="2"/>
        <v>0</v>
      </c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6"/>
      <c r="AM20" s="38"/>
      <c r="AN20" s="38"/>
      <c r="AO20" s="36"/>
      <c r="AP20" s="38"/>
      <c r="AQ20" s="38"/>
      <c r="AR20" s="36"/>
      <c r="AS20" s="36"/>
      <c r="AT20" s="36"/>
      <c r="AU20" s="34"/>
      <c r="AV20" s="35"/>
      <c r="AW20" s="35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2"/>
      <c r="BI20" s="36"/>
      <c r="BJ20" s="36"/>
      <c r="BK20" s="70" t="str">
        <f t="shared" si="3"/>
        <v/>
      </c>
      <c r="BL20" s="39"/>
      <c r="BM20" s="40"/>
    </row>
    <row r="21" spans="1:65" ht="15.75">
      <c r="A21" s="124" t="str">
        <f t="shared" si="4"/>
        <v/>
      </c>
      <c r="B21" s="128"/>
      <c r="C21" s="125"/>
      <c r="D21" s="125"/>
      <c r="E21" s="37"/>
      <c r="F21" s="37"/>
      <c r="G21" s="1" t="str">
        <f t="shared" si="1"/>
        <v/>
      </c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1">
        <f t="shared" si="2"/>
        <v>0</v>
      </c>
      <c r="U21" s="1">
        <f t="shared" si="2"/>
        <v>0</v>
      </c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6"/>
      <c r="AM21" s="38"/>
      <c r="AN21" s="38"/>
      <c r="AO21" s="36"/>
      <c r="AP21" s="38"/>
      <c r="AQ21" s="38"/>
      <c r="AR21" s="36"/>
      <c r="AS21" s="36"/>
      <c r="AT21" s="36"/>
      <c r="AU21" s="34"/>
      <c r="AV21" s="35"/>
      <c r="AW21" s="35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2"/>
      <c r="BI21" s="36"/>
      <c r="BJ21" s="36"/>
      <c r="BK21" s="70" t="str">
        <f t="shared" si="3"/>
        <v/>
      </c>
      <c r="BL21" s="39"/>
      <c r="BM21" s="40"/>
    </row>
    <row r="22" spans="1:65" ht="15.75">
      <c r="A22" s="124" t="str">
        <f t="shared" si="4"/>
        <v/>
      </c>
      <c r="B22" s="33"/>
      <c r="C22" s="125"/>
      <c r="D22" s="125"/>
      <c r="E22" s="37"/>
      <c r="F22" s="37"/>
      <c r="G22" s="1" t="str">
        <f t="shared" si="1"/>
        <v/>
      </c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1">
        <f t="shared" si="2"/>
        <v>0</v>
      </c>
      <c r="U22" s="1">
        <f t="shared" si="2"/>
        <v>0</v>
      </c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6"/>
      <c r="AM22" s="38"/>
      <c r="AN22" s="38"/>
      <c r="AO22" s="36"/>
      <c r="AP22" s="38"/>
      <c r="AQ22" s="38"/>
      <c r="AR22" s="36"/>
      <c r="AS22" s="36"/>
      <c r="AT22" s="36"/>
      <c r="AU22" s="34"/>
      <c r="AV22" s="35"/>
      <c r="AW22" s="35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2"/>
      <c r="BI22" s="36"/>
      <c r="BJ22" s="36"/>
      <c r="BK22" s="70" t="str">
        <f t="shared" si="3"/>
        <v/>
      </c>
      <c r="BL22" s="39"/>
      <c r="BM22" s="40"/>
    </row>
    <row r="23" spans="1:65" ht="15.75">
      <c r="A23" s="124" t="str">
        <f t="shared" si="4"/>
        <v/>
      </c>
      <c r="B23" s="33"/>
      <c r="C23" s="125"/>
      <c r="D23" s="125"/>
      <c r="E23" s="37"/>
      <c r="F23" s="37"/>
      <c r="G23" s="1" t="str">
        <f t="shared" si="1"/>
        <v/>
      </c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1">
        <f t="shared" si="2"/>
        <v>0</v>
      </c>
      <c r="U23" s="1">
        <f t="shared" si="2"/>
        <v>0</v>
      </c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6"/>
      <c r="AM23" s="38"/>
      <c r="AN23" s="38"/>
      <c r="AO23" s="36"/>
      <c r="AP23" s="38"/>
      <c r="AQ23" s="38"/>
      <c r="AR23" s="36"/>
      <c r="AS23" s="36"/>
      <c r="AT23" s="36"/>
      <c r="AU23" s="34"/>
      <c r="AV23" s="35"/>
      <c r="AW23" s="35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2"/>
      <c r="BI23" s="36"/>
      <c r="BJ23" s="36"/>
      <c r="BK23" s="70" t="str">
        <f t="shared" si="3"/>
        <v/>
      </c>
      <c r="BL23" s="39"/>
      <c r="BM23" s="40"/>
    </row>
    <row r="24" spans="1:65" ht="15.75">
      <c r="A24" s="124" t="str">
        <f t="shared" si="4"/>
        <v/>
      </c>
      <c r="B24" s="33"/>
      <c r="C24" s="125"/>
      <c r="D24" s="125"/>
      <c r="E24" s="37"/>
      <c r="F24" s="130"/>
      <c r="G24" s="1" t="str">
        <f t="shared" si="1"/>
        <v/>
      </c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1">
        <f t="shared" si="2"/>
        <v>0</v>
      </c>
      <c r="U24" s="1">
        <f t="shared" si="2"/>
        <v>0</v>
      </c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6"/>
      <c r="AM24" s="38"/>
      <c r="AN24" s="38"/>
      <c r="AO24" s="36"/>
      <c r="AP24" s="38"/>
      <c r="AQ24" s="38"/>
      <c r="AR24" s="36"/>
      <c r="AS24" s="36"/>
      <c r="AT24" s="36"/>
      <c r="AU24" s="34"/>
      <c r="AV24" s="35"/>
      <c r="AW24" s="35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2"/>
      <c r="BI24" s="36"/>
      <c r="BJ24" s="36"/>
      <c r="BK24" s="70" t="str">
        <f t="shared" si="3"/>
        <v/>
      </c>
      <c r="BL24" s="39"/>
      <c r="BM24" s="40"/>
    </row>
    <row r="25" spans="1:65" ht="15.75">
      <c r="A25" s="124" t="str">
        <f t="shared" si="4"/>
        <v/>
      </c>
      <c r="B25" s="33"/>
      <c r="C25" s="125"/>
      <c r="D25" s="125"/>
      <c r="E25" s="37"/>
      <c r="F25" s="37"/>
      <c r="G25" s="1" t="str">
        <f t="shared" si="1"/>
        <v/>
      </c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1">
        <f t="shared" si="2"/>
        <v>0</v>
      </c>
      <c r="U25" s="1">
        <f t="shared" si="2"/>
        <v>0</v>
      </c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6"/>
      <c r="AM25" s="38"/>
      <c r="AN25" s="38"/>
      <c r="AO25" s="36"/>
      <c r="AP25" s="38"/>
      <c r="AQ25" s="38"/>
      <c r="AR25" s="36"/>
      <c r="AS25" s="36"/>
      <c r="AT25" s="36"/>
      <c r="AU25" s="34"/>
      <c r="AV25" s="35"/>
      <c r="AW25" s="35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2"/>
      <c r="BI25" s="36"/>
      <c r="BJ25" s="36"/>
      <c r="BK25" s="70" t="str">
        <f t="shared" si="3"/>
        <v/>
      </c>
      <c r="BL25" s="39"/>
      <c r="BM25" s="40"/>
    </row>
    <row r="26" spans="1:65" ht="15.75">
      <c r="A26" s="124" t="str">
        <f t="shared" si="4"/>
        <v/>
      </c>
      <c r="B26" s="33"/>
      <c r="C26" s="125"/>
      <c r="D26" s="125"/>
      <c r="E26" s="37"/>
      <c r="F26" s="37"/>
      <c r="G26" s="1" t="str">
        <f t="shared" si="1"/>
        <v/>
      </c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1">
        <f t="shared" si="2"/>
        <v>0</v>
      </c>
      <c r="U26" s="1">
        <f t="shared" si="2"/>
        <v>0</v>
      </c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6"/>
      <c r="AM26" s="38"/>
      <c r="AN26" s="38"/>
      <c r="AO26" s="36"/>
      <c r="AP26" s="38"/>
      <c r="AQ26" s="38"/>
      <c r="AR26" s="36"/>
      <c r="AS26" s="36"/>
      <c r="AT26" s="36"/>
      <c r="AU26" s="34"/>
      <c r="AV26" s="35"/>
      <c r="AW26" s="35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2"/>
      <c r="BI26" s="36"/>
      <c r="BJ26" s="36"/>
      <c r="BK26" s="70" t="str">
        <f t="shared" si="3"/>
        <v/>
      </c>
      <c r="BL26" s="39"/>
      <c r="BM26" s="40"/>
    </row>
    <row r="27" spans="1:65" ht="15.75">
      <c r="A27" s="124" t="str">
        <f t="shared" si="4"/>
        <v/>
      </c>
      <c r="B27" s="33"/>
      <c r="C27" s="125"/>
      <c r="D27" s="125"/>
      <c r="E27" s="37"/>
      <c r="F27" s="37"/>
      <c r="G27" s="1" t="str">
        <f t="shared" si="1"/>
        <v/>
      </c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1">
        <f t="shared" si="2"/>
        <v>0</v>
      </c>
      <c r="U27" s="1">
        <f t="shared" si="2"/>
        <v>0</v>
      </c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6"/>
      <c r="AM27" s="38"/>
      <c r="AN27" s="38"/>
      <c r="AO27" s="36"/>
      <c r="AP27" s="38"/>
      <c r="AQ27" s="38"/>
      <c r="AR27" s="36"/>
      <c r="AS27" s="36"/>
      <c r="AT27" s="36"/>
      <c r="AU27" s="34"/>
      <c r="AV27" s="35"/>
      <c r="AW27" s="35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2"/>
      <c r="BI27" s="36"/>
      <c r="BJ27" s="36"/>
      <c r="BK27" s="70" t="str">
        <f t="shared" si="3"/>
        <v/>
      </c>
      <c r="BL27" s="39"/>
      <c r="BM27" s="40"/>
    </row>
    <row r="28" spans="1:65" ht="15.75">
      <c r="A28" s="124" t="str">
        <f t="shared" si="4"/>
        <v/>
      </c>
      <c r="B28" s="33"/>
      <c r="C28" s="125"/>
      <c r="D28" s="125"/>
      <c r="E28" s="37"/>
      <c r="F28" s="37"/>
      <c r="G28" s="1" t="str">
        <f t="shared" si="1"/>
        <v/>
      </c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1">
        <f t="shared" si="2"/>
        <v>0</v>
      </c>
      <c r="U28" s="1">
        <f t="shared" si="2"/>
        <v>0</v>
      </c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6"/>
      <c r="AM28" s="38"/>
      <c r="AN28" s="38"/>
      <c r="AO28" s="36"/>
      <c r="AP28" s="38"/>
      <c r="AQ28" s="38"/>
      <c r="AR28" s="36"/>
      <c r="AS28" s="36"/>
      <c r="AT28" s="36"/>
      <c r="AU28" s="34"/>
      <c r="AV28" s="35"/>
      <c r="AW28" s="35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2"/>
      <c r="BI28" s="36"/>
      <c r="BJ28" s="36"/>
      <c r="BK28" s="70" t="str">
        <f t="shared" si="3"/>
        <v/>
      </c>
      <c r="BL28" s="39"/>
      <c r="BM28" s="131"/>
    </row>
    <row r="29" spans="1:65" ht="15.75">
      <c r="A29" s="124" t="str">
        <f t="shared" si="4"/>
        <v/>
      </c>
      <c r="B29" s="33"/>
      <c r="C29" s="125"/>
      <c r="D29" s="125"/>
      <c r="E29" s="37"/>
      <c r="F29" s="37"/>
      <c r="G29" s="1" t="str">
        <f t="shared" si="1"/>
        <v/>
      </c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1">
        <f t="shared" si="2"/>
        <v>0</v>
      </c>
      <c r="U29" s="1">
        <f t="shared" si="2"/>
        <v>0</v>
      </c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6"/>
      <c r="AM29" s="38"/>
      <c r="AN29" s="38"/>
      <c r="AO29" s="36"/>
      <c r="AP29" s="38"/>
      <c r="AQ29" s="38"/>
      <c r="AR29" s="36"/>
      <c r="AS29" s="36"/>
      <c r="AT29" s="36"/>
      <c r="AU29" s="34"/>
      <c r="AV29" s="35"/>
      <c r="AW29" s="35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2"/>
      <c r="BI29" s="36"/>
      <c r="BJ29" s="36"/>
      <c r="BK29" s="70" t="str">
        <f t="shared" si="3"/>
        <v/>
      </c>
      <c r="BL29" s="39"/>
      <c r="BM29" s="40"/>
    </row>
    <row r="30" spans="1:65" ht="15.75">
      <c r="A30" s="124" t="str">
        <f t="shared" si="4"/>
        <v/>
      </c>
      <c r="B30" s="128"/>
      <c r="C30" s="125"/>
      <c r="D30" s="125"/>
      <c r="E30" s="37"/>
      <c r="F30" s="37"/>
      <c r="G30" s="1" t="str">
        <f t="shared" si="1"/>
        <v/>
      </c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1">
        <f t="shared" si="2"/>
        <v>0</v>
      </c>
      <c r="U30" s="1">
        <f t="shared" si="2"/>
        <v>0</v>
      </c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6"/>
      <c r="AM30" s="38"/>
      <c r="AN30" s="38"/>
      <c r="AO30" s="36"/>
      <c r="AP30" s="38"/>
      <c r="AQ30" s="38"/>
      <c r="AR30" s="36"/>
      <c r="AS30" s="36"/>
      <c r="AT30" s="36"/>
      <c r="AU30" s="34"/>
      <c r="AV30" s="35"/>
      <c r="AW30" s="35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2"/>
      <c r="BI30" s="36"/>
      <c r="BJ30" s="36"/>
      <c r="BK30" s="70" t="str">
        <f t="shared" si="3"/>
        <v/>
      </c>
      <c r="BL30" s="39"/>
      <c r="BM30" s="40"/>
    </row>
    <row r="31" spans="1:65" ht="15.75">
      <c r="A31" s="124" t="str">
        <f t="shared" si="4"/>
        <v/>
      </c>
      <c r="B31" s="33"/>
      <c r="C31" s="125"/>
      <c r="D31" s="125"/>
      <c r="E31" s="37"/>
      <c r="F31" s="37"/>
      <c r="G31" s="1" t="str">
        <f t="shared" si="1"/>
        <v/>
      </c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1">
        <f t="shared" si="2"/>
        <v>0</v>
      </c>
      <c r="U31" s="1">
        <f t="shared" si="2"/>
        <v>0</v>
      </c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6"/>
      <c r="AM31" s="38"/>
      <c r="AN31" s="38"/>
      <c r="AO31" s="36"/>
      <c r="AP31" s="38"/>
      <c r="AQ31" s="38"/>
      <c r="AR31" s="36"/>
      <c r="AS31" s="36"/>
      <c r="AT31" s="36"/>
      <c r="AU31" s="34"/>
      <c r="AV31" s="35"/>
      <c r="AW31" s="35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2"/>
      <c r="BI31" s="36"/>
      <c r="BJ31" s="36"/>
      <c r="BK31" s="70" t="str">
        <f t="shared" si="3"/>
        <v/>
      </c>
      <c r="BL31" s="39"/>
      <c r="BM31" s="40"/>
    </row>
    <row r="32" spans="1:65" ht="15.75">
      <c r="A32" s="124" t="str">
        <f t="shared" si="4"/>
        <v/>
      </c>
      <c r="B32" s="33"/>
      <c r="C32" s="125"/>
      <c r="D32" s="125"/>
      <c r="E32" s="37"/>
      <c r="F32" s="37"/>
      <c r="G32" s="1" t="str">
        <f t="shared" si="1"/>
        <v/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1">
        <f t="shared" si="2"/>
        <v>0</v>
      </c>
      <c r="U32" s="1">
        <f t="shared" si="2"/>
        <v>0</v>
      </c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6"/>
      <c r="AM32" s="38"/>
      <c r="AN32" s="38"/>
      <c r="AO32" s="36"/>
      <c r="AP32" s="38"/>
      <c r="AQ32" s="38"/>
      <c r="AR32" s="36"/>
      <c r="AS32" s="36"/>
      <c r="AT32" s="36"/>
      <c r="AU32" s="34"/>
      <c r="AV32" s="35"/>
      <c r="AW32" s="35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2"/>
      <c r="BI32" s="36"/>
      <c r="BJ32" s="36"/>
      <c r="BK32" s="70" t="str">
        <f t="shared" si="3"/>
        <v/>
      </c>
      <c r="BL32" s="39"/>
      <c r="BM32" s="40"/>
    </row>
    <row r="33" spans="1:65" ht="15.75">
      <c r="A33" s="124" t="str">
        <f t="shared" si="4"/>
        <v/>
      </c>
      <c r="B33" s="33"/>
      <c r="C33" s="125"/>
      <c r="D33" s="125"/>
      <c r="E33" s="37"/>
      <c r="F33" s="37"/>
      <c r="G33" s="132" t="str">
        <f t="shared" si="1"/>
        <v/>
      </c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132">
        <f t="shared" si="2"/>
        <v>0</v>
      </c>
      <c r="U33" s="132">
        <f t="shared" si="2"/>
        <v>0</v>
      </c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2"/>
      <c r="AM33" s="38"/>
      <c r="AN33" s="38"/>
      <c r="AO33" s="36"/>
      <c r="AP33" s="38"/>
      <c r="AQ33" s="38"/>
      <c r="AR33" s="2"/>
      <c r="AS33" s="2"/>
      <c r="AT33" s="36"/>
      <c r="AU33" s="34"/>
      <c r="AV33" s="35"/>
      <c r="AW33" s="35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70" t="str">
        <f t="shared" si="3"/>
        <v/>
      </c>
      <c r="BL33" s="39"/>
      <c r="BM33" s="40"/>
    </row>
    <row r="34" spans="1:65" ht="15.75">
      <c r="A34" s="124" t="str">
        <f t="shared" si="4"/>
        <v/>
      </c>
      <c r="B34" s="33"/>
      <c r="C34" s="125"/>
      <c r="D34" s="125"/>
      <c r="E34" s="37"/>
      <c r="F34" s="37"/>
      <c r="G34" s="1" t="str">
        <f t="shared" si="1"/>
        <v/>
      </c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1">
        <f t="shared" si="2"/>
        <v>0</v>
      </c>
      <c r="U34" s="1">
        <f t="shared" si="2"/>
        <v>0</v>
      </c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6"/>
      <c r="AM34" s="38"/>
      <c r="AN34" s="38"/>
      <c r="AO34" s="36"/>
      <c r="AP34" s="38"/>
      <c r="AQ34" s="38"/>
      <c r="AR34" s="2"/>
      <c r="AS34" s="36"/>
      <c r="AT34" s="36"/>
      <c r="AU34" s="34"/>
      <c r="AV34" s="35"/>
      <c r="AW34" s="35"/>
      <c r="AX34" s="2"/>
      <c r="AY34" s="2"/>
      <c r="AZ34" s="2"/>
      <c r="BA34" s="2"/>
      <c r="BB34" s="36"/>
      <c r="BC34" s="36"/>
      <c r="BD34" s="36"/>
      <c r="BE34" s="36"/>
      <c r="BF34" s="36"/>
      <c r="BG34" s="36"/>
      <c r="BH34" s="2"/>
      <c r="BI34" s="36"/>
      <c r="BJ34" s="36"/>
      <c r="BK34" s="70" t="str">
        <f t="shared" si="3"/>
        <v/>
      </c>
      <c r="BL34" s="39"/>
      <c r="BM34" s="40"/>
    </row>
    <row r="35" spans="1:65" ht="15.75">
      <c r="A35" s="124" t="str">
        <f t="shared" si="4"/>
        <v/>
      </c>
      <c r="B35" s="33"/>
      <c r="C35" s="125"/>
      <c r="D35" s="125"/>
      <c r="E35" s="37"/>
      <c r="F35" s="37"/>
      <c r="G35" s="1" t="str">
        <f t="shared" si="1"/>
        <v/>
      </c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1">
        <f t="shared" si="2"/>
        <v>0</v>
      </c>
      <c r="U35" s="1">
        <f t="shared" si="2"/>
        <v>0</v>
      </c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6"/>
      <c r="AM35" s="38"/>
      <c r="AN35" s="38"/>
      <c r="AO35" s="36"/>
      <c r="AP35" s="38"/>
      <c r="AQ35" s="38"/>
      <c r="AR35" s="2"/>
      <c r="AS35" s="36"/>
      <c r="AT35" s="36"/>
      <c r="AU35" s="34"/>
      <c r="AV35" s="35"/>
      <c r="AW35" s="35"/>
      <c r="AX35" s="2"/>
      <c r="AY35" s="36"/>
      <c r="AZ35" s="36"/>
      <c r="BA35" s="36"/>
      <c r="BB35" s="36"/>
      <c r="BC35" s="36"/>
      <c r="BD35" s="36"/>
      <c r="BE35" s="36"/>
      <c r="BF35" s="36"/>
      <c r="BG35" s="36"/>
      <c r="BH35" s="2"/>
      <c r="BI35" s="36"/>
      <c r="BJ35" s="36"/>
      <c r="BK35" s="70" t="str">
        <f t="shared" si="3"/>
        <v/>
      </c>
      <c r="BL35" s="39"/>
      <c r="BM35" s="40"/>
    </row>
    <row r="36" spans="1:65" ht="15.75">
      <c r="A36" s="124" t="str">
        <f t="shared" si="4"/>
        <v/>
      </c>
      <c r="B36" s="33"/>
      <c r="C36" s="125"/>
      <c r="D36" s="125"/>
      <c r="E36" s="37"/>
      <c r="F36" s="37"/>
      <c r="G36" s="1" t="str">
        <f t="shared" si="1"/>
        <v/>
      </c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1">
        <f t="shared" si="2"/>
        <v>0</v>
      </c>
      <c r="U36" s="1">
        <f t="shared" si="2"/>
        <v>0</v>
      </c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6"/>
      <c r="AM36" s="38"/>
      <c r="AN36" s="38"/>
      <c r="AO36" s="36"/>
      <c r="AP36" s="38"/>
      <c r="AQ36" s="38"/>
      <c r="AR36" s="36"/>
      <c r="AS36" s="36"/>
      <c r="AT36" s="36"/>
      <c r="AU36" s="34"/>
      <c r="AV36" s="35"/>
      <c r="AW36" s="35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2"/>
      <c r="BI36" s="36"/>
      <c r="BJ36" s="36"/>
      <c r="BK36" s="70" t="str">
        <f t="shared" si="3"/>
        <v/>
      </c>
      <c r="BL36" s="39"/>
      <c r="BM36" s="40"/>
    </row>
    <row r="37" spans="1:65" ht="15.75">
      <c r="A37" s="124" t="str">
        <f t="shared" si="4"/>
        <v/>
      </c>
      <c r="B37" s="33"/>
      <c r="C37" s="125"/>
      <c r="D37" s="125"/>
      <c r="E37" s="37"/>
      <c r="F37" s="37"/>
      <c r="G37" s="1" t="str">
        <f t="shared" si="1"/>
        <v/>
      </c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1">
        <f t="shared" si="2"/>
        <v>0</v>
      </c>
      <c r="U37" s="1">
        <f t="shared" si="2"/>
        <v>0</v>
      </c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6"/>
      <c r="AM37" s="38"/>
      <c r="AN37" s="38"/>
      <c r="AO37" s="36"/>
      <c r="AP37" s="38"/>
      <c r="AQ37" s="38"/>
      <c r="AR37" s="36"/>
      <c r="AS37" s="36"/>
      <c r="AT37" s="36"/>
      <c r="AU37" s="34"/>
      <c r="AV37" s="35"/>
      <c r="AW37" s="35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2"/>
      <c r="BI37" s="36"/>
      <c r="BJ37" s="36"/>
      <c r="BK37" s="70" t="str">
        <f t="shared" si="3"/>
        <v/>
      </c>
      <c r="BL37" s="39"/>
      <c r="BM37" s="40"/>
    </row>
    <row r="38" spans="1:65" ht="15.75">
      <c r="A38" s="124" t="str">
        <f t="shared" si="4"/>
        <v/>
      </c>
      <c r="B38" s="33"/>
      <c r="C38" s="125"/>
      <c r="D38" s="125"/>
      <c r="E38" s="37"/>
      <c r="F38" s="37"/>
      <c r="G38" s="1" t="str">
        <f t="shared" si="1"/>
        <v/>
      </c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1">
        <f t="shared" si="2"/>
        <v>0</v>
      </c>
      <c r="U38" s="1">
        <f t="shared" si="2"/>
        <v>0</v>
      </c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6"/>
      <c r="AM38" s="38"/>
      <c r="AN38" s="38"/>
      <c r="AO38" s="36"/>
      <c r="AP38" s="38"/>
      <c r="AQ38" s="38"/>
      <c r="AR38" s="36"/>
      <c r="AS38" s="36"/>
      <c r="AT38" s="36"/>
      <c r="AU38" s="34"/>
      <c r="AV38" s="35"/>
      <c r="AW38" s="35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2"/>
      <c r="BI38" s="36"/>
      <c r="BJ38" s="36"/>
      <c r="BK38" s="70" t="str">
        <f t="shared" si="3"/>
        <v/>
      </c>
      <c r="BL38" s="39"/>
      <c r="BM38" s="40"/>
    </row>
    <row r="39" spans="1:65" ht="15.75">
      <c r="A39" s="124" t="str">
        <f t="shared" si="4"/>
        <v/>
      </c>
      <c r="B39" s="33"/>
      <c r="C39" s="125"/>
      <c r="D39" s="125"/>
      <c r="E39" s="37"/>
      <c r="F39" s="37"/>
      <c r="G39" s="1" t="str">
        <f t="shared" si="1"/>
        <v/>
      </c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1">
        <f t="shared" si="2"/>
        <v>0</v>
      </c>
      <c r="U39" s="1">
        <f t="shared" si="2"/>
        <v>0</v>
      </c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6"/>
      <c r="AM39" s="38"/>
      <c r="AN39" s="38"/>
      <c r="AO39" s="36"/>
      <c r="AP39" s="38"/>
      <c r="AQ39" s="38"/>
      <c r="AR39" s="36"/>
      <c r="AS39" s="36"/>
      <c r="AT39" s="36"/>
      <c r="AU39" s="34"/>
      <c r="AV39" s="35"/>
      <c r="AW39" s="35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2"/>
      <c r="BI39" s="36"/>
      <c r="BJ39" s="36"/>
      <c r="BK39" s="70" t="str">
        <f t="shared" si="3"/>
        <v/>
      </c>
      <c r="BL39" s="39"/>
      <c r="BM39" s="40"/>
    </row>
    <row r="40" spans="1:65" ht="15.75">
      <c r="A40" s="124" t="str">
        <f t="shared" si="4"/>
        <v/>
      </c>
      <c r="B40" s="33"/>
      <c r="C40" s="125"/>
      <c r="D40" s="125"/>
      <c r="E40" s="37"/>
      <c r="F40" s="37"/>
      <c r="G40" s="1" t="str">
        <f t="shared" si="1"/>
        <v/>
      </c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1">
        <f t="shared" si="2"/>
        <v>0</v>
      </c>
      <c r="U40" s="1">
        <f t="shared" si="2"/>
        <v>0</v>
      </c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6"/>
      <c r="AM40" s="38"/>
      <c r="AN40" s="38"/>
      <c r="AO40" s="36"/>
      <c r="AP40" s="38"/>
      <c r="AQ40" s="38"/>
      <c r="AR40" s="36"/>
      <c r="AS40" s="36"/>
      <c r="AT40" s="36"/>
      <c r="AU40" s="34"/>
      <c r="AV40" s="35"/>
      <c r="AW40" s="35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2"/>
      <c r="BI40" s="36"/>
      <c r="BJ40" s="36"/>
      <c r="BK40" s="70" t="str">
        <f t="shared" si="3"/>
        <v/>
      </c>
      <c r="BL40" s="39"/>
      <c r="BM40" s="40"/>
    </row>
    <row r="41" spans="1:65" ht="15.75">
      <c r="A41" s="124" t="str">
        <f t="shared" si="4"/>
        <v/>
      </c>
      <c r="B41" s="33"/>
      <c r="C41" s="125"/>
      <c r="D41" s="125"/>
      <c r="E41" s="37"/>
      <c r="F41" s="37"/>
      <c r="G41" s="1" t="str">
        <f t="shared" si="1"/>
        <v/>
      </c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1">
        <f t="shared" si="2"/>
        <v>0</v>
      </c>
      <c r="U41" s="1">
        <f t="shared" si="2"/>
        <v>0</v>
      </c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6"/>
      <c r="AM41" s="38"/>
      <c r="AN41" s="38"/>
      <c r="AO41" s="36"/>
      <c r="AP41" s="38"/>
      <c r="AQ41" s="38"/>
      <c r="AR41" s="36"/>
      <c r="AS41" s="36"/>
      <c r="AT41" s="36"/>
      <c r="AU41" s="34"/>
      <c r="AV41" s="35"/>
      <c r="AW41" s="35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2"/>
      <c r="BI41" s="36"/>
      <c r="BJ41" s="36"/>
      <c r="BK41" s="70" t="str">
        <f t="shared" si="3"/>
        <v/>
      </c>
      <c r="BL41" s="61"/>
      <c r="BM41" s="40"/>
    </row>
    <row r="42" spans="1:65" ht="15.75">
      <c r="A42" s="124" t="str">
        <f t="shared" si="4"/>
        <v/>
      </c>
      <c r="B42" s="33"/>
      <c r="C42" s="125"/>
      <c r="D42" s="125"/>
      <c r="E42" s="37"/>
      <c r="F42" s="37"/>
      <c r="G42" s="1" t="str">
        <f t="shared" si="1"/>
        <v/>
      </c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1">
        <f t="shared" si="2"/>
        <v>0</v>
      </c>
      <c r="U42" s="1">
        <f t="shared" si="2"/>
        <v>0</v>
      </c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6"/>
      <c r="AM42" s="38"/>
      <c r="AN42" s="38"/>
      <c r="AO42" s="36"/>
      <c r="AP42" s="38"/>
      <c r="AQ42" s="38"/>
      <c r="AR42" s="36"/>
      <c r="AS42" s="36"/>
      <c r="AT42" s="36"/>
      <c r="AU42" s="34"/>
      <c r="AV42" s="35"/>
      <c r="AW42" s="35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2"/>
      <c r="BI42" s="36"/>
      <c r="BJ42" s="36"/>
      <c r="BK42" s="70" t="str">
        <f t="shared" si="3"/>
        <v/>
      </c>
      <c r="BL42" s="39"/>
      <c r="BM42" s="40"/>
    </row>
    <row r="43" spans="1:65" ht="15.75">
      <c r="A43" s="124" t="str">
        <f t="shared" si="4"/>
        <v/>
      </c>
      <c r="B43" s="33"/>
      <c r="C43" s="125"/>
      <c r="D43" s="125"/>
      <c r="E43" s="125"/>
      <c r="F43" s="125"/>
      <c r="G43" s="1" t="str">
        <f t="shared" si="1"/>
        <v/>
      </c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">
        <f t="shared" si="2"/>
        <v>0</v>
      </c>
      <c r="U43" s="1">
        <f t="shared" si="2"/>
        <v>0</v>
      </c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6"/>
      <c r="AM43" s="38"/>
      <c r="AN43" s="38"/>
      <c r="AO43" s="36"/>
      <c r="AP43" s="38"/>
      <c r="AQ43" s="38"/>
      <c r="AR43" s="36"/>
      <c r="AS43" s="36"/>
      <c r="AT43" s="36"/>
      <c r="AU43" s="34"/>
      <c r="AV43" s="35"/>
      <c r="AW43" s="35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2"/>
      <c r="BI43" s="36"/>
      <c r="BJ43" s="36"/>
      <c r="BK43" s="70" t="str">
        <f t="shared" si="3"/>
        <v/>
      </c>
      <c r="BL43" s="39"/>
      <c r="BM43" s="40"/>
    </row>
    <row r="44" spans="1:65" ht="15.75">
      <c r="A44" s="124" t="str">
        <f t="shared" si="4"/>
        <v/>
      </c>
      <c r="B44" s="33"/>
      <c r="C44" s="125"/>
      <c r="D44" s="125"/>
      <c r="E44" s="125"/>
      <c r="F44" s="125"/>
      <c r="G44" s="1" t="str">
        <f t="shared" si="1"/>
        <v/>
      </c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">
        <f t="shared" si="2"/>
        <v>0</v>
      </c>
      <c r="U44" s="1">
        <f t="shared" si="2"/>
        <v>0</v>
      </c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6"/>
      <c r="AM44" s="38"/>
      <c r="AN44" s="38"/>
      <c r="AO44" s="36"/>
      <c r="AP44" s="38"/>
      <c r="AQ44" s="38"/>
      <c r="AR44" s="36"/>
      <c r="AS44" s="36"/>
      <c r="AT44" s="36"/>
      <c r="AU44" s="34"/>
      <c r="AV44" s="35"/>
      <c r="AW44" s="35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2"/>
      <c r="BI44" s="36"/>
      <c r="BJ44" s="36"/>
      <c r="BK44" s="70" t="str">
        <f t="shared" si="3"/>
        <v/>
      </c>
      <c r="BL44" s="39"/>
      <c r="BM44" s="40"/>
    </row>
    <row r="45" spans="1:65" ht="15.75">
      <c r="A45" s="124" t="str">
        <f t="shared" si="4"/>
        <v/>
      </c>
      <c r="B45" s="33"/>
      <c r="C45" s="125"/>
      <c r="D45" s="125"/>
      <c r="E45" s="37"/>
      <c r="F45" s="37"/>
      <c r="G45" s="1" t="str">
        <f t="shared" si="1"/>
        <v/>
      </c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1">
        <f t="shared" si="2"/>
        <v>0</v>
      </c>
      <c r="U45" s="1">
        <f t="shared" si="2"/>
        <v>0</v>
      </c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6"/>
      <c r="AM45" s="38"/>
      <c r="AN45" s="38"/>
      <c r="AO45" s="36"/>
      <c r="AP45" s="38"/>
      <c r="AQ45" s="38"/>
      <c r="AR45" s="36"/>
      <c r="AS45" s="36"/>
      <c r="AT45" s="36"/>
      <c r="AU45" s="34"/>
      <c r="AV45" s="35"/>
      <c r="AW45" s="35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2"/>
      <c r="BI45" s="36"/>
      <c r="BJ45" s="36"/>
      <c r="BK45" s="70" t="str">
        <f t="shared" si="3"/>
        <v/>
      </c>
      <c r="BL45" s="39"/>
      <c r="BM45" s="40"/>
    </row>
    <row r="46" spans="1:65" ht="15.75">
      <c r="A46" s="124" t="str">
        <f t="shared" si="4"/>
        <v/>
      </c>
      <c r="B46" s="33"/>
      <c r="C46" s="125"/>
      <c r="D46" s="125"/>
      <c r="E46" s="37"/>
      <c r="F46" s="37"/>
      <c r="G46" s="1" t="str">
        <f t="shared" si="1"/>
        <v/>
      </c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1">
        <f t="shared" si="2"/>
        <v>0</v>
      </c>
      <c r="U46" s="1">
        <f t="shared" si="2"/>
        <v>0</v>
      </c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6"/>
      <c r="AM46" s="38"/>
      <c r="AN46" s="38"/>
      <c r="AO46" s="36"/>
      <c r="AP46" s="38"/>
      <c r="AQ46" s="38"/>
      <c r="AR46" s="36"/>
      <c r="AS46" s="36"/>
      <c r="AT46" s="36"/>
      <c r="AU46" s="34"/>
      <c r="AV46" s="35"/>
      <c r="AW46" s="35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2"/>
      <c r="BI46" s="36"/>
      <c r="BJ46" s="36"/>
      <c r="BK46" s="70" t="str">
        <f t="shared" si="3"/>
        <v/>
      </c>
      <c r="BL46" s="39"/>
      <c r="BM46" s="40"/>
    </row>
    <row r="47" spans="1:65" ht="15.75">
      <c r="A47" s="124" t="str">
        <f t="shared" si="4"/>
        <v/>
      </c>
      <c r="B47" s="33"/>
      <c r="C47" s="125"/>
      <c r="D47" s="125"/>
      <c r="E47" s="37"/>
      <c r="F47" s="37"/>
      <c r="G47" s="1" t="str">
        <f t="shared" si="1"/>
        <v/>
      </c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1">
        <f t="shared" si="2"/>
        <v>0</v>
      </c>
      <c r="U47" s="1">
        <f t="shared" si="2"/>
        <v>0</v>
      </c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6"/>
      <c r="AM47" s="38"/>
      <c r="AN47" s="38"/>
      <c r="AO47" s="36"/>
      <c r="AP47" s="38"/>
      <c r="AQ47" s="38"/>
      <c r="AR47" s="36"/>
      <c r="AS47" s="36"/>
      <c r="AT47" s="36"/>
      <c r="AU47" s="34"/>
      <c r="AV47" s="35"/>
      <c r="AW47" s="35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2"/>
      <c r="BI47" s="36"/>
      <c r="BJ47" s="36"/>
      <c r="BK47" s="70" t="str">
        <f t="shared" si="3"/>
        <v/>
      </c>
      <c r="BL47" s="39"/>
      <c r="BM47" s="40"/>
    </row>
    <row r="48" spans="1:65" ht="15.75">
      <c r="A48" s="124" t="str">
        <f t="shared" si="4"/>
        <v/>
      </c>
      <c r="B48" s="33"/>
      <c r="C48" s="125"/>
      <c r="D48" s="125"/>
      <c r="E48" s="125"/>
      <c r="F48" s="125"/>
      <c r="G48" s="1" t="str">
        <f t="shared" si="1"/>
        <v/>
      </c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">
        <f t="shared" si="2"/>
        <v>0</v>
      </c>
      <c r="U48" s="132">
        <f t="shared" si="2"/>
        <v>0</v>
      </c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6"/>
      <c r="AM48" s="38"/>
      <c r="AN48" s="38"/>
      <c r="AO48" s="36"/>
      <c r="AP48" s="38"/>
      <c r="AQ48" s="38"/>
      <c r="AR48" s="36"/>
      <c r="AS48" s="36"/>
      <c r="AT48" s="36"/>
      <c r="AU48" s="34"/>
      <c r="AV48" s="35"/>
      <c r="AW48" s="35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2"/>
      <c r="BI48" s="36"/>
      <c r="BJ48" s="36"/>
      <c r="BK48" s="70" t="str">
        <f t="shared" si="3"/>
        <v/>
      </c>
      <c r="BL48" s="39"/>
      <c r="BM48" s="40"/>
    </row>
    <row r="49" spans="1:65" ht="15.75" thickBot="1">
      <c r="A49" s="133">
        <f>COUNT(A14:A48)</f>
        <v>0</v>
      </c>
      <c r="B49" s="133" t="s">
        <v>123</v>
      </c>
      <c r="C49" s="201">
        <f>COUNT(C14:C48)</f>
        <v>0</v>
      </c>
      <c r="D49" s="201">
        <f>COUNT(D14:D48)</f>
        <v>0</v>
      </c>
      <c r="E49" s="202">
        <f t="array" ref="E49">SUMPRODUCT(IFERROR(1+DATEVALUE(MID(E14:E48,FIND("-",E14:E48)+1,10)&amp;"."&amp;2018)-DATEVALUE(LEFT(E14:E48,FIND("-",E14:E48)-1)&amp;"."&amp;IF(DATEVALUE(MID(E14:E48,FIND("-",E14:E48)+1,10)&amp;".1900")&gt;=DATEVALUE(LEFT(E14:E48,FIND("-",E14:E48)-1)&amp;".1900"),2018,2018-1)),0))</f>
        <v>0</v>
      </c>
      <c r="F49" s="202">
        <f t="array" ref="F49">SUMPRODUCT(IFERROR(1+DATEVALUE(MID(F14:F48,FIND("-",F14:F48)+1,10)&amp;"."&amp;2018)-DATEVALUE(LEFT(F14:F48,FIND("-",F14:F48)-1)&amp;"."&amp;IF(DATEVALUE(MID(F14:F48,FIND("-",F14:F48)+1,10)&amp;".1900")&gt;=DATEVALUE(LEFT(F14:F48,FIND("-",F14:F48)-1)&amp;".1900"),2018,2018-1)),0))</f>
        <v>0</v>
      </c>
      <c r="G49" s="203">
        <f>SUM(G14:G48)</f>
        <v>0</v>
      </c>
      <c r="H49" s="203" t="s">
        <v>124</v>
      </c>
      <c r="I49" s="203" t="s">
        <v>124</v>
      </c>
      <c r="J49" s="203" t="s">
        <v>124</v>
      </c>
      <c r="K49" s="203" t="s">
        <v>124</v>
      </c>
      <c r="L49" s="203" t="s">
        <v>124</v>
      </c>
      <c r="M49" s="203" t="s">
        <v>124</v>
      </c>
      <c r="N49" s="203" t="s">
        <v>124</v>
      </c>
      <c r="O49" s="203" t="s">
        <v>124</v>
      </c>
      <c r="P49" s="203" t="s">
        <v>124</v>
      </c>
      <c r="Q49" s="203" t="s">
        <v>124</v>
      </c>
      <c r="R49" s="203" t="s">
        <v>124</v>
      </c>
      <c r="S49" s="203" t="s">
        <v>124</v>
      </c>
      <c r="T49" s="203">
        <f>SUM(T14:T48)</f>
        <v>0</v>
      </c>
      <c r="U49" s="203">
        <f t="shared" ref="U49:AK49" si="5">SUM(U14:U48)</f>
        <v>0</v>
      </c>
      <c r="V49" s="204">
        <f t="shared" si="5"/>
        <v>0</v>
      </c>
      <c r="W49" s="204">
        <f t="shared" si="5"/>
        <v>0</v>
      </c>
      <c r="X49" s="204">
        <f t="shared" si="5"/>
        <v>0</v>
      </c>
      <c r="Y49" s="204">
        <f t="shared" si="5"/>
        <v>0</v>
      </c>
      <c r="Z49" s="204">
        <f t="shared" si="5"/>
        <v>0</v>
      </c>
      <c r="AA49" s="204">
        <f t="shared" si="5"/>
        <v>0</v>
      </c>
      <c r="AB49" s="204">
        <f t="shared" si="5"/>
        <v>0</v>
      </c>
      <c r="AC49" s="204">
        <f t="shared" si="5"/>
        <v>0</v>
      </c>
      <c r="AD49" s="204">
        <f t="shared" si="5"/>
        <v>0</v>
      </c>
      <c r="AE49" s="204">
        <f t="shared" si="5"/>
        <v>0</v>
      </c>
      <c r="AF49" s="204">
        <f t="shared" si="5"/>
        <v>0</v>
      </c>
      <c r="AG49" s="204">
        <f t="shared" si="5"/>
        <v>0</v>
      </c>
      <c r="AH49" s="204">
        <f t="shared" si="5"/>
        <v>0</v>
      </c>
      <c r="AI49" s="204">
        <f t="shared" si="5"/>
        <v>0</v>
      </c>
      <c r="AJ49" s="204">
        <f t="shared" si="5"/>
        <v>0</v>
      </c>
      <c r="AK49" s="204">
        <f t="shared" si="5"/>
        <v>0</v>
      </c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204"/>
      <c r="BJ49" s="204"/>
      <c r="BK49" s="205" t="s">
        <v>133</v>
      </c>
      <c r="BL49" s="134"/>
      <c r="BM49" s="135"/>
    </row>
    <row r="50" spans="1:65" ht="15.75">
      <c r="A50" s="124" t="str">
        <f>IF(B50&lt;&gt;"",A49+1,"")</f>
        <v/>
      </c>
      <c r="B50" s="128"/>
      <c r="C50" s="136"/>
      <c r="D50" s="136"/>
      <c r="E50" s="126"/>
      <c r="F50" s="126"/>
      <c r="G50" s="1" t="str">
        <f t="shared" ref="G50:G79" si="6">IF(B50="","",IF(D50="",G$99,DAY(D50))-IF(C50="",0,DAY(C50)-1))</f>
        <v/>
      </c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">
        <f t="shared" ref="T50:U88" si="7">SUM(H50,J50,L50,N50,P50,R50)</f>
        <v>0</v>
      </c>
      <c r="U50" s="1">
        <f t="shared" si="7"/>
        <v>0</v>
      </c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36"/>
      <c r="AM50" s="36"/>
      <c r="AN50" s="36"/>
      <c r="AO50" s="36"/>
      <c r="AP50" s="36"/>
      <c r="AQ50" s="36"/>
      <c r="AR50" s="36"/>
      <c r="AS50" s="36"/>
      <c r="AT50" s="36"/>
      <c r="AU50" s="41"/>
      <c r="AV50" s="35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70" t="str">
        <f t="shared" ref="BK50:BK88" si="8">IFERROR(IF(B50="","",LEFTB(B50,SEARCH("|",SUBSTITUTE(B50," ","|",3))-1)),B50)</f>
        <v/>
      </c>
      <c r="BL50" s="61"/>
      <c r="BM50" s="137"/>
    </row>
    <row r="51" spans="1:65" ht="15.75">
      <c r="A51" s="124" t="str">
        <f t="shared" ref="A51:A79" si="9">IF(B51&lt;&gt;"",A50+1,"")</f>
        <v/>
      </c>
      <c r="B51" s="33"/>
      <c r="C51" s="136"/>
      <c r="D51" s="136"/>
      <c r="E51" s="37"/>
      <c r="F51" s="37"/>
      <c r="G51" s="1" t="str">
        <f t="shared" si="6"/>
        <v/>
      </c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1">
        <f t="shared" si="7"/>
        <v>0</v>
      </c>
      <c r="U51" s="1">
        <f t="shared" si="7"/>
        <v>0</v>
      </c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6"/>
      <c r="AM51" s="2"/>
      <c r="AN51" s="2"/>
      <c r="AO51" s="36"/>
      <c r="AP51" s="2"/>
      <c r="AQ51" s="2"/>
      <c r="AR51" s="2"/>
      <c r="AS51" s="36"/>
      <c r="AT51" s="36"/>
      <c r="AU51" s="41"/>
      <c r="AV51" s="4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36"/>
      <c r="BJ51" s="36"/>
      <c r="BK51" s="70" t="str">
        <f t="shared" si="8"/>
        <v/>
      </c>
      <c r="BL51" s="39"/>
      <c r="BM51" s="40"/>
    </row>
    <row r="52" spans="1:65" ht="15.75">
      <c r="A52" s="124" t="str">
        <f t="shared" si="9"/>
        <v/>
      </c>
      <c r="B52" s="33"/>
      <c r="C52" s="136"/>
      <c r="D52" s="136"/>
      <c r="E52" s="37"/>
      <c r="F52" s="37"/>
      <c r="G52" s="1" t="str">
        <f t="shared" si="6"/>
        <v/>
      </c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1">
        <f t="shared" si="7"/>
        <v>0</v>
      </c>
      <c r="U52" s="1">
        <f t="shared" si="7"/>
        <v>0</v>
      </c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6"/>
      <c r="AM52" s="2"/>
      <c r="AN52" s="2"/>
      <c r="AO52" s="36"/>
      <c r="AP52" s="2"/>
      <c r="AQ52" s="2"/>
      <c r="AR52" s="2"/>
      <c r="AS52" s="36"/>
      <c r="AT52" s="36"/>
      <c r="AU52" s="41"/>
      <c r="AV52" s="4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36"/>
      <c r="BJ52" s="36"/>
      <c r="BK52" s="70" t="str">
        <f t="shared" si="8"/>
        <v/>
      </c>
      <c r="BL52" s="39"/>
      <c r="BM52" s="40"/>
    </row>
    <row r="53" spans="1:65" ht="15.75">
      <c r="A53" s="124" t="str">
        <f t="shared" si="9"/>
        <v/>
      </c>
      <c r="B53" s="33"/>
      <c r="C53" s="136"/>
      <c r="D53" s="136"/>
      <c r="E53" s="37"/>
      <c r="F53" s="37"/>
      <c r="G53" s="1" t="str">
        <f t="shared" si="6"/>
        <v/>
      </c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1">
        <f t="shared" si="7"/>
        <v>0</v>
      </c>
      <c r="U53" s="1">
        <f t="shared" si="7"/>
        <v>0</v>
      </c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6"/>
      <c r="AM53" s="2"/>
      <c r="AN53" s="2"/>
      <c r="AO53" s="36"/>
      <c r="AP53" s="2"/>
      <c r="AQ53" s="2"/>
      <c r="AR53" s="2"/>
      <c r="AS53" s="36"/>
      <c r="AT53" s="36"/>
      <c r="AU53" s="41"/>
      <c r="AV53" s="4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36"/>
      <c r="BJ53" s="36"/>
      <c r="BK53" s="70" t="str">
        <f t="shared" si="8"/>
        <v/>
      </c>
      <c r="BL53" s="39"/>
      <c r="BM53" s="40"/>
    </row>
    <row r="54" spans="1:65" ht="15.75">
      <c r="A54" s="124" t="str">
        <f t="shared" si="9"/>
        <v/>
      </c>
      <c r="B54" s="33"/>
      <c r="C54" s="136"/>
      <c r="D54" s="136"/>
      <c r="E54" s="37"/>
      <c r="F54" s="37"/>
      <c r="G54" s="1" t="str">
        <f t="shared" si="6"/>
        <v/>
      </c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1">
        <f t="shared" si="7"/>
        <v>0</v>
      </c>
      <c r="U54" s="1">
        <f t="shared" si="7"/>
        <v>0</v>
      </c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6"/>
      <c r="AM54" s="2"/>
      <c r="AN54" s="2"/>
      <c r="AO54" s="36"/>
      <c r="AP54" s="2"/>
      <c r="AQ54" s="2"/>
      <c r="AR54" s="2"/>
      <c r="AS54" s="36"/>
      <c r="AT54" s="36"/>
      <c r="AU54" s="41"/>
      <c r="AV54" s="4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36"/>
      <c r="BJ54" s="36"/>
      <c r="BK54" s="70" t="str">
        <f t="shared" si="8"/>
        <v/>
      </c>
      <c r="BL54" s="39"/>
      <c r="BM54" s="40"/>
    </row>
    <row r="55" spans="1:65" ht="15.75">
      <c r="A55" s="124" t="str">
        <f t="shared" si="9"/>
        <v/>
      </c>
      <c r="B55" s="33"/>
      <c r="C55" s="136"/>
      <c r="D55" s="136"/>
      <c r="E55" s="37"/>
      <c r="F55" s="37"/>
      <c r="G55" s="1" t="str">
        <f t="shared" si="6"/>
        <v/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1">
        <f t="shared" si="7"/>
        <v>0</v>
      </c>
      <c r="U55" s="1">
        <f t="shared" si="7"/>
        <v>0</v>
      </c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6"/>
      <c r="AM55" s="2"/>
      <c r="AN55" s="2"/>
      <c r="AO55" s="36"/>
      <c r="AP55" s="2"/>
      <c r="AQ55" s="2"/>
      <c r="AR55" s="2"/>
      <c r="AS55" s="36"/>
      <c r="AT55" s="36"/>
      <c r="AU55" s="41"/>
      <c r="AV55" s="4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36"/>
      <c r="BJ55" s="36"/>
      <c r="BK55" s="70" t="str">
        <f t="shared" si="8"/>
        <v/>
      </c>
      <c r="BL55" s="39"/>
      <c r="BM55" s="40"/>
    </row>
    <row r="56" spans="1:65" ht="15.75">
      <c r="A56" s="124" t="str">
        <f t="shared" si="9"/>
        <v/>
      </c>
      <c r="B56" s="33"/>
      <c r="C56" s="136"/>
      <c r="D56" s="136"/>
      <c r="E56" s="37"/>
      <c r="F56" s="37"/>
      <c r="G56" s="1" t="str">
        <f t="shared" si="6"/>
        <v/>
      </c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1">
        <f t="shared" si="7"/>
        <v>0</v>
      </c>
      <c r="U56" s="1">
        <f t="shared" si="7"/>
        <v>0</v>
      </c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6"/>
      <c r="AM56" s="2"/>
      <c r="AN56" s="2"/>
      <c r="AO56" s="36"/>
      <c r="AP56" s="2"/>
      <c r="AQ56" s="2"/>
      <c r="AR56" s="2"/>
      <c r="AS56" s="36"/>
      <c r="AT56" s="36"/>
      <c r="AU56" s="41"/>
      <c r="AV56" s="4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36"/>
      <c r="BJ56" s="36"/>
      <c r="BK56" s="70" t="str">
        <f t="shared" si="8"/>
        <v/>
      </c>
      <c r="BL56" s="39"/>
      <c r="BM56" s="40"/>
    </row>
    <row r="57" spans="1:65" ht="15.75">
      <c r="A57" s="124" t="str">
        <f t="shared" si="9"/>
        <v/>
      </c>
      <c r="B57" s="33"/>
      <c r="C57" s="136"/>
      <c r="D57" s="136"/>
      <c r="E57" s="37"/>
      <c r="F57" s="37"/>
      <c r="G57" s="1" t="str">
        <f t="shared" si="6"/>
        <v/>
      </c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1">
        <f t="shared" si="7"/>
        <v>0</v>
      </c>
      <c r="U57" s="1">
        <f t="shared" si="7"/>
        <v>0</v>
      </c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6"/>
      <c r="AM57" s="2"/>
      <c r="AN57" s="2"/>
      <c r="AO57" s="36"/>
      <c r="AP57" s="2"/>
      <c r="AQ57" s="2"/>
      <c r="AR57" s="2"/>
      <c r="AS57" s="36"/>
      <c r="AT57" s="36"/>
      <c r="AU57" s="41"/>
      <c r="AV57" s="4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36"/>
      <c r="BJ57" s="36"/>
      <c r="BK57" s="70" t="str">
        <f t="shared" si="8"/>
        <v/>
      </c>
      <c r="BL57" s="39"/>
      <c r="BM57" s="40"/>
    </row>
    <row r="58" spans="1:65" ht="15.75">
      <c r="A58" s="124" t="str">
        <f t="shared" si="9"/>
        <v/>
      </c>
      <c r="B58" s="33"/>
      <c r="C58" s="136"/>
      <c r="D58" s="136"/>
      <c r="E58" s="37"/>
      <c r="F58" s="37"/>
      <c r="G58" s="1" t="str">
        <f t="shared" si="6"/>
        <v/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1">
        <f t="shared" si="7"/>
        <v>0</v>
      </c>
      <c r="U58" s="1">
        <f t="shared" si="7"/>
        <v>0</v>
      </c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6"/>
      <c r="AM58" s="2"/>
      <c r="AN58" s="2"/>
      <c r="AO58" s="36"/>
      <c r="AP58" s="2"/>
      <c r="AQ58" s="2"/>
      <c r="AR58" s="2"/>
      <c r="AS58" s="36"/>
      <c r="AT58" s="36"/>
      <c r="AU58" s="41"/>
      <c r="AV58" s="4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36"/>
      <c r="BJ58" s="36"/>
      <c r="BK58" s="70" t="str">
        <f t="shared" si="8"/>
        <v/>
      </c>
      <c r="BL58" s="39"/>
      <c r="BM58" s="40"/>
    </row>
    <row r="59" spans="1:65" ht="15.75">
      <c r="A59" s="124" t="str">
        <f t="shared" si="9"/>
        <v/>
      </c>
      <c r="B59" s="33"/>
      <c r="C59" s="125"/>
      <c r="D59" s="125"/>
      <c r="E59" s="37"/>
      <c r="F59" s="37"/>
      <c r="G59" s="1" t="str">
        <f t="shared" si="6"/>
        <v/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1">
        <f t="shared" si="7"/>
        <v>0</v>
      </c>
      <c r="U59" s="1">
        <f t="shared" si="7"/>
        <v>0</v>
      </c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6"/>
      <c r="AM59" s="2"/>
      <c r="AN59" s="2"/>
      <c r="AO59" s="36"/>
      <c r="AP59" s="2"/>
      <c r="AQ59" s="2"/>
      <c r="AR59" s="2"/>
      <c r="AS59" s="36"/>
      <c r="AT59" s="36"/>
      <c r="AU59" s="41"/>
      <c r="AV59" s="4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36"/>
      <c r="BJ59" s="36"/>
      <c r="BK59" s="70" t="str">
        <f t="shared" si="8"/>
        <v/>
      </c>
      <c r="BL59" s="39"/>
      <c r="BM59" s="40"/>
    </row>
    <row r="60" spans="1:65" ht="15.75">
      <c r="A60" s="124" t="str">
        <f t="shared" si="9"/>
        <v/>
      </c>
      <c r="B60" s="128"/>
      <c r="C60" s="125"/>
      <c r="D60" s="125"/>
      <c r="E60" s="37"/>
      <c r="F60" s="37"/>
      <c r="G60" s="1" t="str">
        <f t="shared" si="6"/>
        <v/>
      </c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1">
        <f t="shared" si="7"/>
        <v>0</v>
      </c>
      <c r="U60" s="1">
        <f t="shared" si="7"/>
        <v>0</v>
      </c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6"/>
      <c r="AM60" s="2"/>
      <c r="AN60" s="2"/>
      <c r="AO60" s="36"/>
      <c r="AP60" s="2"/>
      <c r="AQ60" s="2"/>
      <c r="AR60" s="2"/>
      <c r="AS60" s="36"/>
      <c r="AT60" s="36"/>
      <c r="AU60" s="41"/>
      <c r="AV60" s="4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36"/>
      <c r="BJ60" s="36"/>
      <c r="BK60" s="70" t="str">
        <f t="shared" si="8"/>
        <v/>
      </c>
      <c r="BL60" s="39"/>
      <c r="BM60" s="40"/>
    </row>
    <row r="61" spans="1:65" ht="15.75">
      <c r="A61" s="124" t="str">
        <f t="shared" si="9"/>
        <v/>
      </c>
      <c r="B61" s="33"/>
      <c r="C61" s="125"/>
      <c r="D61" s="125"/>
      <c r="E61" s="37"/>
      <c r="F61" s="37"/>
      <c r="G61" s="1" t="str">
        <f t="shared" si="6"/>
        <v/>
      </c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1">
        <f t="shared" si="7"/>
        <v>0</v>
      </c>
      <c r="U61" s="1">
        <f t="shared" si="7"/>
        <v>0</v>
      </c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6"/>
      <c r="AM61" s="2"/>
      <c r="AN61" s="2"/>
      <c r="AO61" s="36"/>
      <c r="AP61" s="2"/>
      <c r="AQ61" s="2"/>
      <c r="AR61" s="2"/>
      <c r="AS61" s="36"/>
      <c r="AT61" s="36"/>
      <c r="AU61" s="41"/>
      <c r="AV61" s="4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36"/>
      <c r="BJ61" s="36"/>
      <c r="BK61" s="70" t="str">
        <f t="shared" si="8"/>
        <v/>
      </c>
      <c r="BL61" s="39"/>
      <c r="BM61" s="40"/>
    </row>
    <row r="62" spans="1:65" ht="15.75">
      <c r="A62" s="124" t="str">
        <f t="shared" si="9"/>
        <v/>
      </c>
      <c r="B62" s="33"/>
      <c r="C62" s="125"/>
      <c r="D62" s="125"/>
      <c r="E62" s="37"/>
      <c r="F62" s="37"/>
      <c r="G62" s="1" t="str">
        <f>IF(B62="","",IF(D62="",G$99,DAY(D62))-IF(C62="",0,DAY(C62)-1))</f>
        <v/>
      </c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1">
        <f t="shared" si="7"/>
        <v>0</v>
      </c>
      <c r="U62" s="1">
        <f t="shared" si="7"/>
        <v>0</v>
      </c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6"/>
      <c r="AM62" s="2"/>
      <c r="AN62" s="2"/>
      <c r="AO62" s="36"/>
      <c r="AP62" s="2"/>
      <c r="AQ62" s="2"/>
      <c r="AR62" s="2"/>
      <c r="AS62" s="36"/>
      <c r="AT62" s="36"/>
      <c r="AU62" s="41"/>
      <c r="AV62" s="4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36"/>
      <c r="BJ62" s="36"/>
      <c r="BK62" s="70" t="str">
        <f t="shared" si="8"/>
        <v/>
      </c>
      <c r="BL62" s="39"/>
      <c r="BM62" s="40"/>
    </row>
    <row r="63" spans="1:65" ht="15.75">
      <c r="A63" s="124" t="str">
        <f t="shared" si="9"/>
        <v/>
      </c>
      <c r="B63" s="33"/>
      <c r="C63" s="125"/>
      <c r="D63" s="125"/>
      <c r="E63" s="37"/>
      <c r="F63" s="37"/>
      <c r="G63" s="1" t="str">
        <f t="shared" si="6"/>
        <v/>
      </c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1">
        <f t="shared" si="7"/>
        <v>0</v>
      </c>
      <c r="U63" s="1">
        <f t="shared" si="7"/>
        <v>0</v>
      </c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6"/>
      <c r="AM63" s="2"/>
      <c r="AN63" s="2"/>
      <c r="AO63" s="36"/>
      <c r="AP63" s="2"/>
      <c r="AQ63" s="2"/>
      <c r="AR63" s="2"/>
      <c r="AS63" s="36"/>
      <c r="AT63" s="36"/>
      <c r="AU63" s="41"/>
      <c r="AV63" s="4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36"/>
      <c r="BJ63" s="36"/>
      <c r="BK63" s="70" t="str">
        <f t="shared" si="8"/>
        <v/>
      </c>
      <c r="BL63" s="39"/>
      <c r="BM63" s="40"/>
    </row>
    <row r="64" spans="1:65" ht="15.75">
      <c r="A64" s="124" t="str">
        <f t="shared" si="9"/>
        <v/>
      </c>
      <c r="B64" s="33"/>
      <c r="C64" s="125"/>
      <c r="D64" s="125"/>
      <c r="E64" s="37"/>
      <c r="F64" s="37"/>
      <c r="G64" s="1" t="str">
        <f t="shared" si="6"/>
        <v/>
      </c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1">
        <f t="shared" si="7"/>
        <v>0</v>
      </c>
      <c r="U64" s="1">
        <f t="shared" si="7"/>
        <v>0</v>
      </c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6"/>
      <c r="AM64" s="2"/>
      <c r="AN64" s="2"/>
      <c r="AO64" s="36"/>
      <c r="AP64" s="2"/>
      <c r="AQ64" s="2"/>
      <c r="AR64" s="2"/>
      <c r="AS64" s="36"/>
      <c r="AT64" s="36"/>
      <c r="AU64" s="41"/>
      <c r="AV64" s="4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36"/>
      <c r="BJ64" s="36"/>
      <c r="BK64" s="70" t="str">
        <f t="shared" si="8"/>
        <v/>
      </c>
      <c r="BL64" s="39"/>
      <c r="BM64" s="40"/>
    </row>
    <row r="65" spans="1:65" ht="15.75">
      <c r="A65" s="124" t="str">
        <f t="shared" si="9"/>
        <v/>
      </c>
      <c r="B65" s="33"/>
      <c r="C65" s="125"/>
      <c r="D65" s="125"/>
      <c r="E65" s="37"/>
      <c r="F65" s="37"/>
      <c r="G65" s="1" t="str">
        <f t="shared" si="6"/>
        <v/>
      </c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1">
        <f t="shared" si="7"/>
        <v>0</v>
      </c>
      <c r="U65" s="1">
        <f t="shared" si="7"/>
        <v>0</v>
      </c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6"/>
      <c r="AM65" s="2"/>
      <c r="AN65" s="2"/>
      <c r="AO65" s="36"/>
      <c r="AP65" s="2"/>
      <c r="AQ65" s="2"/>
      <c r="AR65" s="2"/>
      <c r="AS65" s="36"/>
      <c r="AT65" s="36"/>
      <c r="AU65" s="41"/>
      <c r="AV65" s="4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36"/>
      <c r="BJ65" s="36"/>
      <c r="BK65" s="70" t="str">
        <f t="shared" si="8"/>
        <v/>
      </c>
      <c r="BL65" s="39"/>
      <c r="BM65" s="40"/>
    </row>
    <row r="66" spans="1:65" ht="15.75">
      <c r="A66" s="124" t="str">
        <f t="shared" si="9"/>
        <v/>
      </c>
      <c r="B66" s="33"/>
      <c r="C66" s="125"/>
      <c r="D66" s="125"/>
      <c r="E66" s="37"/>
      <c r="F66" s="37"/>
      <c r="G66" s="1" t="str">
        <f t="shared" si="6"/>
        <v/>
      </c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1">
        <f t="shared" si="7"/>
        <v>0</v>
      </c>
      <c r="U66" s="1">
        <f t="shared" si="7"/>
        <v>0</v>
      </c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6"/>
      <c r="AM66" s="2"/>
      <c r="AN66" s="2"/>
      <c r="AO66" s="36"/>
      <c r="AP66" s="2"/>
      <c r="AQ66" s="2"/>
      <c r="AR66" s="2"/>
      <c r="AS66" s="36"/>
      <c r="AT66" s="36"/>
      <c r="AU66" s="41"/>
      <c r="AV66" s="4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36"/>
      <c r="BJ66" s="36"/>
      <c r="BK66" s="70" t="str">
        <f t="shared" si="8"/>
        <v/>
      </c>
      <c r="BL66" s="39"/>
      <c r="BM66" s="40"/>
    </row>
    <row r="67" spans="1:65" ht="15.75">
      <c r="A67" s="124" t="str">
        <f t="shared" si="9"/>
        <v/>
      </c>
      <c r="B67" s="33"/>
      <c r="C67" s="125"/>
      <c r="D67" s="125"/>
      <c r="E67" s="37"/>
      <c r="F67" s="37"/>
      <c r="G67" s="1" t="str">
        <f t="shared" si="6"/>
        <v/>
      </c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1">
        <f t="shared" si="7"/>
        <v>0</v>
      </c>
      <c r="U67" s="1">
        <f t="shared" si="7"/>
        <v>0</v>
      </c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6"/>
      <c r="AM67" s="2"/>
      <c r="AN67" s="2"/>
      <c r="AO67" s="36"/>
      <c r="AP67" s="2"/>
      <c r="AQ67" s="2"/>
      <c r="AR67" s="2"/>
      <c r="AS67" s="36"/>
      <c r="AT67" s="36"/>
      <c r="AU67" s="41"/>
      <c r="AV67" s="4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36"/>
      <c r="BJ67" s="36"/>
      <c r="BK67" s="70" t="str">
        <f t="shared" si="8"/>
        <v/>
      </c>
      <c r="BL67" s="39"/>
      <c r="BM67" s="40"/>
    </row>
    <row r="68" spans="1:65" ht="15.75">
      <c r="A68" s="124" t="str">
        <f t="shared" si="9"/>
        <v/>
      </c>
      <c r="B68" s="33"/>
      <c r="C68" s="125"/>
      <c r="D68" s="125"/>
      <c r="E68" s="37"/>
      <c r="F68" s="37"/>
      <c r="G68" s="1" t="str">
        <f t="shared" si="6"/>
        <v/>
      </c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1">
        <f t="shared" si="7"/>
        <v>0</v>
      </c>
      <c r="U68" s="1">
        <f t="shared" si="7"/>
        <v>0</v>
      </c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6"/>
      <c r="AM68" s="2"/>
      <c r="AN68" s="2"/>
      <c r="AO68" s="36"/>
      <c r="AP68" s="2"/>
      <c r="AQ68" s="2"/>
      <c r="AR68" s="2"/>
      <c r="AS68" s="36"/>
      <c r="AT68" s="36"/>
      <c r="AU68" s="41"/>
      <c r="AV68" s="4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36"/>
      <c r="BJ68" s="36"/>
      <c r="BK68" s="70" t="str">
        <f t="shared" si="8"/>
        <v/>
      </c>
      <c r="BL68" s="39"/>
      <c r="BM68" s="40"/>
    </row>
    <row r="69" spans="1:65" ht="15.75">
      <c r="A69" s="124" t="str">
        <f t="shared" si="9"/>
        <v/>
      </c>
      <c r="B69" s="33"/>
      <c r="C69" s="125"/>
      <c r="D69" s="125"/>
      <c r="E69" s="37"/>
      <c r="F69" s="37"/>
      <c r="G69" s="1" t="str">
        <f t="shared" si="6"/>
        <v/>
      </c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1">
        <f t="shared" si="7"/>
        <v>0</v>
      </c>
      <c r="U69" s="1">
        <f t="shared" si="7"/>
        <v>0</v>
      </c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6"/>
      <c r="AM69" s="2"/>
      <c r="AN69" s="2"/>
      <c r="AO69" s="36"/>
      <c r="AP69" s="2"/>
      <c r="AQ69" s="2"/>
      <c r="AR69" s="2"/>
      <c r="AS69" s="36"/>
      <c r="AT69" s="36"/>
      <c r="AU69" s="41"/>
      <c r="AV69" s="4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36"/>
      <c r="BJ69" s="36"/>
      <c r="BK69" s="70" t="str">
        <f t="shared" si="8"/>
        <v/>
      </c>
      <c r="BL69" s="39"/>
      <c r="BM69" s="40"/>
    </row>
    <row r="70" spans="1:65" ht="15.75">
      <c r="A70" s="124" t="str">
        <f t="shared" si="9"/>
        <v/>
      </c>
      <c r="B70" s="33"/>
      <c r="C70" s="125"/>
      <c r="D70" s="125"/>
      <c r="E70" s="37"/>
      <c r="F70" s="37"/>
      <c r="G70" s="1" t="str">
        <f t="shared" si="6"/>
        <v/>
      </c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1">
        <f t="shared" si="7"/>
        <v>0</v>
      </c>
      <c r="U70" s="1">
        <f t="shared" si="7"/>
        <v>0</v>
      </c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6"/>
      <c r="AM70" s="2"/>
      <c r="AN70" s="2"/>
      <c r="AO70" s="36"/>
      <c r="AP70" s="2"/>
      <c r="AQ70" s="2"/>
      <c r="AR70" s="2"/>
      <c r="AS70" s="36"/>
      <c r="AT70" s="36"/>
      <c r="AU70" s="41"/>
      <c r="AV70" s="4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36"/>
      <c r="BJ70" s="36"/>
      <c r="BK70" s="70" t="str">
        <f t="shared" si="8"/>
        <v/>
      </c>
      <c r="BL70" s="39"/>
      <c r="BM70" s="40"/>
    </row>
    <row r="71" spans="1:65" ht="15.75">
      <c r="A71" s="124" t="str">
        <f t="shared" si="9"/>
        <v/>
      </c>
      <c r="B71" s="33"/>
      <c r="C71" s="125"/>
      <c r="D71" s="125"/>
      <c r="E71" s="37"/>
      <c r="F71" s="37"/>
      <c r="G71" s="1" t="str">
        <f t="shared" si="6"/>
        <v/>
      </c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1">
        <f t="shared" si="7"/>
        <v>0</v>
      </c>
      <c r="U71" s="1">
        <f t="shared" si="7"/>
        <v>0</v>
      </c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6"/>
      <c r="AM71" s="2"/>
      <c r="AN71" s="2"/>
      <c r="AO71" s="36"/>
      <c r="AP71" s="2"/>
      <c r="AQ71" s="2"/>
      <c r="AR71" s="2"/>
      <c r="AS71" s="36"/>
      <c r="AT71" s="36"/>
      <c r="AU71" s="41"/>
      <c r="AV71" s="4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36"/>
      <c r="BJ71" s="36"/>
      <c r="BK71" s="70" t="str">
        <f t="shared" si="8"/>
        <v/>
      </c>
      <c r="BL71" s="39"/>
      <c r="BM71" s="40"/>
    </row>
    <row r="72" spans="1:65" ht="15.75">
      <c r="A72" s="124" t="str">
        <f t="shared" si="9"/>
        <v/>
      </c>
      <c r="B72" s="33"/>
      <c r="C72" s="125"/>
      <c r="D72" s="125"/>
      <c r="E72" s="37"/>
      <c r="F72" s="37"/>
      <c r="G72" s="1" t="str">
        <f t="shared" si="6"/>
        <v/>
      </c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1">
        <f t="shared" si="7"/>
        <v>0</v>
      </c>
      <c r="U72" s="1">
        <f t="shared" si="7"/>
        <v>0</v>
      </c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6"/>
      <c r="AM72" s="2"/>
      <c r="AN72" s="2"/>
      <c r="AO72" s="36"/>
      <c r="AP72" s="2"/>
      <c r="AQ72" s="2"/>
      <c r="AR72" s="2"/>
      <c r="AS72" s="36"/>
      <c r="AT72" s="36"/>
      <c r="AU72" s="41"/>
      <c r="AV72" s="4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36"/>
      <c r="BJ72" s="36"/>
      <c r="BK72" s="70" t="str">
        <f t="shared" si="8"/>
        <v/>
      </c>
      <c r="BL72" s="39"/>
      <c r="BM72" s="40"/>
    </row>
    <row r="73" spans="1:65" ht="15.75">
      <c r="A73" s="124" t="str">
        <f t="shared" si="9"/>
        <v/>
      </c>
      <c r="B73" s="33"/>
      <c r="C73" s="125"/>
      <c r="D73" s="125"/>
      <c r="E73" s="37"/>
      <c r="F73" s="37"/>
      <c r="G73" s="1" t="str">
        <f t="shared" si="6"/>
        <v/>
      </c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1">
        <f t="shared" si="7"/>
        <v>0</v>
      </c>
      <c r="U73" s="1">
        <f t="shared" si="7"/>
        <v>0</v>
      </c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6"/>
      <c r="AM73" s="2"/>
      <c r="AN73" s="2"/>
      <c r="AO73" s="36"/>
      <c r="AP73" s="2"/>
      <c r="AQ73" s="2"/>
      <c r="AR73" s="2"/>
      <c r="AS73" s="36"/>
      <c r="AT73" s="36"/>
      <c r="AU73" s="41"/>
      <c r="AV73" s="4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36"/>
      <c r="BJ73" s="36"/>
      <c r="BK73" s="70" t="str">
        <f t="shared" si="8"/>
        <v/>
      </c>
      <c r="BL73" s="39"/>
      <c r="BM73" s="40"/>
    </row>
    <row r="74" spans="1:65" ht="15.75">
      <c r="A74" s="124" t="str">
        <f t="shared" si="9"/>
        <v/>
      </c>
      <c r="B74" s="33"/>
      <c r="C74" s="125"/>
      <c r="D74" s="125"/>
      <c r="E74" s="37"/>
      <c r="F74" s="37"/>
      <c r="G74" s="1" t="str">
        <f t="shared" si="6"/>
        <v/>
      </c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1">
        <f t="shared" si="7"/>
        <v>0</v>
      </c>
      <c r="U74" s="1">
        <f t="shared" si="7"/>
        <v>0</v>
      </c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6"/>
      <c r="AM74" s="2"/>
      <c r="AN74" s="2"/>
      <c r="AO74" s="36"/>
      <c r="AP74" s="2"/>
      <c r="AQ74" s="2"/>
      <c r="AR74" s="2"/>
      <c r="AS74" s="36"/>
      <c r="AT74" s="36"/>
      <c r="AU74" s="41"/>
      <c r="AV74" s="4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36"/>
      <c r="BJ74" s="36"/>
      <c r="BK74" s="70" t="str">
        <f t="shared" si="8"/>
        <v/>
      </c>
      <c r="BL74" s="39"/>
      <c r="BM74" s="40"/>
    </row>
    <row r="75" spans="1:65" ht="15.75">
      <c r="A75" s="124" t="str">
        <f t="shared" si="9"/>
        <v/>
      </c>
      <c r="B75" s="33"/>
      <c r="C75" s="125"/>
      <c r="D75" s="125"/>
      <c r="E75" s="37"/>
      <c r="F75" s="37"/>
      <c r="G75" s="1" t="str">
        <f t="shared" si="6"/>
        <v/>
      </c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1">
        <f t="shared" si="7"/>
        <v>0</v>
      </c>
      <c r="U75" s="1">
        <f t="shared" si="7"/>
        <v>0</v>
      </c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6"/>
      <c r="AM75" s="2"/>
      <c r="AN75" s="2"/>
      <c r="AO75" s="36"/>
      <c r="AP75" s="2"/>
      <c r="AQ75" s="2"/>
      <c r="AR75" s="2"/>
      <c r="AS75" s="36"/>
      <c r="AT75" s="36"/>
      <c r="AU75" s="41"/>
      <c r="AV75" s="4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36"/>
      <c r="BJ75" s="36"/>
      <c r="BK75" s="70" t="str">
        <f t="shared" si="8"/>
        <v/>
      </c>
      <c r="BL75" s="39"/>
      <c r="BM75" s="40"/>
    </row>
    <row r="76" spans="1:65" ht="15.75">
      <c r="A76" s="124" t="str">
        <f t="shared" si="9"/>
        <v/>
      </c>
      <c r="B76" s="33"/>
      <c r="C76" s="125"/>
      <c r="D76" s="125"/>
      <c r="E76" s="37"/>
      <c r="F76" s="37"/>
      <c r="G76" s="1" t="str">
        <f t="shared" si="6"/>
        <v/>
      </c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1">
        <f t="shared" si="7"/>
        <v>0</v>
      </c>
      <c r="U76" s="1">
        <f t="shared" si="7"/>
        <v>0</v>
      </c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6"/>
      <c r="AM76" s="2"/>
      <c r="AN76" s="2"/>
      <c r="AO76" s="36"/>
      <c r="AP76" s="2"/>
      <c r="AQ76" s="2"/>
      <c r="AR76" s="2"/>
      <c r="AS76" s="36"/>
      <c r="AT76" s="36"/>
      <c r="AU76" s="41"/>
      <c r="AV76" s="4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36"/>
      <c r="BJ76" s="36"/>
      <c r="BK76" s="70" t="str">
        <f t="shared" si="8"/>
        <v/>
      </c>
      <c r="BL76" s="39"/>
      <c r="BM76" s="40"/>
    </row>
    <row r="77" spans="1:65" ht="15.75">
      <c r="A77" s="124" t="str">
        <f t="shared" si="9"/>
        <v/>
      </c>
      <c r="B77" s="33"/>
      <c r="C77" s="125"/>
      <c r="D77" s="125"/>
      <c r="E77" s="37"/>
      <c r="F77" s="37"/>
      <c r="G77" s="1" t="str">
        <f t="shared" si="6"/>
        <v/>
      </c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1">
        <f t="shared" si="7"/>
        <v>0</v>
      </c>
      <c r="U77" s="1">
        <f t="shared" si="7"/>
        <v>0</v>
      </c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6"/>
      <c r="AM77" s="2"/>
      <c r="AN77" s="2"/>
      <c r="AO77" s="36"/>
      <c r="AP77" s="2"/>
      <c r="AQ77" s="2"/>
      <c r="AR77" s="2"/>
      <c r="AS77" s="36"/>
      <c r="AT77" s="36"/>
      <c r="AU77" s="41"/>
      <c r="AV77" s="4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36"/>
      <c r="BJ77" s="36"/>
      <c r="BK77" s="70" t="str">
        <f t="shared" si="8"/>
        <v/>
      </c>
      <c r="BL77" s="39"/>
      <c r="BM77" s="40"/>
    </row>
    <row r="78" spans="1:65" ht="15.75">
      <c r="A78" s="124" t="str">
        <f t="shared" si="9"/>
        <v/>
      </c>
      <c r="B78" s="33"/>
      <c r="C78" s="125"/>
      <c r="D78" s="125"/>
      <c r="E78" s="37"/>
      <c r="F78" s="37"/>
      <c r="G78" s="1" t="str">
        <f t="shared" si="6"/>
        <v/>
      </c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1">
        <f t="shared" si="7"/>
        <v>0</v>
      </c>
      <c r="U78" s="1">
        <f t="shared" si="7"/>
        <v>0</v>
      </c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6"/>
      <c r="AM78" s="2"/>
      <c r="AN78" s="2"/>
      <c r="AO78" s="36"/>
      <c r="AP78" s="2"/>
      <c r="AQ78" s="2"/>
      <c r="AR78" s="2"/>
      <c r="AS78" s="36"/>
      <c r="AT78" s="36"/>
      <c r="AU78" s="41"/>
      <c r="AV78" s="4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36"/>
      <c r="BJ78" s="36"/>
      <c r="BK78" s="70" t="str">
        <f t="shared" si="8"/>
        <v/>
      </c>
      <c r="BL78" s="39"/>
      <c r="BM78" s="40"/>
    </row>
    <row r="79" spans="1:65" ht="15.75">
      <c r="A79" s="124" t="str">
        <f t="shared" si="9"/>
        <v/>
      </c>
      <c r="B79" s="33"/>
      <c r="C79" s="125"/>
      <c r="D79" s="125"/>
      <c r="E79" s="37"/>
      <c r="F79" s="37"/>
      <c r="G79" s="1" t="str">
        <f t="shared" si="6"/>
        <v/>
      </c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132">
        <f t="shared" si="7"/>
        <v>0</v>
      </c>
      <c r="U79" s="132">
        <f t="shared" si="7"/>
        <v>0</v>
      </c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2"/>
      <c r="AM79" s="2"/>
      <c r="AN79" s="2"/>
      <c r="AO79" s="2"/>
      <c r="AP79" s="2"/>
      <c r="AQ79" s="2"/>
      <c r="AR79" s="2"/>
      <c r="AS79" s="2"/>
      <c r="AT79" s="36"/>
      <c r="AU79" s="41"/>
      <c r="AV79" s="4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36"/>
      <c r="BJ79" s="36"/>
      <c r="BK79" s="70" t="str">
        <f t="shared" si="8"/>
        <v/>
      </c>
      <c r="BL79" s="39"/>
      <c r="BM79" s="40"/>
    </row>
    <row r="80" spans="1:65" ht="15.75" thickBot="1">
      <c r="A80" s="138">
        <f>COUNT(A50:A79)</f>
        <v>0</v>
      </c>
      <c r="B80" s="133" t="s">
        <v>125</v>
      </c>
      <c r="C80" s="206"/>
      <c r="D80" s="206"/>
      <c r="E80" s="203"/>
      <c r="F80" s="203"/>
      <c r="G80" s="203">
        <f>SUM(G50:G79)</f>
        <v>0</v>
      </c>
      <c r="H80" s="203" t="s">
        <v>124</v>
      </c>
      <c r="I80" s="203" t="s">
        <v>124</v>
      </c>
      <c r="J80" s="203" t="s">
        <v>124</v>
      </c>
      <c r="K80" s="203" t="s">
        <v>124</v>
      </c>
      <c r="L80" s="203" t="s">
        <v>124</v>
      </c>
      <c r="M80" s="203" t="s">
        <v>124</v>
      </c>
      <c r="N80" s="203" t="s">
        <v>124</v>
      </c>
      <c r="O80" s="203" t="s">
        <v>124</v>
      </c>
      <c r="P80" s="203" t="s">
        <v>124</v>
      </c>
      <c r="Q80" s="203" t="s">
        <v>124</v>
      </c>
      <c r="R80" s="203" t="s">
        <v>124</v>
      </c>
      <c r="S80" s="203" t="s">
        <v>124</v>
      </c>
      <c r="T80" s="203">
        <f>SUM(T50:T79)</f>
        <v>0</v>
      </c>
      <c r="U80" s="203">
        <f>SUM(U50:U79)</f>
        <v>0</v>
      </c>
      <c r="V80" s="204">
        <f>SUM(V50:V79)</f>
        <v>0</v>
      </c>
      <c r="W80" s="204">
        <f t="shared" ref="W80:AK80" si="10">SUM(W50:W79)</f>
        <v>0</v>
      </c>
      <c r="X80" s="204">
        <f t="shared" si="10"/>
        <v>0</v>
      </c>
      <c r="Y80" s="204">
        <f t="shared" si="10"/>
        <v>0</v>
      </c>
      <c r="Z80" s="204">
        <f t="shared" si="10"/>
        <v>0</v>
      </c>
      <c r="AA80" s="204">
        <f t="shared" si="10"/>
        <v>0</v>
      </c>
      <c r="AB80" s="204">
        <f t="shared" si="10"/>
        <v>0</v>
      </c>
      <c r="AC80" s="204">
        <f t="shared" si="10"/>
        <v>0</v>
      </c>
      <c r="AD80" s="204">
        <f t="shared" si="10"/>
        <v>0</v>
      </c>
      <c r="AE80" s="204">
        <f t="shared" si="10"/>
        <v>0</v>
      </c>
      <c r="AF80" s="204">
        <f t="shared" si="10"/>
        <v>0</v>
      </c>
      <c r="AG80" s="204">
        <f t="shared" si="10"/>
        <v>0</v>
      </c>
      <c r="AH80" s="204">
        <f t="shared" si="10"/>
        <v>0</v>
      </c>
      <c r="AI80" s="204">
        <f t="shared" si="10"/>
        <v>0</v>
      </c>
      <c r="AJ80" s="204">
        <f t="shared" si="10"/>
        <v>0</v>
      </c>
      <c r="AK80" s="204">
        <f t="shared" si="10"/>
        <v>0</v>
      </c>
      <c r="AL80" s="204"/>
      <c r="AM80" s="204"/>
      <c r="AN80" s="204"/>
      <c r="AO80" s="204"/>
      <c r="AP80" s="204"/>
      <c r="AQ80" s="204"/>
      <c r="AR80" s="204"/>
      <c r="AS80" s="204"/>
      <c r="AT80" s="204"/>
      <c r="AU80" s="207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8" t="str">
        <f t="shared" ref="BK80:BK90" si="11">B80</f>
        <v>I I. ПО ДОГОВОРУ ЦПХ ↑ →</v>
      </c>
      <c r="BL80" s="134"/>
      <c r="BM80" s="135"/>
    </row>
    <row r="81" spans="1:65">
      <c r="A81" s="124" t="str">
        <f>IF(B81&lt;&gt;"",SUM($A$49,$A$80)+1,"")</f>
        <v/>
      </c>
      <c r="B81" s="128"/>
      <c r="C81" s="136"/>
      <c r="D81" s="136"/>
      <c r="E81" s="126"/>
      <c r="F81" s="126"/>
      <c r="G81" s="1" t="str">
        <f t="shared" ref="G81:G88" si="12">IF(B81="","",IF(D81="",G$99,DAY(D81))-IF(C81="",0,DAY(C81)-1))</f>
        <v/>
      </c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">
        <f t="shared" si="7"/>
        <v>0</v>
      </c>
      <c r="U81" s="1">
        <f t="shared" si="7"/>
        <v>0</v>
      </c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36"/>
      <c r="AM81" s="36"/>
      <c r="AN81" s="36"/>
      <c r="AO81" s="36"/>
      <c r="AP81" s="36"/>
      <c r="AQ81" s="36"/>
      <c r="AR81" s="36"/>
      <c r="AS81" s="36"/>
      <c r="AT81" s="36"/>
      <c r="AU81" s="43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70" t="str">
        <f t="shared" si="8"/>
        <v/>
      </c>
      <c r="BL81" s="61"/>
      <c r="BM81" s="40"/>
    </row>
    <row r="82" spans="1:65">
      <c r="A82" s="139" t="str">
        <f>IF(B82&lt;&gt;"",SUM($A$49,$A$80)+2,"")</f>
        <v/>
      </c>
      <c r="B82" s="33"/>
      <c r="C82" s="125"/>
      <c r="D82" s="125"/>
      <c r="E82" s="37"/>
      <c r="F82" s="37"/>
      <c r="G82" s="1" t="str">
        <f t="shared" si="12"/>
        <v/>
      </c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1">
        <f t="shared" si="7"/>
        <v>0</v>
      </c>
      <c r="U82" s="1">
        <f t="shared" si="7"/>
        <v>0</v>
      </c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6"/>
      <c r="AM82" s="2"/>
      <c r="AN82" s="2"/>
      <c r="AO82" s="36"/>
      <c r="AP82" s="2"/>
      <c r="AQ82" s="2"/>
      <c r="AR82" s="2"/>
      <c r="AS82" s="36"/>
      <c r="AT82" s="36"/>
      <c r="AU82" s="41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36"/>
      <c r="BJ82" s="36"/>
      <c r="BK82" s="70" t="str">
        <f t="shared" si="8"/>
        <v/>
      </c>
      <c r="BL82" s="39"/>
      <c r="BM82" s="40"/>
    </row>
    <row r="83" spans="1:65">
      <c r="A83" s="139" t="str">
        <f>IF(B83&lt;&gt;"",SUM($A$49,$A$80)+3,"")</f>
        <v/>
      </c>
      <c r="B83" s="33"/>
      <c r="C83" s="125"/>
      <c r="D83" s="125"/>
      <c r="E83" s="37"/>
      <c r="F83" s="37"/>
      <c r="G83" s="1" t="str">
        <f t="shared" si="12"/>
        <v/>
      </c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1">
        <f t="shared" si="7"/>
        <v>0</v>
      </c>
      <c r="U83" s="1">
        <f t="shared" si="7"/>
        <v>0</v>
      </c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6"/>
      <c r="AM83" s="2"/>
      <c r="AN83" s="2"/>
      <c r="AO83" s="36"/>
      <c r="AP83" s="2"/>
      <c r="AQ83" s="2"/>
      <c r="AR83" s="2"/>
      <c r="AS83" s="36"/>
      <c r="AT83" s="36"/>
      <c r="AU83" s="41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36"/>
      <c r="BJ83" s="36"/>
      <c r="BK83" s="70" t="str">
        <f t="shared" si="8"/>
        <v/>
      </c>
      <c r="BL83" s="39"/>
      <c r="BM83" s="40"/>
    </row>
    <row r="84" spans="1:65">
      <c r="A84" s="139" t="str">
        <f>IF(B84&lt;&gt;"",SUM($A$49,$A$80)+4,"")</f>
        <v/>
      </c>
      <c r="B84" s="33"/>
      <c r="C84" s="125"/>
      <c r="D84" s="125"/>
      <c r="E84" s="37"/>
      <c r="F84" s="37"/>
      <c r="G84" s="1" t="str">
        <f t="shared" si="12"/>
        <v/>
      </c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1">
        <f t="shared" si="7"/>
        <v>0</v>
      </c>
      <c r="U84" s="1">
        <f t="shared" si="7"/>
        <v>0</v>
      </c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6"/>
      <c r="AM84" s="2"/>
      <c r="AN84" s="2"/>
      <c r="AO84" s="36"/>
      <c r="AP84" s="2"/>
      <c r="AQ84" s="2"/>
      <c r="AR84" s="2"/>
      <c r="AS84" s="36"/>
      <c r="AT84" s="36"/>
      <c r="AU84" s="41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36"/>
      <c r="BJ84" s="36"/>
      <c r="BK84" s="70" t="str">
        <f t="shared" si="8"/>
        <v/>
      </c>
      <c r="BL84" s="39"/>
      <c r="BM84" s="51"/>
    </row>
    <row r="85" spans="1:65">
      <c r="A85" s="139" t="str">
        <f>IF(B85&lt;&gt;"",SUM($A$49,$A$80)+5,"")</f>
        <v/>
      </c>
      <c r="B85" s="33"/>
      <c r="C85" s="125"/>
      <c r="D85" s="125"/>
      <c r="E85" s="37"/>
      <c r="F85" s="37"/>
      <c r="G85" s="1" t="str">
        <f t="shared" si="12"/>
        <v/>
      </c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1">
        <f t="shared" si="7"/>
        <v>0</v>
      </c>
      <c r="U85" s="1">
        <f t="shared" si="7"/>
        <v>0</v>
      </c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6"/>
      <c r="AM85" s="2"/>
      <c r="AN85" s="2"/>
      <c r="AO85" s="36"/>
      <c r="AP85" s="2"/>
      <c r="AQ85" s="2"/>
      <c r="AR85" s="2"/>
      <c r="AS85" s="36"/>
      <c r="AT85" s="36"/>
      <c r="AU85" s="41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36"/>
      <c r="BJ85" s="36"/>
      <c r="BK85" s="70" t="str">
        <f t="shared" si="8"/>
        <v/>
      </c>
      <c r="BL85" s="39"/>
      <c r="BM85" s="51"/>
    </row>
    <row r="86" spans="1:65">
      <c r="A86" s="139" t="str">
        <f>IF(B86&lt;&gt;"",SUM($A$49,$A$80)+6,"")</f>
        <v/>
      </c>
      <c r="B86" s="33"/>
      <c r="C86" s="125"/>
      <c r="D86" s="125"/>
      <c r="E86" s="37"/>
      <c r="F86" s="37"/>
      <c r="G86" s="1" t="str">
        <f t="shared" si="12"/>
        <v/>
      </c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1">
        <f t="shared" si="7"/>
        <v>0</v>
      </c>
      <c r="U86" s="1">
        <f t="shared" si="7"/>
        <v>0</v>
      </c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6"/>
      <c r="AM86" s="2"/>
      <c r="AN86" s="2"/>
      <c r="AO86" s="36"/>
      <c r="AP86" s="2"/>
      <c r="AQ86" s="2"/>
      <c r="AR86" s="2"/>
      <c r="AS86" s="36"/>
      <c r="AT86" s="36"/>
      <c r="AU86" s="41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36"/>
      <c r="BJ86" s="36"/>
      <c r="BK86" s="70" t="str">
        <f t="shared" si="8"/>
        <v/>
      </c>
      <c r="BL86" s="39"/>
      <c r="BM86" s="51"/>
    </row>
    <row r="87" spans="1:65">
      <c r="A87" s="139" t="str">
        <f>IF(B87&lt;&gt;"",SUM($A$49,$A$80)+7,"")</f>
        <v/>
      </c>
      <c r="B87" s="33"/>
      <c r="C87" s="125"/>
      <c r="D87" s="125"/>
      <c r="E87" s="37"/>
      <c r="F87" s="37"/>
      <c r="G87" s="1" t="str">
        <f t="shared" si="12"/>
        <v/>
      </c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1">
        <f t="shared" si="7"/>
        <v>0</v>
      </c>
      <c r="U87" s="1">
        <f t="shared" si="7"/>
        <v>0</v>
      </c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6"/>
      <c r="AM87" s="2"/>
      <c r="AN87" s="2"/>
      <c r="AO87" s="36"/>
      <c r="AP87" s="2"/>
      <c r="AQ87" s="2"/>
      <c r="AR87" s="2"/>
      <c r="AS87" s="36"/>
      <c r="AT87" s="36"/>
      <c r="AU87" s="41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36"/>
      <c r="BJ87" s="36"/>
      <c r="BK87" s="70" t="str">
        <f t="shared" si="8"/>
        <v/>
      </c>
      <c r="BL87" s="39"/>
      <c r="BM87" s="51"/>
    </row>
    <row r="88" spans="1:65">
      <c r="A88" s="139" t="str">
        <f>IF(B88&lt;&gt;"",SUM($A$49,$A$80)+8,"")</f>
        <v/>
      </c>
      <c r="B88" s="33"/>
      <c r="C88" s="125"/>
      <c r="D88" s="125"/>
      <c r="E88" s="37"/>
      <c r="F88" s="37"/>
      <c r="G88" s="1" t="str">
        <f t="shared" si="12"/>
        <v/>
      </c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1">
        <f t="shared" si="7"/>
        <v>0</v>
      </c>
      <c r="U88" s="1">
        <f t="shared" si="7"/>
        <v>0</v>
      </c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6"/>
      <c r="AM88" s="2"/>
      <c r="AN88" s="2"/>
      <c r="AO88" s="36"/>
      <c r="AP88" s="2"/>
      <c r="AQ88" s="2"/>
      <c r="AR88" s="2"/>
      <c r="AS88" s="36"/>
      <c r="AT88" s="36"/>
      <c r="AU88" s="41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36"/>
      <c r="BJ88" s="36"/>
      <c r="BK88" s="70" t="str">
        <f t="shared" si="8"/>
        <v/>
      </c>
      <c r="BL88" s="39"/>
      <c r="BM88" s="51"/>
    </row>
    <row r="89" spans="1:65">
      <c r="A89" s="209">
        <f>COUNT(A81:A88)</f>
        <v>0</v>
      </c>
      <c r="B89" s="139" t="s">
        <v>134</v>
      </c>
      <c r="C89" s="139"/>
      <c r="D89" s="139"/>
      <c r="E89" s="139"/>
      <c r="F89" s="139"/>
      <c r="G89" s="132">
        <f>SUM(G81:G88)</f>
        <v>0</v>
      </c>
      <c r="H89" s="132" t="s">
        <v>124</v>
      </c>
      <c r="I89" s="132" t="s">
        <v>124</v>
      </c>
      <c r="J89" s="132" t="s">
        <v>124</v>
      </c>
      <c r="K89" s="132" t="s">
        <v>124</v>
      </c>
      <c r="L89" s="132" t="s">
        <v>124</v>
      </c>
      <c r="M89" s="132" t="s">
        <v>124</v>
      </c>
      <c r="N89" s="132" t="s">
        <v>124</v>
      </c>
      <c r="O89" s="132" t="s">
        <v>124</v>
      </c>
      <c r="P89" s="132" t="s">
        <v>124</v>
      </c>
      <c r="Q89" s="132" t="s">
        <v>124</v>
      </c>
      <c r="R89" s="132" t="s">
        <v>124</v>
      </c>
      <c r="S89" s="132" t="s">
        <v>124</v>
      </c>
      <c r="T89" s="132">
        <f>SUM(T81:T88)</f>
        <v>0</v>
      </c>
      <c r="U89" s="132">
        <f>SUM(U81:U88)</f>
        <v>0</v>
      </c>
      <c r="V89" s="2">
        <f>SUM(V81:V88)</f>
        <v>0</v>
      </c>
      <c r="W89" s="2">
        <f t="shared" ref="W89:AK89" si="13">SUM(W81:W88)</f>
        <v>0</v>
      </c>
      <c r="X89" s="2">
        <f t="shared" si="13"/>
        <v>0</v>
      </c>
      <c r="Y89" s="2">
        <f t="shared" si="13"/>
        <v>0</v>
      </c>
      <c r="Z89" s="2">
        <f t="shared" si="13"/>
        <v>0</v>
      </c>
      <c r="AA89" s="2">
        <f t="shared" si="13"/>
        <v>0</v>
      </c>
      <c r="AB89" s="2">
        <f t="shared" si="13"/>
        <v>0</v>
      </c>
      <c r="AC89" s="2">
        <f t="shared" si="13"/>
        <v>0</v>
      </c>
      <c r="AD89" s="2">
        <f t="shared" si="13"/>
        <v>0</v>
      </c>
      <c r="AE89" s="2">
        <f t="shared" si="13"/>
        <v>0</v>
      </c>
      <c r="AF89" s="2">
        <f t="shared" si="13"/>
        <v>0</v>
      </c>
      <c r="AG89" s="2">
        <f t="shared" si="13"/>
        <v>0</v>
      </c>
      <c r="AH89" s="2">
        <f t="shared" si="13"/>
        <v>0</v>
      </c>
      <c r="AI89" s="2">
        <f t="shared" si="13"/>
        <v>0</v>
      </c>
      <c r="AJ89" s="2">
        <f t="shared" si="13"/>
        <v>0</v>
      </c>
      <c r="AK89" s="2">
        <f t="shared" si="13"/>
        <v>0</v>
      </c>
      <c r="AL89" s="2"/>
      <c r="AM89" s="2"/>
      <c r="AN89" s="2"/>
      <c r="AO89" s="2"/>
      <c r="AP89" s="2"/>
      <c r="AQ89" s="2"/>
      <c r="AR89" s="2"/>
      <c r="AS89" s="2"/>
      <c r="AT89" s="2"/>
      <c r="AU89" s="41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65" t="str">
        <f t="shared" si="11"/>
        <v>I I I. ПО ДОГОВОРУ З ЦЕНТРУ ЗАЙНЯТОСТІ ↑ →</v>
      </c>
      <c r="BL89" s="39"/>
      <c r="BM89" s="51"/>
    </row>
    <row r="90" spans="1:65">
      <c r="A90" s="210">
        <f>SUM(A49,A80,A89)</f>
        <v>0</v>
      </c>
      <c r="B90" s="64" t="s">
        <v>126</v>
      </c>
      <c r="C90" s="64"/>
      <c r="D90" s="64"/>
      <c r="E90" s="211">
        <f>E49</f>
        <v>0</v>
      </c>
      <c r="F90" s="211">
        <f>F49</f>
        <v>0</v>
      </c>
      <c r="G90" s="212">
        <f>SUM(G49,G80,G89)</f>
        <v>0</v>
      </c>
      <c r="H90" s="77" t="s">
        <v>124</v>
      </c>
      <c r="I90" s="77" t="s">
        <v>124</v>
      </c>
      <c r="J90" s="77" t="s">
        <v>124</v>
      </c>
      <c r="K90" s="77" t="s">
        <v>124</v>
      </c>
      <c r="L90" s="77" t="s">
        <v>124</v>
      </c>
      <c r="M90" s="77" t="s">
        <v>124</v>
      </c>
      <c r="N90" s="77" t="s">
        <v>124</v>
      </c>
      <c r="O90" s="77" t="s">
        <v>124</v>
      </c>
      <c r="P90" s="77" t="s">
        <v>124</v>
      </c>
      <c r="Q90" s="77" t="s">
        <v>124</v>
      </c>
      <c r="R90" s="77" t="s">
        <v>124</v>
      </c>
      <c r="S90" s="77" t="s">
        <v>124</v>
      </c>
      <c r="T90" s="77">
        <f t="shared" ref="T90:AK90" si="14">SUM(T49,T80,T89)</f>
        <v>0</v>
      </c>
      <c r="U90" s="77">
        <f t="shared" si="14"/>
        <v>0</v>
      </c>
      <c r="V90" s="213">
        <f t="shared" si="14"/>
        <v>0</v>
      </c>
      <c r="W90" s="213">
        <f t="shared" si="14"/>
        <v>0</v>
      </c>
      <c r="X90" s="213">
        <f t="shared" si="14"/>
        <v>0</v>
      </c>
      <c r="Y90" s="213">
        <f t="shared" si="14"/>
        <v>0</v>
      </c>
      <c r="Z90" s="213">
        <f t="shared" si="14"/>
        <v>0</v>
      </c>
      <c r="AA90" s="213">
        <f t="shared" si="14"/>
        <v>0</v>
      </c>
      <c r="AB90" s="213">
        <f t="shared" si="14"/>
        <v>0</v>
      </c>
      <c r="AC90" s="213">
        <f t="shared" si="14"/>
        <v>0</v>
      </c>
      <c r="AD90" s="213">
        <f t="shared" si="14"/>
        <v>0</v>
      </c>
      <c r="AE90" s="213">
        <f t="shared" si="14"/>
        <v>0</v>
      </c>
      <c r="AF90" s="213">
        <f t="shared" si="14"/>
        <v>0</v>
      </c>
      <c r="AG90" s="213">
        <f t="shared" si="14"/>
        <v>0</v>
      </c>
      <c r="AH90" s="213">
        <f t="shared" si="14"/>
        <v>0</v>
      </c>
      <c r="AI90" s="213">
        <f t="shared" si="14"/>
        <v>0</v>
      </c>
      <c r="AJ90" s="213">
        <f t="shared" si="14"/>
        <v>0</v>
      </c>
      <c r="AK90" s="213">
        <f t="shared" si="14"/>
        <v>0</v>
      </c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4" t="str">
        <f t="shared" si="11"/>
        <v>I V. ВСЬОГО ШТАТНІ + ПО ДОГОВОРАМ</v>
      </c>
      <c r="BL90" s="67"/>
      <c r="BM90" s="74"/>
    </row>
    <row r="91" spans="1:65" s="16" customFormat="1">
      <c r="AL91" s="140"/>
      <c r="AM91" s="83"/>
      <c r="AN91" s="83"/>
      <c r="AO91" s="140"/>
      <c r="AP91" s="83"/>
      <c r="AQ91" s="83"/>
      <c r="AR91" s="140"/>
      <c r="AS91" s="140"/>
      <c r="AT91" s="140"/>
      <c r="AU91" s="140"/>
      <c r="AV91" s="83"/>
      <c r="AW91" s="83"/>
      <c r="AX91" s="83"/>
      <c r="AY91" s="140"/>
      <c r="AZ91" s="141"/>
      <c r="BA91" s="140"/>
      <c r="BB91" s="140"/>
      <c r="BC91" s="140"/>
      <c r="BD91" s="140"/>
      <c r="BE91" s="140"/>
      <c r="BF91" s="140"/>
      <c r="BG91" s="140"/>
      <c r="BH91" s="140"/>
      <c r="BI91" s="140"/>
      <c r="BJ91" s="140"/>
    </row>
    <row r="92" spans="1:65" s="16" customFormat="1" ht="15.75">
      <c r="B92" s="159"/>
      <c r="F92" s="215"/>
      <c r="AY92" s="216"/>
      <c r="BJ92" s="215"/>
    </row>
    <row r="93" spans="1:65" s="16" customFormat="1">
      <c r="AV93" s="83"/>
      <c r="AY93" s="142"/>
      <c r="BI93" s="83"/>
      <c r="BJ93" s="83"/>
      <c r="BK93" s="83"/>
      <c r="BL93" s="83"/>
    </row>
    <row r="94" spans="1:65" s="16" customFormat="1">
      <c r="D94" s="143"/>
      <c r="G94" s="144"/>
      <c r="AU94" s="83"/>
      <c r="AV94" s="83"/>
      <c r="AY94" s="83"/>
      <c r="BI94" s="83"/>
      <c r="BJ94" s="83"/>
      <c r="BK94" s="83"/>
      <c r="BL94" s="83"/>
    </row>
    <row r="95" spans="1:65" s="16" customFormat="1">
      <c r="G95" s="145"/>
      <c r="AY95" s="83"/>
      <c r="BI95" s="83"/>
      <c r="BJ95" s="83"/>
      <c r="BK95" s="83"/>
      <c r="BL95" s="83"/>
    </row>
    <row r="96" spans="1:65" s="16" customFormat="1">
      <c r="G96" s="145"/>
      <c r="AU96" s="83"/>
      <c r="AV96" s="146"/>
      <c r="AY96" s="83"/>
      <c r="BI96" s="83"/>
      <c r="BJ96" s="83"/>
      <c r="BK96" s="83"/>
      <c r="BL96" s="83"/>
    </row>
    <row r="97" spans="4:64" s="16" customFormat="1">
      <c r="D97" s="143"/>
      <c r="G97" s="145"/>
      <c r="AU97" s="83"/>
      <c r="AV97" s="83"/>
      <c r="AY97" s="147"/>
      <c r="AZ97" s="148"/>
      <c r="BI97" s="83"/>
      <c r="BJ97" s="83"/>
      <c r="BK97" s="83"/>
      <c r="BL97" s="83"/>
    </row>
    <row r="98" spans="4:64" s="16" customFormat="1">
      <c r="AY98" s="83"/>
      <c r="BI98" s="140"/>
      <c r="BJ98" s="140"/>
      <c r="BK98" s="149"/>
      <c r="BL98" s="140"/>
    </row>
    <row r="99" spans="4:64" s="16" customFormat="1">
      <c r="D99" s="150"/>
      <c r="G99" s="83"/>
      <c r="AU99" s="83"/>
      <c r="AV99" s="151"/>
      <c r="AY99" s="83"/>
      <c r="BI99" s="140"/>
      <c r="BJ99" s="140"/>
      <c r="BK99" s="149"/>
      <c r="BL99" s="140"/>
    </row>
    <row r="100" spans="4:64" s="16" customFormat="1">
      <c r="G100" s="145"/>
      <c r="AU100" s="83"/>
      <c r="AV100" s="83"/>
      <c r="AY100" s="83"/>
      <c r="BI100" s="153"/>
      <c r="BJ100" s="140"/>
      <c r="BK100" s="149"/>
      <c r="BL100" s="140"/>
    </row>
    <row r="101" spans="4:64" s="16" customFormat="1">
      <c r="G101" s="140"/>
      <c r="AY101" s="83"/>
      <c r="BI101" s="140"/>
      <c r="BJ101" s="140"/>
      <c r="BK101" s="83"/>
      <c r="BL101" s="140"/>
    </row>
    <row r="102" spans="4:64" s="16" customFormat="1">
      <c r="G102" s="145"/>
      <c r="AY102" s="83"/>
      <c r="AZ102" s="148"/>
    </row>
    <row r="103" spans="4:64" s="16" customFormat="1">
      <c r="G103" s="140"/>
      <c r="BI103" s="140"/>
      <c r="BJ103" s="140"/>
      <c r="BK103" s="152"/>
      <c r="BL103" s="140"/>
    </row>
    <row r="104" spans="4:64" s="16" customFormat="1">
      <c r="G104" s="145"/>
      <c r="AY104" s="83"/>
      <c r="BI104" s="140"/>
      <c r="BJ104" s="140"/>
      <c r="BK104" s="152"/>
      <c r="BL104" s="140"/>
    </row>
    <row r="105" spans="4:64" s="16" customFormat="1">
      <c r="G105" s="145"/>
      <c r="AY105" s="83"/>
      <c r="BI105" s="140"/>
      <c r="BJ105" s="140"/>
      <c r="BK105" s="83"/>
      <c r="BL105" s="140"/>
    </row>
    <row r="106" spans="4:64" s="16" customFormat="1">
      <c r="G106" s="140"/>
      <c r="AY106" s="83"/>
      <c r="BI106" s="140"/>
      <c r="BJ106" s="140"/>
      <c r="BK106" s="83"/>
      <c r="BL106" s="140"/>
    </row>
    <row r="107" spans="4:64" s="16" customFormat="1">
      <c r="G107" s="141"/>
      <c r="AY107" s="83"/>
      <c r="AZ107" s="153"/>
      <c r="BI107" s="140"/>
      <c r="BJ107" s="140"/>
      <c r="BK107" s="149"/>
      <c r="BL107" s="140"/>
    </row>
    <row r="108" spans="4:64" s="16" customFormat="1">
      <c r="G108" s="145"/>
      <c r="AY108" s="83"/>
      <c r="AZ108" s="154"/>
      <c r="BI108" s="140"/>
      <c r="BJ108" s="140"/>
      <c r="BK108" s="149"/>
      <c r="BL108" s="140"/>
    </row>
    <row r="109" spans="4:64" s="16" customFormat="1">
      <c r="G109" s="140"/>
      <c r="AY109" s="83"/>
      <c r="BI109" s="140"/>
      <c r="BJ109" s="140"/>
      <c r="BK109" s="83"/>
      <c r="BL109" s="140"/>
    </row>
    <row r="110" spans="4:64" s="16" customFormat="1">
      <c r="G110" s="141"/>
      <c r="AY110" s="83"/>
      <c r="BI110" s="140"/>
      <c r="BJ110" s="140"/>
      <c r="BK110" s="83"/>
      <c r="BL110" s="140"/>
    </row>
    <row r="111" spans="4:64" s="16" customFormat="1">
      <c r="G111" s="140"/>
      <c r="AY111" s="83"/>
      <c r="BI111" s="140"/>
      <c r="BJ111" s="140"/>
      <c r="BK111" s="152"/>
      <c r="BL111" s="140"/>
    </row>
    <row r="112" spans="4:64" s="16" customFormat="1">
      <c r="AY112" s="83"/>
      <c r="BI112" s="140"/>
      <c r="BJ112" s="140"/>
      <c r="BK112" s="152"/>
      <c r="BL112" s="140"/>
    </row>
    <row r="113" spans="1:64" s="16" customFormat="1" ht="15.75">
      <c r="A113" s="155"/>
      <c r="B113" s="5"/>
      <c r="C113" s="155"/>
      <c r="D113" s="155"/>
      <c r="E113" s="155"/>
      <c r="AY113" s="83"/>
      <c r="BI113" s="140"/>
      <c r="BJ113" s="140"/>
      <c r="BK113" s="83"/>
      <c r="BL113" s="140"/>
    </row>
    <row r="114" spans="1:64" s="16" customFormat="1" ht="15.75">
      <c r="B114" s="217"/>
      <c r="C114" s="12"/>
      <c r="AY114" s="83"/>
      <c r="BI114" s="140"/>
      <c r="BJ114" s="83"/>
      <c r="BK114" s="83"/>
      <c r="BL114" s="140"/>
    </row>
    <row r="115" spans="1:64" s="16" customFormat="1"/>
    <row r="116" spans="1:64" s="16" customFormat="1" ht="15.75">
      <c r="A116" s="14"/>
      <c r="B116" s="5"/>
      <c r="L116" s="10"/>
      <c r="O116" s="10"/>
      <c r="P116" s="85"/>
      <c r="S116" s="3"/>
    </row>
    <row r="117" spans="1:64" s="16" customFormat="1" ht="15.75">
      <c r="A117" s="3"/>
      <c r="B117" s="5"/>
      <c r="M117" s="3"/>
      <c r="R117" s="3"/>
      <c r="S117" s="3"/>
    </row>
    <row r="118" spans="1:64" s="16" customFormat="1" ht="15.75">
      <c r="A118" s="3"/>
      <c r="B118" s="17"/>
      <c r="L118" s="44"/>
      <c r="M118" s="44"/>
      <c r="N118" s="44"/>
      <c r="O118" s="47"/>
      <c r="P118" s="156"/>
      <c r="Q118" s="157"/>
      <c r="R118" s="46"/>
      <c r="S118" s="157"/>
      <c r="T118" s="157"/>
    </row>
    <row r="119" spans="1:64" s="16" customFormat="1" ht="15.75">
      <c r="A119" s="3"/>
      <c r="B119" s="17"/>
      <c r="L119" s="44"/>
      <c r="M119" s="44"/>
      <c r="N119" s="44"/>
      <c r="O119" s="47"/>
      <c r="P119" s="156"/>
      <c r="Q119" s="157"/>
      <c r="R119" s="46"/>
      <c r="S119" s="157"/>
      <c r="T119" s="157"/>
    </row>
    <row r="120" spans="1:64" s="16" customFormat="1" ht="15.75">
      <c r="A120" s="3"/>
      <c r="B120" s="5"/>
      <c r="L120" s="44"/>
      <c r="M120" s="44"/>
      <c r="N120" s="44"/>
      <c r="O120" s="45"/>
      <c r="P120" s="157"/>
      <c r="Q120" s="157"/>
      <c r="R120" s="46"/>
      <c r="S120" s="157"/>
      <c r="T120" s="157"/>
    </row>
    <row r="121" spans="1:64" s="16" customFormat="1" ht="16.5">
      <c r="A121" s="3"/>
      <c r="B121" s="218"/>
      <c r="L121" s="44"/>
      <c r="M121" s="44"/>
      <c r="N121" s="44"/>
      <c r="O121" s="219"/>
      <c r="P121" s="219"/>
      <c r="Q121" s="219"/>
      <c r="R121" s="44"/>
      <c r="S121" s="44"/>
      <c r="T121" s="44"/>
    </row>
    <row r="122" spans="1:64" s="16" customFormat="1" ht="15.75">
      <c r="A122" s="3"/>
      <c r="B122" s="5"/>
      <c r="L122" s="44"/>
      <c r="M122" s="44"/>
      <c r="N122" s="44"/>
      <c r="O122" s="47"/>
      <c r="P122" s="47"/>
      <c r="Q122" s="47"/>
      <c r="R122" s="46"/>
      <c r="S122" s="46"/>
      <c r="T122" s="46"/>
    </row>
    <row r="123" spans="1:64" s="16" customFormat="1" ht="15.75">
      <c r="A123" s="3"/>
      <c r="B123" s="5"/>
      <c r="L123" s="44"/>
      <c r="M123" s="44"/>
      <c r="N123" s="44"/>
      <c r="O123" s="47"/>
      <c r="P123" s="156"/>
      <c r="Q123" s="157"/>
      <c r="R123" s="46"/>
      <c r="S123" s="157"/>
      <c r="T123" s="157"/>
    </row>
    <row r="124" spans="1:64" s="16" customFormat="1" ht="16.5">
      <c r="A124" s="220"/>
      <c r="B124" s="5"/>
      <c r="L124" s="221"/>
      <c r="M124" s="221"/>
      <c r="N124" s="221"/>
      <c r="O124" s="219"/>
      <c r="P124" s="219"/>
      <c r="Q124" s="219"/>
      <c r="R124" s="221"/>
      <c r="S124" s="221"/>
      <c r="T124" s="221"/>
    </row>
    <row r="125" spans="1:64" s="16" customFormat="1" ht="15.75">
      <c r="A125" s="3"/>
      <c r="B125" s="5"/>
      <c r="L125" s="44"/>
      <c r="M125" s="44"/>
      <c r="N125" s="44"/>
      <c r="O125" s="47"/>
      <c r="P125" s="47"/>
      <c r="Q125" s="47"/>
      <c r="R125" s="46"/>
      <c r="S125" s="46"/>
      <c r="T125" s="46"/>
    </row>
    <row r="126" spans="1:64" s="16" customFormat="1" ht="15.75">
      <c r="A126" s="3"/>
      <c r="B126" s="5"/>
      <c r="L126" s="44"/>
      <c r="M126" s="44"/>
      <c r="N126" s="44"/>
      <c r="O126" s="45"/>
      <c r="P126" s="45"/>
      <c r="Q126" s="45"/>
      <c r="R126" s="46"/>
      <c r="S126" s="46"/>
      <c r="T126" s="46"/>
    </row>
    <row r="127" spans="1:64" s="16" customFormat="1" ht="15.75">
      <c r="A127" s="3"/>
      <c r="B127" s="5"/>
      <c r="L127" s="44"/>
      <c r="M127" s="44"/>
      <c r="N127" s="44"/>
      <c r="O127" s="219"/>
      <c r="P127" s="219"/>
      <c r="Q127" s="219"/>
      <c r="R127" s="44"/>
      <c r="S127" s="44"/>
      <c r="T127" s="44"/>
    </row>
    <row r="128" spans="1:64" s="16" customFormat="1" ht="15.75">
      <c r="A128" s="3"/>
      <c r="B128" s="5"/>
      <c r="L128" s="44"/>
      <c r="M128" s="44"/>
      <c r="N128" s="44"/>
      <c r="O128" s="219"/>
      <c r="P128" s="219"/>
      <c r="Q128" s="219"/>
      <c r="R128" s="44"/>
      <c r="S128" s="44"/>
      <c r="T128" s="44"/>
    </row>
    <row r="129" spans="1:10" s="16" customFormat="1"/>
    <row r="130" spans="1:10" s="16" customFormat="1" ht="15.75">
      <c r="A130" s="5"/>
    </row>
    <row r="131" spans="1:10" s="16" customFormat="1" ht="15.75">
      <c r="A131" s="5"/>
      <c r="C131" s="158"/>
      <c r="D131" s="5"/>
      <c r="E131" s="5"/>
    </row>
    <row r="132" spans="1:10" s="16" customFormat="1" ht="15.75">
      <c r="A132" s="3"/>
      <c r="C132" s="3"/>
      <c r="D132" s="3"/>
      <c r="E132" s="3"/>
      <c r="F132" s="4"/>
      <c r="G132" s="3"/>
    </row>
    <row r="133" spans="1:10" s="16" customFormat="1" ht="15.75">
      <c r="A133" s="3"/>
      <c r="B133" s="5"/>
      <c r="C133" s="3"/>
      <c r="D133" s="3"/>
      <c r="E133" s="3"/>
      <c r="F133" s="4"/>
      <c r="G133" s="3"/>
      <c r="J133" s="54"/>
    </row>
    <row r="134" spans="1:10" s="16" customFormat="1" ht="15.75">
      <c r="A134" s="3"/>
      <c r="B134" s="5"/>
      <c r="C134" s="3"/>
      <c r="D134" s="3"/>
      <c r="E134" s="3"/>
      <c r="G134" s="3"/>
    </row>
    <row r="135" spans="1:10" s="16" customFormat="1" ht="15.75">
      <c r="A135" s="159"/>
      <c r="B135" s="7"/>
      <c r="C135" s="6"/>
      <c r="D135" s="8"/>
      <c r="E135" s="18"/>
      <c r="F135" s="19"/>
      <c r="G135" s="18"/>
    </row>
    <row r="136" spans="1:10" s="16" customFormat="1" ht="15.75">
      <c r="A136" s="159"/>
      <c r="B136" s="7"/>
      <c r="C136" s="6"/>
      <c r="D136" s="8"/>
      <c r="E136" s="18"/>
      <c r="F136" s="19"/>
      <c r="G136" s="18"/>
    </row>
    <row r="137" spans="1:10" s="16" customFormat="1" ht="15.75">
      <c r="A137" s="159"/>
      <c r="B137" s="7"/>
      <c r="C137" s="6"/>
      <c r="D137" s="8"/>
      <c r="E137" s="18"/>
      <c r="F137" s="19"/>
      <c r="G137" s="18"/>
    </row>
    <row r="138" spans="1:10" s="16" customFormat="1" ht="15.75">
      <c r="A138" s="159"/>
      <c r="B138" s="7"/>
      <c r="C138" s="6"/>
      <c r="D138" s="8"/>
      <c r="E138" s="18"/>
      <c r="F138" s="19"/>
      <c r="G138" s="18"/>
    </row>
    <row r="139" spans="1:10" s="16" customFormat="1" ht="15.75">
      <c r="A139" s="159"/>
      <c r="B139" s="7"/>
      <c r="C139" s="6"/>
      <c r="D139" s="8"/>
      <c r="E139" s="18"/>
      <c r="F139" s="19"/>
      <c r="G139" s="18"/>
      <c r="J139" s="54"/>
    </row>
    <row r="140" spans="1:10" s="16" customFormat="1" ht="15.75">
      <c r="A140" s="159"/>
      <c r="B140" s="7"/>
      <c r="C140" s="6"/>
      <c r="D140" s="8"/>
      <c r="E140" s="18"/>
      <c r="F140" s="19"/>
      <c r="G140" s="18"/>
    </row>
    <row r="141" spans="1:10" s="16" customFormat="1" ht="15.75">
      <c r="A141" s="159"/>
      <c r="B141" s="7"/>
      <c r="C141" s="6"/>
      <c r="D141" s="8"/>
      <c r="E141" s="18"/>
      <c r="F141" s="19"/>
      <c r="G141" s="18"/>
    </row>
    <row r="142" spans="1:10" s="16" customFormat="1" ht="15.75">
      <c r="A142" s="159"/>
      <c r="B142" s="7"/>
      <c r="C142" s="6"/>
      <c r="D142" s="8"/>
      <c r="E142" s="18"/>
      <c r="F142" s="19"/>
      <c r="G142" s="18"/>
    </row>
    <row r="143" spans="1:10" s="16" customFormat="1" ht="15.75">
      <c r="A143" s="159"/>
      <c r="B143" s="7"/>
      <c r="C143" s="6"/>
      <c r="D143" s="8"/>
      <c r="E143" s="18"/>
      <c r="F143" s="19"/>
      <c r="G143" s="18"/>
    </row>
    <row r="144" spans="1:10" s="16" customFormat="1" ht="15.75">
      <c r="A144" s="159"/>
      <c r="B144" s="7"/>
      <c r="C144" s="6"/>
      <c r="D144" s="8"/>
      <c r="E144" s="18"/>
      <c r="F144" s="19"/>
      <c r="G144" s="18"/>
    </row>
    <row r="145" spans="1:16" s="16" customFormat="1" ht="15.75">
      <c r="A145" s="159"/>
      <c r="B145" s="7"/>
      <c r="C145" s="6"/>
      <c r="D145" s="8"/>
      <c r="E145" s="18"/>
      <c r="F145" s="19"/>
      <c r="G145" s="18"/>
      <c r="J145" s="54"/>
    </row>
    <row r="146" spans="1:16" s="16" customFormat="1" ht="15.75">
      <c r="A146" s="159"/>
      <c r="B146" s="7"/>
      <c r="C146" s="6"/>
      <c r="D146" s="8"/>
      <c r="E146" s="18"/>
      <c r="F146" s="19"/>
      <c r="G146" s="18"/>
    </row>
    <row r="147" spans="1:16" s="16" customFormat="1" ht="15.75">
      <c r="A147" s="222"/>
      <c r="B147" s="5"/>
      <c r="C147" s="222"/>
      <c r="D147" s="163"/>
      <c r="E147" s="163"/>
      <c r="F147" s="28"/>
      <c r="G147" s="163"/>
    </row>
    <row r="148" spans="1:16" s="16" customFormat="1"/>
    <row r="149" spans="1:16" s="16" customFormat="1" ht="15.75">
      <c r="A149" s="5"/>
    </row>
    <row r="150" spans="1:16" s="16" customFormat="1" ht="15.75">
      <c r="A150" s="5"/>
      <c r="E150" s="160"/>
      <c r="F150" s="5"/>
      <c r="M150" s="5"/>
      <c r="P150" s="5"/>
    </row>
    <row r="151" spans="1:16" s="16" customFormat="1" ht="15.75">
      <c r="A151" s="5"/>
      <c r="P151" s="5"/>
    </row>
    <row r="152" spans="1:16" s="16" customFormat="1" ht="15.75">
      <c r="A152" s="3"/>
      <c r="C152" s="3"/>
      <c r="D152" s="3"/>
      <c r="E152" s="3"/>
      <c r="F152" s="4"/>
      <c r="G152" s="3"/>
    </row>
    <row r="153" spans="1:16" s="16" customFormat="1" ht="15.75">
      <c r="A153" s="3"/>
      <c r="B153" s="5"/>
      <c r="C153" s="3"/>
      <c r="D153" s="3"/>
      <c r="E153" s="3"/>
      <c r="F153" s="4"/>
      <c r="G153" s="3"/>
      <c r="J153" s="54"/>
    </row>
    <row r="154" spans="1:16" s="16" customFormat="1" ht="15.75">
      <c r="A154" s="3"/>
      <c r="B154" s="27"/>
      <c r="C154" s="3"/>
      <c r="D154" s="3"/>
      <c r="E154" s="3"/>
      <c r="G154" s="3"/>
    </row>
    <row r="155" spans="1:16" s="16" customFormat="1" ht="15.75">
      <c r="A155" s="159"/>
      <c r="B155" s="7"/>
      <c r="C155" s="6"/>
      <c r="D155" s="8"/>
      <c r="E155" s="18"/>
      <c r="F155" s="19"/>
      <c r="G155" s="18"/>
    </row>
    <row r="156" spans="1:16" s="16" customFormat="1" ht="15.75">
      <c r="A156" s="159"/>
      <c r="B156" s="7"/>
      <c r="C156" s="6"/>
      <c r="D156" s="8"/>
      <c r="E156" s="18"/>
      <c r="F156" s="19"/>
      <c r="G156" s="18"/>
    </row>
    <row r="157" spans="1:16" s="16" customFormat="1" ht="15.75">
      <c r="A157" s="159"/>
      <c r="B157" s="7"/>
      <c r="C157" s="6"/>
      <c r="D157" s="8"/>
      <c r="E157" s="18"/>
      <c r="F157" s="19"/>
      <c r="G157" s="18"/>
    </row>
    <row r="158" spans="1:16" s="16" customFormat="1" ht="15.75">
      <c r="A158" s="159"/>
      <c r="B158" s="7"/>
      <c r="C158" s="6"/>
      <c r="D158" s="8"/>
      <c r="E158" s="18"/>
      <c r="F158" s="19"/>
      <c r="G158" s="18"/>
    </row>
    <row r="159" spans="1:16" s="16" customFormat="1" ht="15.75">
      <c r="A159" s="159"/>
      <c r="B159" s="7"/>
      <c r="C159" s="6"/>
      <c r="D159" s="8"/>
      <c r="E159" s="18"/>
      <c r="F159" s="19"/>
      <c r="G159" s="18"/>
      <c r="J159" s="54"/>
    </row>
    <row r="160" spans="1:16" s="16" customFormat="1" ht="15.75">
      <c r="A160" s="159"/>
      <c r="B160" s="7"/>
      <c r="C160" s="6"/>
      <c r="D160" s="8"/>
      <c r="E160" s="18"/>
      <c r="F160" s="19"/>
      <c r="G160" s="18"/>
    </row>
    <row r="161" spans="1:10" s="16" customFormat="1" ht="15.75">
      <c r="A161" s="159"/>
      <c r="B161" s="7"/>
      <c r="C161" s="6"/>
      <c r="D161" s="8"/>
      <c r="E161" s="18"/>
      <c r="F161" s="19"/>
      <c r="G161" s="18"/>
    </row>
    <row r="162" spans="1:10" s="16" customFormat="1" ht="15.75">
      <c r="A162" s="159"/>
      <c r="B162" s="7"/>
      <c r="C162" s="6"/>
      <c r="D162" s="8"/>
      <c r="E162" s="18"/>
      <c r="F162" s="19"/>
      <c r="G162" s="18"/>
    </row>
    <row r="163" spans="1:10" s="16" customFormat="1" ht="15.75">
      <c r="A163" s="159"/>
      <c r="B163" s="7"/>
      <c r="C163" s="6"/>
      <c r="D163" s="8"/>
      <c r="E163" s="18"/>
      <c r="F163" s="19"/>
      <c r="G163" s="18"/>
    </row>
    <row r="164" spans="1:10" s="16" customFormat="1" ht="15.75">
      <c r="A164" s="159"/>
      <c r="B164" s="7"/>
      <c r="C164" s="6"/>
      <c r="D164" s="8"/>
      <c r="E164" s="18"/>
      <c r="F164" s="19"/>
      <c r="G164" s="18"/>
    </row>
    <row r="165" spans="1:10" s="16" customFormat="1" ht="15.75">
      <c r="A165" s="159"/>
      <c r="B165" s="7"/>
      <c r="C165" s="6"/>
      <c r="D165" s="8"/>
      <c r="E165" s="18"/>
      <c r="F165" s="19"/>
      <c r="G165" s="18"/>
      <c r="J165" s="54"/>
    </row>
    <row r="166" spans="1:10" s="16" customFormat="1" ht="15.75">
      <c r="A166" s="159"/>
      <c r="B166" s="7"/>
      <c r="C166" s="6"/>
      <c r="D166" s="8"/>
      <c r="E166" s="18"/>
      <c r="F166" s="19"/>
      <c r="G166" s="18"/>
    </row>
    <row r="167" spans="1:10" s="16" customFormat="1" ht="15.75">
      <c r="A167" s="159"/>
      <c r="B167" s="7"/>
      <c r="C167" s="6"/>
      <c r="D167" s="8"/>
      <c r="E167" s="18"/>
      <c r="F167" s="19"/>
      <c r="G167" s="18"/>
    </row>
    <row r="168" spans="1:10" s="16" customFormat="1" ht="15.75">
      <c r="A168" s="159"/>
      <c r="B168" s="7"/>
      <c r="C168" s="6"/>
      <c r="D168" s="8"/>
      <c r="E168" s="18"/>
      <c r="F168" s="19"/>
      <c r="G168" s="18"/>
    </row>
    <row r="169" spans="1:10" s="16" customFormat="1" ht="15.75">
      <c r="A169" s="159"/>
      <c r="B169" s="7"/>
      <c r="C169" s="6"/>
      <c r="D169" s="8"/>
      <c r="E169" s="18"/>
      <c r="F169" s="19"/>
      <c r="G169" s="18"/>
    </row>
    <row r="170" spans="1:10" s="16" customFormat="1" ht="15.75">
      <c r="A170" s="159"/>
      <c r="B170" s="7"/>
      <c r="C170" s="6"/>
      <c r="D170" s="8"/>
      <c r="E170" s="18"/>
      <c r="F170" s="19"/>
      <c r="G170" s="18"/>
    </row>
    <row r="171" spans="1:10" s="16" customFormat="1" ht="15.75">
      <c r="A171" s="159"/>
      <c r="B171" s="7"/>
      <c r="C171" s="6"/>
      <c r="D171" s="8"/>
      <c r="E171" s="18"/>
      <c r="F171" s="19"/>
      <c r="G171" s="18"/>
      <c r="J171" s="54"/>
    </row>
    <row r="172" spans="1:10" s="16" customFormat="1" ht="15.75">
      <c r="A172" s="159"/>
      <c r="B172" s="7"/>
      <c r="C172" s="6"/>
      <c r="D172" s="8"/>
      <c r="E172" s="18"/>
      <c r="F172" s="19"/>
      <c r="G172" s="18"/>
    </row>
    <row r="173" spans="1:10" s="16" customFormat="1" ht="15.75">
      <c r="A173" s="159"/>
      <c r="B173" s="7"/>
      <c r="C173" s="6"/>
      <c r="D173" s="8"/>
      <c r="E173" s="18"/>
      <c r="F173" s="19"/>
      <c r="G173" s="18"/>
    </row>
    <row r="174" spans="1:10" s="16" customFormat="1" ht="15.75">
      <c r="A174" s="222"/>
      <c r="B174" s="5"/>
      <c r="C174" s="222"/>
      <c r="D174" s="163"/>
      <c r="E174" s="222"/>
      <c r="F174" s="28"/>
      <c r="G174" s="163"/>
    </row>
    <row r="175" spans="1:10" s="16" customFormat="1"/>
    <row r="176" spans="1:10" s="16" customFormat="1" ht="15.75">
      <c r="A176" s="5"/>
    </row>
    <row r="177" spans="1:10" s="16" customFormat="1" ht="15.75">
      <c r="A177" s="5"/>
      <c r="C177" s="160"/>
      <c r="D177" s="5"/>
      <c r="E177" s="5"/>
    </row>
    <row r="178" spans="1:10" s="16" customFormat="1" ht="15.75">
      <c r="A178" s="5"/>
    </row>
    <row r="179" spans="1:10" s="16" customFormat="1" ht="15.75">
      <c r="A179" s="3"/>
      <c r="C179" s="3"/>
      <c r="D179" s="3"/>
      <c r="E179" s="3"/>
      <c r="F179" s="4"/>
      <c r="G179" s="3"/>
    </row>
    <row r="180" spans="1:10" s="16" customFormat="1" ht="15.75">
      <c r="A180" s="3"/>
      <c r="B180" s="5"/>
      <c r="C180" s="3"/>
      <c r="D180" s="3"/>
      <c r="E180" s="3"/>
      <c r="F180" s="4"/>
      <c r="G180" s="3"/>
    </row>
    <row r="181" spans="1:10" s="16" customFormat="1" ht="15.75">
      <c r="A181" s="3"/>
      <c r="B181" s="5"/>
      <c r="C181" s="3"/>
      <c r="D181" s="3"/>
      <c r="E181" s="3"/>
      <c r="G181" s="3"/>
      <c r="J181" s="54"/>
    </row>
    <row r="182" spans="1:10" s="16" customFormat="1" ht="15.75">
      <c r="A182" s="159"/>
      <c r="B182" s="7"/>
      <c r="C182" s="6"/>
      <c r="D182" s="6"/>
      <c r="E182" s="18"/>
      <c r="F182" s="19"/>
      <c r="G182" s="18"/>
    </row>
    <row r="183" spans="1:10" s="16" customFormat="1" ht="15.75">
      <c r="A183" s="159"/>
      <c r="B183" s="7"/>
      <c r="C183" s="6"/>
      <c r="D183" s="6"/>
      <c r="E183" s="18"/>
      <c r="F183" s="19"/>
      <c r="G183" s="18"/>
    </row>
    <row r="184" spans="1:10" s="16" customFormat="1" ht="15.75">
      <c r="A184" s="159"/>
      <c r="B184" s="7"/>
      <c r="C184" s="6"/>
      <c r="D184" s="6"/>
      <c r="E184" s="18"/>
      <c r="F184" s="19"/>
      <c r="G184" s="18"/>
    </row>
    <row r="185" spans="1:10" s="16" customFormat="1" ht="15.75">
      <c r="A185" s="159"/>
      <c r="B185" s="7"/>
      <c r="C185" s="6"/>
      <c r="D185" s="6"/>
      <c r="E185" s="18"/>
      <c r="F185" s="19"/>
      <c r="G185" s="18"/>
    </row>
    <row r="186" spans="1:10" s="16" customFormat="1" ht="15.75">
      <c r="A186" s="159"/>
      <c r="B186" s="7"/>
      <c r="C186" s="6"/>
      <c r="D186" s="6"/>
      <c r="E186" s="18"/>
      <c r="F186" s="19"/>
      <c r="G186" s="18"/>
      <c r="J186" s="54"/>
    </row>
    <row r="187" spans="1:10" s="16" customFormat="1" ht="15.75">
      <c r="A187" s="159"/>
      <c r="B187" s="7"/>
      <c r="C187" s="6"/>
      <c r="D187" s="6"/>
      <c r="E187" s="18"/>
      <c r="F187" s="19"/>
      <c r="G187" s="18"/>
    </row>
    <row r="188" spans="1:10" s="16" customFormat="1" ht="15.75">
      <c r="A188" s="159"/>
      <c r="B188" s="7"/>
      <c r="C188" s="6"/>
      <c r="D188" s="6"/>
      <c r="E188" s="18"/>
      <c r="F188" s="19"/>
      <c r="G188" s="18"/>
    </row>
    <row r="189" spans="1:10" s="16" customFormat="1" ht="15.75">
      <c r="A189" s="159"/>
      <c r="B189" s="7"/>
      <c r="C189" s="6"/>
      <c r="D189" s="6"/>
      <c r="E189" s="18"/>
      <c r="F189" s="19"/>
      <c r="G189" s="18"/>
    </row>
    <row r="190" spans="1:10" s="16" customFormat="1" ht="15.75">
      <c r="A190" s="159"/>
      <c r="B190" s="7"/>
      <c r="C190" s="6"/>
      <c r="D190" s="6"/>
      <c r="E190" s="18"/>
      <c r="F190" s="19"/>
      <c r="G190" s="18"/>
    </row>
    <row r="191" spans="1:10" s="16" customFormat="1" ht="15.75">
      <c r="A191" s="159"/>
      <c r="B191" s="7"/>
      <c r="C191" s="6"/>
      <c r="D191" s="6"/>
      <c r="E191" s="18"/>
      <c r="F191" s="19"/>
      <c r="G191" s="18"/>
    </row>
    <row r="192" spans="1:10" s="16" customFormat="1" ht="15.75">
      <c r="A192" s="159"/>
      <c r="B192" s="7"/>
      <c r="C192" s="6"/>
      <c r="D192" s="6"/>
      <c r="E192" s="18"/>
      <c r="F192" s="19"/>
      <c r="G192" s="18"/>
    </row>
    <row r="193" spans="1:21" s="16" customFormat="1" ht="15.75">
      <c r="A193" s="159"/>
      <c r="B193" s="7"/>
      <c r="C193" s="6"/>
      <c r="D193" s="6"/>
      <c r="E193" s="18"/>
      <c r="F193" s="19"/>
      <c r="G193" s="18"/>
    </row>
    <row r="194" spans="1:21" s="16" customFormat="1" ht="15.75">
      <c r="A194" s="222"/>
      <c r="B194" s="5"/>
      <c r="C194" s="222"/>
      <c r="D194" s="222"/>
      <c r="E194" s="222"/>
      <c r="F194" s="28"/>
      <c r="G194" s="222"/>
      <c r="J194" s="54"/>
    </row>
    <row r="195" spans="1:21" s="16" customFormat="1"/>
    <row r="196" spans="1:21" s="16" customFormat="1" ht="15.75">
      <c r="A196" s="5"/>
      <c r="U196" s="5"/>
    </row>
    <row r="197" spans="1:21" s="16" customFormat="1" ht="15.75">
      <c r="A197" s="5"/>
      <c r="C197" s="160"/>
      <c r="D197" s="5"/>
      <c r="E197" s="5"/>
      <c r="U197" s="5"/>
    </row>
    <row r="198" spans="1:21" s="16" customFormat="1" ht="15.75">
      <c r="A198" s="5"/>
    </row>
    <row r="199" spans="1:21" s="16" customFormat="1" ht="15.75">
      <c r="A199" s="3"/>
      <c r="C199" s="3"/>
      <c r="D199" s="3"/>
      <c r="E199" s="3"/>
      <c r="F199" s="4"/>
      <c r="G199" s="3"/>
    </row>
    <row r="200" spans="1:21" s="16" customFormat="1" ht="15.75">
      <c r="A200" s="3"/>
      <c r="B200" s="5"/>
      <c r="C200" s="3"/>
      <c r="D200" s="3"/>
      <c r="E200" s="3"/>
      <c r="F200" s="4"/>
      <c r="G200" s="3"/>
      <c r="J200" s="54"/>
    </row>
    <row r="201" spans="1:21" s="16" customFormat="1" ht="15.75">
      <c r="A201" s="3"/>
      <c r="B201" s="5"/>
      <c r="C201" s="3"/>
      <c r="D201" s="3"/>
      <c r="E201" s="3"/>
      <c r="G201" s="3"/>
    </row>
    <row r="202" spans="1:21" s="16" customFormat="1" ht="15.75">
      <c r="A202" s="159"/>
      <c r="B202" s="7"/>
      <c r="C202" s="6"/>
      <c r="D202" s="11"/>
      <c r="E202" s="18"/>
      <c r="F202" s="19"/>
      <c r="G202" s="18"/>
    </row>
    <row r="203" spans="1:21" s="16" customFormat="1" ht="15.75">
      <c r="A203" s="159"/>
      <c r="B203" s="7"/>
      <c r="C203" s="6"/>
      <c r="D203" s="6"/>
      <c r="E203" s="18"/>
      <c r="F203" s="19"/>
      <c r="G203" s="18"/>
    </row>
    <row r="204" spans="1:21" s="16" customFormat="1" ht="15.75">
      <c r="A204" s="159"/>
      <c r="B204" s="7"/>
      <c r="C204" s="6"/>
      <c r="D204" s="6"/>
      <c r="E204" s="18"/>
      <c r="F204" s="19"/>
      <c r="G204" s="18"/>
    </row>
    <row r="205" spans="1:21" s="16" customFormat="1" ht="15.75">
      <c r="A205" s="159"/>
      <c r="B205" s="7"/>
      <c r="C205" s="6"/>
      <c r="D205" s="6"/>
      <c r="E205" s="18"/>
      <c r="F205" s="19"/>
      <c r="G205" s="18"/>
    </row>
    <row r="206" spans="1:21" s="16" customFormat="1" ht="15.75">
      <c r="A206" s="159"/>
      <c r="B206" s="7"/>
      <c r="C206" s="6"/>
      <c r="D206" s="6"/>
      <c r="E206" s="18"/>
      <c r="F206" s="19"/>
      <c r="G206" s="18"/>
    </row>
    <row r="207" spans="1:21" s="16" customFormat="1" ht="15.75">
      <c r="A207" s="159"/>
      <c r="B207" s="7"/>
      <c r="C207" s="6"/>
      <c r="D207" s="6"/>
      <c r="E207" s="18"/>
      <c r="F207" s="19"/>
      <c r="G207" s="18"/>
    </row>
    <row r="208" spans="1:21" s="16" customFormat="1" ht="15.75">
      <c r="A208" s="159"/>
      <c r="B208" s="7"/>
      <c r="C208" s="6"/>
      <c r="D208" s="6"/>
      <c r="E208" s="18"/>
      <c r="F208" s="19"/>
      <c r="G208" s="18"/>
    </row>
    <row r="209" spans="1:16" s="16" customFormat="1" ht="15.75">
      <c r="A209" s="159"/>
      <c r="B209" s="7"/>
      <c r="C209" s="6"/>
      <c r="D209" s="6"/>
      <c r="E209" s="18"/>
      <c r="F209" s="19"/>
      <c r="G209" s="18"/>
      <c r="J209" s="54"/>
    </row>
    <row r="210" spans="1:16" s="16" customFormat="1" ht="15.75">
      <c r="A210" s="159"/>
      <c r="B210" s="7"/>
      <c r="C210" s="6"/>
      <c r="D210" s="6"/>
      <c r="E210" s="18"/>
      <c r="F210" s="19"/>
      <c r="G210" s="18"/>
    </row>
    <row r="211" spans="1:16" s="16" customFormat="1" ht="15.75">
      <c r="A211" s="159"/>
      <c r="B211" s="7"/>
      <c r="C211" s="6"/>
      <c r="D211" s="6"/>
      <c r="E211" s="18"/>
      <c r="F211" s="19"/>
      <c r="G211" s="18"/>
    </row>
    <row r="212" spans="1:16" s="16" customFormat="1" ht="15.75">
      <c r="A212" s="159"/>
      <c r="B212" s="7"/>
      <c r="C212" s="6"/>
      <c r="D212" s="6"/>
      <c r="E212" s="18"/>
      <c r="F212" s="19"/>
      <c r="G212" s="18"/>
    </row>
    <row r="213" spans="1:16" s="16" customFormat="1" ht="15.75">
      <c r="A213" s="159"/>
      <c r="B213" s="7"/>
      <c r="C213" s="6"/>
      <c r="D213" s="6"/>
      <c r="E213" s="18"/>
      <c r="F213" s="19"/>
      <c r="G213" s="18"/>
    </row>
    <row r="214" spans="1:16" s="16" customFormat="1" ht="15.75">
      <c r="A214" s="222"/>
      <c r="B214" s="5"/>
      <c r="C214" s="222"/>
      <c r="D214" s="222"/>
      <c r="E214" s="222"/>
      <c r="F214" s="28"/>
      <c r="G214" s="222"/>
    </row>
    <row r="215" spans="1:16" s="16" customFormat="1"/>
    <row r="216" spans="1:16" s="16" customFormat="1">
      <c r="J216" s="54"/>
    </row>
    <row r="217" spans="1:16" s="16" customFormat="1"/>
    <row r="218" spans="1:16" s="16" customFormat="1" ht="15.75">
      <c r="A218" s="5"/>
    </row>
    <row r="219" spans="1:16" s="16" customFormat="1" ht="15.75">
      <c r="A219" s="5"/>
      <c r="E219" s="160"/>
      <c r="F219" s="5"/>
      <c r="L219" s="161"/>
      <c r="M219" s="5"/>
      <c r="P219" s="5"/>
    </row>
    <row r="220" spans="1:16" s="16" customFormat="1" ht="15.75">
      <c r="A220" s="5"/>
      <c r="P220" s="5"/>
    </row>
    <row r="221" spans="1:16" s="16" customFormat="1" ht="15.75">
      <c r="A221" s="3"/>
      <c r="C221" s="3"/>
      <c r="D221" s="3"/>
      <c r="E221" s="3"/>
      <c r="F221" s="4"/>
      <c r="G221" s="3"/>
    </row>
    <row r="222" spans="1:16" s="16" customFormat="1" ht="15.75">
      <c r="A222" s="3"/>
      <c r="B222" s="5"/>
      <c r="C222" s="3"/>
      <c r="D222" s="3"/>
      <c r="E222" s="3"/>
      <c r="F222" s="4"/>
      <c r="G222" s="3"/>
    </row>
    <row r="223" spans="1:16" s="16" customFormat="1" ht="15.75">
      <c r="A223" s="3"/>
      <c r="B223" s="27"/>
      <c r="C223" s="3"/>
      <c r="D223" s="3"/>
      <c r="E223" s="3"/>
      <c r="G223" s="3"/>
    </row>
    <row r="224" spans="1:16" s="16" customFormat="1" ht="15.75">
      <c r="A224" s="159"/>
      <c r="B224" s="7"/>
      <c r="C224" s="162"/>
      <c r="D224" s="163"/>
      <c r="E224" s="18"/>
      <c r="F224" s="19"/>
      <c r="G224" s="18"/>
    </row>
    <row r="225" spans="1:10" s="16" customFormat="1" ht="15.75">
      <c r="A225" s="159"/>
      <c r="B225" s="7"/>
      <c r="C225" s="162"/>
      <c r="D225" s="163"/>
      <c r="E225" s="18"/>
      <c r="F225" s="19"/>
      <c r="G225" s="18"/>
    </row>
    <row r="226" spans="1:10" s="16" customFormat="1" ht="15.75">
      <c r="A226" s="159"/>
      <c r="B226" s="7"/>
      <c r="C226" s="162"/>
      <c r="D226" s="163"/>
      <c r="E226" s="18"/>
      <c r="F226" s="19"/>
      <c r="G226" s="18"/>
    </row>
    <row r="227" spans="1:10" s="16" customFormat="1" ht="15.75">
      <c r="A227" s="159"/>
      <c r="B227" s="7"/>
      <c r="C227" s="162"/>
      <c r="D227" s="163"/>
      <c r="E227" s="18"/>
      <c r="F227" s="19"/>
      <c r="G227" s="18"/>
    </row>
    <row r="228" spans="1:10" s="16" customFormat="1" ht="15.75">
      <c r="A228" s="159"/>
      <c r="B228" s="7"/>
      <c r="C228" s="162"/>
      <c r="D228" s="163"/>
      <c r="E228" s="18"/>
      <c r="F228" s="19"/>
      <c r="G228" s="18"/>
    </row>
    <row r="229" spans="1:10" s="16" customFormat="1" ht="15.75">
      <c r="A229" s="159"/>
      <c r="B229" s="7"/>
      <c r="C229" s="162"/>
      <c r="D229" s="163"/>
      <c r="E229" s="18"/>
      <c r="F229" s="19"/>
      <c r="G229" s="18"/>
    </row>
    <row r="230" spans="1:10" s="16" customFormat="1" ht="15.75">
      <c r="A230" s="159"/>
      <c r="B230" s="7"/>
      <c r="C230" s="162"/>
      <c r="D230" s="163"/>
      <c r="E230" s="18"/>
      <c r="F230" s="19"/>
      <c r="G230" s="18"/>
      <c r="J230" s="54"/>
    </row>
    <row r="231" spans="1:10" s="16" customFormat="1" ht="15.75">
      <c r="A231" s="159"/>
      <c r="B231" s="7"/>
      <c r="C231" s="162"/>
      <c r="D231" s="163"/>
      <c r="E231" s="18"/>
      <c r="F231" s="19"/>
      <c r="G231" s="18"/>
    </row>
    <row r="232" spans="1:10" s="16" customFormat="1" ht="15.75">
      <c r="A232" s="159"/>
      <c r="B232" s="7"/>
      <c r="C232" s="162"/>
      <c r="D232" s="163"/>
      <c r="E232" s="18"/>
      <c r="F232" s="19"/>
      <c r="G232" s="18"/>
    </row>
    <row r="233" spans="1:10" s="16" customFormat="1" ht="15.75">
      <c r="A233" s="159"/>
      <c r="B233" s="7"/>
      <c r="C233" s="162"/>
      <c r="D233" s="163"/>
      <c r="E233" s="18"/>
      <c r="F233" s="19"/>
      <c r="G233" s="18"/>
    </row>
    <row r="234" spans="1:10" s="16" customFormat="1" ht="15.75">
      <c r="A234" s="159"/>
      <c r="B234" s="7"/>
      <c r="C234" s="162"/>
      <c r="D234" s="163"/>
      <c r="E234" s="18"/>
      <c r="F234" s="19"/>
      <c r="G234" s="18"/>
    </row>
    <row r="235" spans="1:10" s="16" customFormat="1" ht="15.75">
      <c r="A235" s="159"/>
      <c r="B235" s="7"/>
      <c r="C235" s="162"/>
      <c r="D235" s="163"/>
      <c r="E235" s="18"/>
      <c r="F235" s="19"/>
      <c r="G235" s="18"/>
    </row>
    <row r="236" spans="1:10" s="16" customFormat="1" ht="15.75">
      <c r="A236" s="159"/>
      <c r="B236" s="7"/>
      <c r="C236" s="162"/>
      <c r="D236" s="163"/>
      <c r="E236" s="18"/>
      <c r="F236" s="19"/>
      <c r="G236" s="18"/>
      <c r="J236" s="54"/>
    </row>
    <row r="237" spans="1:10" s="16" customFormat="1" ht="15.75">
      <c r="A237" s="159"/>
      <c r="B237" s="7"/>
      <c r="C237" s="162"/>
      <c r="D237" s="163"/>
      <c r="E237" s="18"/>
      <c r="F237" s="19"/>
      <c r="G237" s="18"/>
    </row>
    <row r="238" spans="1:10" s="16" customFormat="1" ht="15.75">
      <c r="A238" s="159"/>
      <c r="B238" s="7"/>
      <c r="C238" s="162"/>
      <c r="D238" s="163"/>
      <c r="E238" s="18"/>
      <c r="F238" s="19"/>
      <c r="G238" s="18"/>
    </row>
    <row r="239" spans="1:10" s="16" customFormat="1" ht="15.75">
      <c r="A239" s="159"/>
      <c r="B239" s="7"/>
      <c r="C239" s="162"/>
      <c r="D239" s="163"/>
      <c r="E239" s="18"/>
      <c r="F239" s="19"/>
      <c r="G239" s="18"/>
    </row>
    <row r="240" spans="1:10" s="16" customFormat="1" ht="15.75">
      <c r="A240" s="159"/>
      <c r="B240" s="7"/>
      <c r="C240" s="162"/>
      <c r="D240" s="163"/>
      <c r="E240" s="18"/>
      <c r="F240" s="19"/>
      <c r="G240" s="18"/>
    </row>
    <row r="241" spans="1:10" s="16" customFormat="1" ht="15.75">
      <c r="A241" s="159"/>
      <c r="B241" s="7"/>
      <c r="C241" s="162"/>
      <c r="D241" s="163"/>
      <c r="E241" s="18"/>
      <c r="F241" s="19"/>
      <c r="G241" s="18"/>
    </row>
    <row r="242" spans="1:10" s="16" customFormat="1" ht="15.75">
      <c r="A242" s="159"/>
      <c r="B242" s="7"/>
      <c r="C242" s="162"/>
      <c r="D242" s="163"/>
      <c r="E242" s="18"/>
      <c r="F242" s="19"/>
      <c r="G242" s="18"/>
      <c r="J242" s="54"/>
    </row>
    <row r="243" spans="1:10" s="16" customFormat="1" ht="15.75">
      <c r="A243" s="222"/>
      <c r="B243" s="5"/>
      <c r="C243" s="222"/>
      <c r="D243" s="223"/>
      <c r="E243" s="222"/>
      <c r="F243" s="28"/>
      <c r="G243" s="224"/>
    </row>
    <row r="244" spans="1:10" s="16" customFormat="1"/>
    <row r="245" spans="1:10" s="16" customFormat="1"/>
    <row r="246" spans="1:10" s="16" customFormat="1"/>
    <row r="247" spans="1:10" s="16" customFormat="1"/>
    <row r="248" spans="1:10" s="16" customFormat="1">
      <c r="J248" s="54"/>
    </row>
    <row r="249" spans="1:10" s="16" customFormat="1"/>
    <row r="250" spans="1:10" s="16" customFormat="1"/>
    <row r="251" spans="1:10" s="16" customFormat="1"/>
    <row r="252" spans="1:10" s="16" customFormat="1"/>
    <row r="253" spans="1:10" s="16" customFormat="1" ht="15.75">
      <c r="A253" s="5"/>
    </row>
    <row r="254" spans="1:10" s="16" customFormat="1" ht="15.75">
      <c r="A254" s="5"/>
      <c r="J254" s="54"/>
    </row>
    <row r="255" spans="1:10" s="16" customFormat="1" ht="15.75">
      <c r="A255" s="3"/>
      <c r="C255" s="3"/>
      <c r="D255" s="3"/>
      <c r="E255" s="3"/>
      <c r="F255" s="4"/>
      <c r="G255" s="3"/>
    </row>
    <row r="256" spans="1:10" s="16" customFormat="1" ht="15.75">
      <c r="A256" s="3"/>
      <c r="B256" s="5"/>
      <c r="C256" s="3"/>
      <c r="D256" s="3"/>
      <c r="E256" s="3"/>
      <c r="F256" s="4"/>
      <c r="G256" s="3"/>
    </row>
    <row r="257" spans="1:10" s="16" customFormat="1" ht="15.75">
      <c r="A257" s="3"/>
      <c r="B257" s="27"/>
      <c r="C257" s="3"/>
      <c r="D257" s="3"/>
      <c r="E257" s="3"/>
      <c r="G257" s="3"/>
    </row>
    <row r="258" spans="1:10" s="16" customFormat="1" ht="15.75">
      <c r="A258" s="6"/>
      <c r="B258" s="7"/>
      <c r="C258" s="162"/>
      <c r="D258" s="162"/>
      <c r="E258" s="8"/>
      <c r="F258" s="28"/>
      <c r="G258" s="27"/>
    </row>
    <row r="259" spans="1:10" s="16" customFormat="1" ht="15.75">
      <c r="A259" s="6"/>
      <c r="B259" s="7"/>
      <c r="C259" s="162"/>
      <c r="D259" s="162"/>
      <c r="E259" s="8"/>
      <c r="F259" s="9"/>
      <c r="G259" s="27"/>
    </row>
    <row r="260" spans="1:10" s="16" customFormat="1" ht="15.75">
      <c r="A260" s="6"/>
      <c r="B260" s="7"/>
      <c r="C260" s="162"/>
      <c r="D260" s="162"/>
      <c r="E260" s="8"/>
      <c r="F260" s="9"/>
      <c r="G260" s="27"/>
      <c r="J260" s="54"/>
    </row>
    <row r="261" spans="1:10" s="16" customFormat="1" ht="15.75">
      <c r="A261" s="6"/>
      <c r="B261" s="7"/>
      <c r="C261" s="162"/>
      <c r="D261" s="162"/>
      <c r="E261" s="8"/>
      <c r="F261" s="9"/>
      <c r="G261" s="27"/>
    </row>
    <row r="262" spans="1:10" s="16" customFormat="1" ht="15.75">
      <c r="A262" s="6"/>
      <c r="B262" s="7"/>
      <c r="C262" s="162"/>
      <c r="D262" s="162"/>
      <c r="E262" s="8"/>
      <c r="F262" s="9"/>
      <c r="G262" s="27"/>
    </row>
    <row r="263" spans="1:10" s="16" customFormat="1" ht="15.75">
      <c r="A263" s="6"/>
      <c r="B263" s="7"/>
      <c r="C263" s="162"/>
      <c r="D263" s="162"/>
      <c r="E263" s="8"/>
      <c r="F263" s="9"/>
      <c r="G263" s="27"/>
    </row>
    <row r="264" spans="1:10" s="16" customFormat="1" ht="15.75">
      <c r="B264" s="7"/>
      <c r="C264" s="162"/>
      <c r="D264" s="162"/>
    </row>
    <row r="265" spans="1:10" s="16" customFormat="1" ht="15.75">
      <c r="B265" s="7"/>
      <c r="C265" s="162"/>
      <c r="D265" s="162"/>
    </row>
    <row r="266" spans="1:10" s="16" customFormat="1" ht="15.75">
      <c r="B266" s="7"/>
      <c r="C266" s="162"/>
      <c r="D266" s="162"/>
      <c r="J266" s="54"/>
    </row>
    <row r="267" spans="1:10" s="16" customFormat="1" ht="15.75">
      <c r="B267" s="7"/>
      <c r="C267" s="162"/>
      <c r="D267" s="162"/>
    </row>
    <row r="268" spans="1:10" s="16" customFormat="1" ht="15.75">
      <c r="B268" s="7"/>
      <c r="C268" s="162"/>
      <c r="D268" s="162"/>
    </row>
    <row r="269" spans="1:10" s="16" customFormat="1" ht="18.75">
      <c r="A269" s="22"/>
      <c r="B269" s="164"/>
      <c r="C269" s="165"/>
      <c r="E269" s="164"/>
    </row>
    <row r="270" spans="1:10" s="16" customFormat="1" ht="15.75">
      <c r="A270" s="164"/>
      <c r="B270" s="164"/>
      <c r="C270" s="164"/>
      <c r="D270" s="164"/>
      <c r="E270" s="164"/>
    </row>
    <row r="271" spans="1:10" s="16" customFormat="1" ht="15.75">
      <c r="A271" s="164"/>
      <c r="B271" s="164"/>
      <c r="C271" s="164"/>
      <c r="D271" s="166"/>
      <c r="E271" s="166"/>
    </row>
    <row r="272" spans="1:10" s="16" customFormat="1" ht="15.75">
      <c r="A272" s="164"/>
      <c r="C272" s="164"/>
      <c r="D272" s="164"/>
      <c r="E272" s="164"/>
      <c r="J272" s="54"/>
    </row>
    <row r="273" spans="1:10" s="16" customFormat="1">
      <c r="A273" s="167"/>
      <c r="B273" s="168"/>
      <c r="C273" s="167"/>
      <c r="D273" s="167"/>
      <c r="E273" s="167"/>
    </row>
    <row r="274" spans="1:10" s="16" customFormat="1" ht="15.75">
      <c r="A274" s="169"/>
      <c r="B274" s="169"/>
      <c r="C274" s="169"/>
      <c r="D274" s="164"/>
      <c r="E274" s="167"/>
    </row>
    <row r="275" spans="1:10" s="16" customFormat="1" ht="15.75">
      <c r="A275" s="170"/>
      <c r="B275" s="170"/>
      <c r="C275" s="170"/>
      <c r="D275" s="164"/>
      <c r="E275" s="167"/>
    </row>
    <row r="276" spans="1:10" s="16" customFormat="1" ht="15.75">
      <c r="A276" s="22"/>
      <c r="B276" s="22"/>
      <c r="C276" s="22"/>
      <c r="D276" s="164"/>
      <c r="E276" s="167"/>
    </row>
    <row r="277" spans="1:10" s="16" customFormat="1" ht="15.75">
      <c r="A277" s="167"/>
      <c r="B277" s="167"/>
      <c r="C277" s="167"/>
      <c r="D277" s="167"/>
      <c r="E277" s="167"/>
      <c r="F277" s="225"/>
      <c r="G277" s="224"/>
    </row>
    <row r="278" spans="1:10" s="16" customFormat="1" ht="18">
      <c r="A278" s="171"/>
      <c r="B278" s="171"/>
      <c r="C278" s="142"/>
      <c r="D278" s="226"/>
      <c r="E278" s="142"/>
      <c r="J278" s="54"/>
    </row>
    <row r="279" spans="1:10" s="16" customFormat="1" ht="18.75">
      <c r="A279" s="171"/>
      <c r="B279" s="171"/>
      <c r="C279" s="227"/>
      <c r="D279" s="172"/>
      <c r="E279" s="142"/>
    </row>
    <row r="280" spans="1:10" s="16" customFormat="1" ht="15.75">
      <c r="A280" s="167"/>
      <c r="B280" s="167"/>
      <c r="D280" s="167"/>
      <c r="E280" s="167"/>
      <c r="F280" s="4"/>
      <c r="G280" s="3"/>
    </row>
    <row r="281" spans="1:10" s="16" customFormat="1" ht="15.75">
      <c r="A281" s="173"/>
      <c r="B281" s="174"/>
      <c r="C281" s="174"/>
      <c r="D281" s="175"/>
      <c r="E281" s="176"/>
      <c r="F281" s="4"/>
      <c r="G281" s="3"/>
    </row>
    <row r="282" spans="1:10" s="16" customFormat="1" ht="15.75">
      <c r="A282" s="142"/>
      <c r="B282" s="142"/>
      <c r="C282" s="142"/>
      <c r="D282" s="142"/>
      <c r="E282" s="142"/>
      <c r="F282" s="4"/>
      <c r="G282" s="3"/>
    </row>
    <row r="283" spans="1:10" s="16" customFormat="1" ht="15.75">
      <c r="A283" s="173"/>
      <c r="B283" s="174"/>
      <c r="C283" s="174"/>
      <c r="D283" s="174"/>
      <c r="E283" s="174"/>
      <c r="F283" s="4"/>
      <c r="G283" s="3"/>
    </row>
    <row r="284" spans="1:10" s="16" customFormat="1" ht="15.75">
      <c r="A284" s="3"/>
      <c r="B284" s="10"/>
      <c r="D284" s="3"/>
      <c r="E284" s="3"/>
      <c r="F284" s="4"/>
      <c r="G284" s="3"/>
      <c r="J284" s="54"/>
    </row>
    <row r="285" spans="1:10" s="16" customFormat="1" ht="18">
      <c r="A285" s="168"/>
      <c r="B285" s="177"/>
      <c r="D285" s="178"/>
      <c r="E285" s="177"/>
      <c r="F285" s="3"/>
      <c r="G285" s="4"/>
    </row>
    <row r="286" spans="1:10" s="16" customFormat="1" ht="18">
      <c r="A286" s="168"/>
      <c r="B286" s="179"/>
      <c r="E286" s="3"/>
      <c r="F286" s="3"/>
      <c r="G286" s="4"/>
    </row>
    <row r="287" spans="1:10" s="16" customFormat="1" ht="15.75">
      <c r="A287" s="13"/>
      <c r="B287" s="12"/>
      <c r="C287" s="12"/>
      <c r="D287" s="180"/>
      <c r="E287" s="3"/>
      <c r="F287" s="3"/>
      <c r="G287" s="4"/>
    </row>
    <row r="288" spans="1:10" s="16" customFormat="1" ht="15.75">
      <c r="A288" s="13"/>
      <c r="B288" s="12"/>
      <c r="C288" s="12"/>
      <c r="D288" s="180"/>
      <c r="E288" s="3"/>
      <c r="F288" s="3"/>
      <c r="G288" s="4"/>
    </row>
    <row r="289" spans="1:10" s="16" customFormat="1" ht="15.75">
      <c r="A289" s="13"/>
      <c r="B289" s="12"/>
      <c r="C289" s="12"/>
      <c r="D289" s="180"/>
      <c r="E289" s="3"/>
      <c r="F289" s="3"/>
      <c r="G289" s="4"/>
    </row>
    <row r="290" spans="1:10" s="16" customFormat="1" ht="15.75">
      <c r="A290" s="13"/>
      <c r="B290" s="12"/>
      <c r="D290" s="180"/>
      <c r="E290" s="3"/>
      <c r="F290" s="3"/>
      <c r="G290" s="4"/>
      <c r="J290" s="54"/>
    </row>
    <row r="291" spans="1:10" s="16" customFormat="1" ht="15.75">
      <c r="A291" s="13"/>
      <c r="B291" s="12"/>
      <c r="D291" s="180"/>
      <c r="E291" s="3"/>
      <c r="F291" s="3"/>
      <c r="G291" s="4"/>
    </row>
    <row r="292" spans="1:10" s="16" customFormat="1" ht="15.75">
      <c r="A292" s="13"/>
      <c r="B292" s="12"/>
      <c r="D292" s="180"/>
      <c r="E292" s="3"/>
      <c r="F292" s="3"/>
      <c r="G292" s="4"/>
    </row>
    <row r="293" spans="1:10" s="16" customFormat="1" ht="15.75">
      <c r="A293" s="13"/>
      <c r="B293" s="12"/>
      <c r="D293" s="180"/>
      <c r="E293" s="3"/>
      <c r="F293" s="3"/>
      <c r="G293" s="4"/>
    </row>
    <row r="294" spans="1:10" s="16" customFormat="1" ht="15.75">
      <c r="A294" s="13"/>
      <c r="B294" s="12"/>
      <c r="D294" s="180"/>
      <c r="E294" s="3"/>
      <c r="F294" s="3"/>
      <c r="G294" s="4"/>
    </row>
    <row r="295" spans="1:10" s="16" customFormat="1" ht="15.75">
      <c r="A295" s="13"/>
      <c r="B295" s="12"/>
      <c r="D295" s="180"/>
      <c r="E295" s="3"/>
      <c r="F295" s="3"/>
      <c r="G295" s="4"/>
    </row>
    <row r="296" spans="1:10" s="16" customFormat="1" ht="15.75">
      <c r="A296" s="13"/>
      <c r="B296" s="12"/>
      <c r="D296" s="180"/>
      <c r="E296" s="3"/>
      <c r="F296" s="3"/>
      <c r="G296" s="4"/>
      <c r="J296" s="54"/>
    </row>
    <row r="297" spans="1:10" s="16" customFormat="1" ht="15.75">
      <c r="A297" s="13"/>
      <c r="B297" s="12"/>
      <c r="D297" s="180"/>
      <c r="E297" s="3"/>
      <c r="F297" s="3"/>
      <c r="G297" s="4"/>
    </row>
    <row r="298" spans="1:10" s="16" customFormat="1" ht="15.75">
      <c r="A298" s="13"/>
      <c r="B298" s="12"/>
      <c r="D298" s="180"/>
      <c r="E298" s="3"/>
      <c r="F298" s="3"/>
      <c r="G298" s="4"/>
    </row>
    <row r="299" spans="1:10" s="16" customFormat="1" ht="15.75">
      <c r="A299" s="13"/>
      <c r="B299" s="12"/>
      <c r="D299" s="180"/>
      <c r="E299" s="3"/>
      <c r="F299" s="3"/>
      <c r="G299" s="4"/>
    </row>
    <row r="300" spans="1:10" s="16" customFormat="1" ht="15.75">
      <c r="A300" s="13"/>
      <c r="B300" s="12"/>
      <c r="D300" s="180"/>
      <c r="E300" s="3"/>
      <c r="F300" s="3"/>
      <c r="G300" s="4"/>
    </row>
    <row r="301" spans="1:10" s="16" customFormat="1" ht="15.75">
      <c r="A301" s="13"/>
      <c r="B301" s="12"/>
      <c r="D301" s="180"/>
      <c r="E301" s="3"/>
      <c r="F301" s="3"/>
      <c r="G301" s="4"/>
    </row>
    <row r="302" spans="1:10" s="16" customFormat="1" ht="15.75">
      <c r="A302" s="13"/>
      <c r="B302" s="12"/>
      <c r="D302" s="180"/>
      <c r="E302" s="3"/>
      <c r="F302" s="3"/>
      <c r="G302" s="4"/>
      <c r="J302" s="54"/>
    </row>
    <row r="303" spans="1:10" s="16" customFormat="1" ht="15.75">
      <c r="A303" s="13"/>
      <c r="B303" s="12"/>
      <c r="D303" s="180"/>
      <c r="E303" s="3"/>
      <c r="F303" s="3"/>
      <c r="G303" s="4"/>
    </row>
    <row r="304" spans="1:10" s="16" customFormat="1" ht="15.75">
      <c r="A304" s="13"/>
      <c r="B304" s="12"/>
      <c r="D304" s="180"/>
      <c r="E304" s="3"/>
      <c r="F304" s="3"/>
      <c r="G304" s="4"/>
    </row>
    <row r="305" spans="1:10" s="16" customFormat="1" ht="15.75">
      <c r="A305" s="13"/>
      <c r="B305" s="12"/>
      <c r="D305" s="180"/>
      <c r="E305" s="3"/>
      <c r="F305" s="3"/>
      <c r="G305" s="4"/>
    </row>
    <row r="306" spans="1:10" s="16" customFormat="1" ht="15.75">
      <c r="A306" s="13"/>
      <c r="B306" s="12"/>
      <c r="D306" s="180"/>
      <c r="E306" s="3"/>
      <c r="F306" s="3"/>
      <c r="G306" s="4"/>
    </row>
    <row r="307" spans="1:10" s="16" customFormat="1" ht="15.75">
      <c r="A307" s="13"/>
      <c r="B307" s="12"/>
      <c r="D307" s="180"/>
      <c r="E307" s="3"/>
      <c r="F307" s="3"/>
      <c r="G307" s="4"/>
    </row>
    <row r="308" spans="1:10" s="16" customFormat="1" ht="15.75">
      <c r="A308" s="13"/>
      <c r="B308" s="12"/>
      <c r="D308" s="180"/>
      <c r="E308" s="3"/>
      <c r="F308" s="3"/>
      <c r="G308" s="4"/>
      <c r="J308" s="54"/>
    </row>
    <row r="309" spans="1:10" s="16" customFormat="1" ht="15.75">
      <c r="A309" s="13"/>
      <c r="B309" s="12"/>
      <c r="D309" s="180"/>
      <c r="E309" s="3"/>
      <c r="F309" s="3"/>
      <c r="G309" s="4"/>
    </row>
    <row r="310" spans="1:10" s="16" customFormat="1" ht="15.75">
      <c r="A310" s="13"/>
      <c r="B310" s="12"/>
      <c r="D310" s="180"/>
      <c r="E310" s="3"/>
      <c r="F310" s="3"/>
      <c r="G310" s="4"/>
    </row>
    <row r="311" spans="1:10" s="16" customFormat="1" ht="15.75">
      <c r="A311" s="13"/>
      <c r="B311" s="12"/>
      <c r="D311" s="180"/>
      <c r="E311" s="3"/>
      <c r="F311" s="3"/>
      <c r="G311" s="4"/>
    </row>
    <row r="312" spans="1:10" s="16" customFormat="1" ht="15.75">
      <c r="A312" s="13"/>
      <c r="B312" s="12"/>
      <c r="D312" s="180"/>
      <c r="E312" s="3"/>
      <c r="F312" s="3"/>
      <c r="G312" s="4"/>
    </row>
    <row r="313" spans="1:10" s="16" customFormat="1" ht="15.75">
      <c r="A313" s="13"/>
      <c r="B313" s="12"/>
      <c r="D313" s="180"/>
      <c r="E313" s="3"/>
      <c r="F313" s="3"/>
      <c r="G313" s="4"/>
    </row>
    <row r="314" spans="1:10" s="16" customFormat="1" ht="15.75">
      <c r="A314" s="13"/>
      <c r="B314" s="12"/>
      <c r="D314" s="180"/>
      <c r="E314" s="3"/>
      <c r="F314" s="3"/>
      <c r="G314" s="4"/>
      <c r="J314" s="54"/>
    </row>
    <row r="315" spans="1:10" s="16" customFormat="1" ht="15.75">
      <c r="A315" s="13"/>
      <c r="B315" s="12"/>
      <c r="D315" s="180"/>
      <c r="E315" s="3"/>
      <c r="F315" s="3"/>
      <c r="G315" s="4"/>
    </row>
    <row r="316" spans="1:10" s="16" customFormat="1" ht="15.75">
      <c r="A316" s="13"/>
      <c r="B316" s="12"/>
      <c r="D316" s="180"/>
      <c r="E316" s="3"/>
      <c r="F316" s="3"/>
      <c r="G316" s="4"/>
    </row>
    <row r="317" spans="1:10" s="16" customFormat="1" ht="15.75">
      <c r="A317" s="13"/>
      <c r="B317" s="12"/>
      <c r="D317" s="180"/>
      <c r="E317" s="3"/>
      <c r="F317" s="3"/>
      <c r="G317" s="4"/>
    </row>
    <row r="318" spans="1:10" s="16" customFormat="1" ht="15.75">
      <c r="A318" s="13"/>
      <c r="B318" s="12"/>
      <c r="D318" s="180"/>
      <c r="E318" s="3"/>
      <c r="F318" s="3"/>
      <c r="G318" s="4"/>
    </row>
    <row r="319" spans="1:10" s="16" customFormat="1" ht="15.75">
      <c r="A319" s="13"/>
      <c r="B319" s="12"/>
      <c r="D319" s="180"/>
      <c r="E319" s="3"/>
      <c r="F319" s="3"/>
      <c r="G319" s="4"/>
    </row>
    <row r="320" spans="1:10" s="16" customFormat="1" ht="15.75">
      <c r="A320" s="13"/>
      <c r="B320" s="12"/>
      <c r="D320" s="180"/>
      <c r="E320" s="3"/>
      <c r="F320" s="3"/>
      <c r="G320" s="4"/>
      <c r="J320" s="54"/>
    </row>
    <row r="321" spans="1:10" s="16" customFormat="1" ht="15.75">
      <c r="A321" s="13"/>
      <c r="B321" s="12"/>
      <c r="D321" s="180"/>
      <c r="E321" s="3"/>
      <c r="F321" s="3"/>
      <c r="G321" s="4"/>
    </row>
    <row r="322" spans="1:10" s="16" customFormat="1" ht="15.75">
      <c r="A322" s="13"/>
      <c r="B322" s="12"/>
      <c r="D322" s="180"/>
      <c r="E322" s="3"/>
      <c r="F322" s="3"/>
      <c r="G322" s="4"/>
    </row>
    <row r="323" spans="1:10" s="16" customFormat="1" ht="15.75">
      <c r="A323" s="13"/>
      <c r="B323" s="12"/>
      <c r="D323" s="180"/>
      <c r="E323" s="3"/>
      <c r="F323" s="3"/>
      <c r="G323" s="4"/>
    </row>
    <row r="324" spans="1:10" s="16" customFormat="1" ht="15.75">
      <c r="A324" s="13"/>
      <c r="B324" s="12"/>
      <c r="D324" s="180"/>
      <c r="E324" s="3"/>
      <c r="F324" s="3"/>
      <c r="G324" s="4"/>
    </row>
    <row r="325" spans="1:10" s="16" customFormat="1" ht="15.75">
      <c r="A325" s="13"/>
      <c r="B325" s="12"/>
      <c r="D325" s="180"/>
      <c r="E325" s="3"/>
      <c r="F325" s="3"/>
      <c r="G325" s="4"/>
    </row>
    <row r="326" spans="1:10" s="16" customFormat="1" ht="15.75">
      <c r="A326" s="13"/>
      <c r="B326" s="12"/>
      <c r="D326" s="180"/>
      <c r="E326" s="3"/>
      <c r="F326" s="3"/>
      <c r="G326" s="4"/>
      <c r="J326" s="54"/>
    </row>
    <row r="327" spans="1:10" s="16" customFormat="1" ht="15.75">
      <c r="A327" s="13"/>
      <c r="B327" s="12"/>
      <c r="D327" s="180"/>
      <c r="E327" s="3"/>
      <c r="F327" s="3"/>
      <c r="G327" s="4"/>
    </row>
    <row r="328" spans="1:10" s="16" customFormat="1" ht="15.75">
      <c r="A328" s="13"/>
      <c r="B328" s="12"/>
      <c r="D328" s="180"/>
      <c r="E328" s="3"/>
      <c r="F328" s="3"/>
      <c r="G328" s="4"/>
    </row>
    <row r="329" spans="1:10" s="16" customFormat="1" ht="15.75">
      <c r="A329" s="13"/>
      <c r="B329" s="12"/>
      <c r="D329" s="180"/>
      <c r="E329" s="3"/>
      <c r="F329" s="3"/>
      <c r="G329" s="4"/>
    </row>
    <row r="330" spans="1:10" s="16" customFormat="1" ht="15.75">
      <c r="A330" s="13"/>
      <c r="B330" s="12"/>
      <c r="D330" s="180"/>
      <c r="E330" s="3"/>
      <c r="F330" s="3"/>
      <c r="G330" s="4"/>
    </row>
    <row r="331" spans="1:10" s="16" customFormat="1" ht="15.75">
      <c r="A331" s="13"/>
      <c r="B331" s="12"/>
      <c r="D331" s="180"/>
      <c r="E331" s="3"/>
      <c r="F331" s="3"/>
      <c r="G331" s="4"/>
    </row>
    <row r="332" spans="1:10" s="16" customFormat="1" ht="18">
      <c r="A332" s="228"/>
      <c r="B332" s="229"/>
      <c r="D332" s="230"/>
      <c r="E332" s="3"/>
      <c r="F332" s="3"/>
      <c r="G332" s="4"/>
      <c r="J332" s="54"/>
    </row>
    <row r="333" spans="1:10" s="16" customFormat="1"/>
    <row r="334" spans="1:10" s="16" customFormat="1" ht="15.75">
      <c r="A334" s="181"/>
      <c r="C334" s="20"/>
    </row>
    <row r="335" spans="1:10" s="16" customFormat="1"/>
    <row r="336" spans="1:10" s="16" customFormat="1"/>
    <row r="337" spans="1:10" s="16" customFormat="1">
      <c r="A337" s="21"/>
      <c r="B337" s="142"/>
      <c r="C337" s="142"/>
      <c r="D337" s="142"/>
      <c r="E337" s="142"/>
    </row>
    <row r="338" spans="1:10" s="16" customFormat="1" ht="15.75">
      <c r="A338" s="21"/>
      <c r="B338" s="142"/>
      <c r="C338" s="142"/>
      <c r="D338" s="142"/>
      <c r="E338" s="22"/>
      <c r="J338" s="54"/>
    </row>
    <row r="339" spans="1:10" s="16" customFormat="1" ht="15.75">
      <c r="A339" s="22"/>
      <c r="B339" s="142"/>
      <c r="C339" s="142"/>
      <c r="D339" s="142"/>
      <c r="E339" s="22"/>
    </row>
    <row r="340" spans="1:10" s="16" customFormat="1" ht="15.75">
      <c r="A340" s="22"/>
      <c r="B340" s="142"/>
      <c r="C340" s="142"/>
      <c r="D340" s="142"/>
      <c r="E340" s="22"/>
    </row>
    <row r="341" spans="1:10" s="16" customFormat="1"/>
    <row r="342" spans="1:10" s="16" customFormat="1"/>
    <row r="343" spans="1:10" s="16" customFormat="1"/>
    <row r="344" spans="1:10" s="16" customFormat="1">
      <c r="J344" s="54"/>
    </row>
    <row r="345" spans="1:10" s="16" customFormat="1"/>
    <row r="346" spans="1:10" s="16" customFormat="1"/>
    <row r="347" spans="1:10" s="16" customFormat="1"/>
    <row r="348" spans="1:10" s="16" customFormat="1"/>
    <row r="349" spans="1:10" s="16" customFormat="1"/>
    <row r="350" spans="1:10" s="16" customFormat="1">
      <c r="J350" s="54"/>
    </row>
    <row r="351" spans="1:10" s="16" customFormat="1"/>
    <row r="352" spans="1:10" s="16" customFormat="1"/>
    <row r="353" spans="1:10" s="16" customFormat="1"/>
    <row r="354" spans="1:10" s="16" customFormat="1"/>
    <row r="355" spans="1:10" s="16" customFormat="1"/>
    <row r="356" spans="1:10" s="16" customFormat="1">
      <c r="J356" s="54"/>
    </row>
    <row r="357" spans="1:10" s="16" customFormat="1"/>
    <row r="358" spans="1:10" s="16" customFormat="1"/>
    <row r="359" spans="1:10" s="16" customFormat="1"/>
    <row r="360" spans="1:10" s="16" customFormat="1"/>
    <row r="361" spans="1:10" s="16" customFormat="1">
      <c r="J361" s="54"/>
    </row>
    <row r="362" spans="1:10" s="16" customFormat="1"/>
    <row r="363" spans="1:10" s="16" customFormat="1"/>
    <row r="364" spans="1:10" s="16" customFormat="1" ht="18.75">
      <c r="A364" s="22"/>
      <c r="B364" s="164"/>
      <c r="C364" s="165"/>
      <c r="D364" s="142"/>
      <c r="E364" s="164"/>
    </row>
    <row r="365" spans="1:10" s="16" customFormat="1" ht="15.75">
      <c r="A365" s="164"/>
      <c r="B365" s="164"/>
      <c r="C365" s="164"/>
      <c r="D365" s="164"/>
      <c r="E365" s="164"/>
    </row>
    <row r="366" spans="1:10" s="16" customFormat="1" ht="15.75">
      <c r="A366" s="164"/>
      <c r="B366" s="164"/>
      <c r="C366" s="164"/>
      <c r="D366" s="166"/>
      <c r="E366" s="166"/>
    </row>
    <row r="367" spans="1:10" s="16" customFormat="1" ht="15.75">
      <c r="A367" s="164"/>
      <c r="B367" s="164"/>
      <c r="C367" s="164"/>
      <c r="D367" s="164"/>
      <c r="E367" s="164"/>
      <c r="J367" s="54"/>
    </row>
    <row r="368" spans="1:10" s="16" customFormat="1">
      <c r="A368" s="167"/>
      <c r="B368" s="168"/>
      <c r="C368" s="167"/>
      <c r="D368" s="167"/>
      <c r="E368" s="167"/>
    </row>
    <row r="369" spans="1:10" s="16" customFormat="1" ht="15.75">
      <c r="A369" s="169"/>
      <c r="B369" s="169"/>
      <c r="C369" s="169"/>
      <c r="D369" s="164"/>
      <c r="E369" s="167"/>
    </row>
    <row r="370" spans="1:10" s="16" customFormat="1" ht="15.75">
      <c r="A370" s="170"/>
      <c r="B370" s="170"/>
      <c r="C370" s="170"/>
      <c r="D370" s="164"/>
      <c r="E370" s="167"/>
    </row>
    <row r="371" spans="1:10" s="16" customFormat="1" ht="15.75">
      <c r="A371" s="182"/>
      <c r="B371" s="22"/>
      <c r="C371" s="22"/>
      <c r="D371" s="164"/>
      <c r="E371" s="167"/>
    </row>
    <row r="372" spans="1:10" s="16" customFormat="1" ht="15.75">
      <c r="A372" s="167"/>
      <c r="B372" s="167"/>
      <c r="C372" s="167"/>
      <c r="D372" s="167"/>
      <c r="E372" s="167"/>
      <c r="F372" s="225"/>
      <c r="G372" s="224"/>
    </row>
    <row r="373" spans="1:10" s="16" customFormat="1" ht="18">
      <c r="A373" s="171"/>
      <c r="B373" s="171"/>
      <c r="C373" s="142"/>
      <c r="D373" s="226"/>
      <c r="E373" s="142"/>
      <c r="J373" s="54"/>
    </row>
    <row r="374" spans="1:10" s="16" customFormat="1" ht="18.75">
      <c r="A374" s="171"/>
      <c r="B374" s="171"/>
      <c r="C374" s="227"/>
      <c r="D374" s="172"/>
      <c r="E374" s="142"/>
    </row>
    <row r="375" spans="1:10" s="16" customFormat="1" ht="15.75">
      <c r="A375" s="167"/>
      <c r="B375" s="167"/>
      <c r="D375" s="167"/>
      <c r="E375" s="167"/>
      <c r="F375" s="4"/>
      <c r="G375" s="3"/>
    </row>
    <row r="376" spans="1:10" s="16" customFormat="1" ht="15.75">
      <c r="A376" s="173"/>
      <c r="B376" s="174"/>
      <c r="C376" s="174"/>
      <c r="D376" s="175"/>
      <c r="E376" s="176"/>
      <c r="F376" s="4"/>
      <c r="G376" s="3"/>
    </row>
    <row r="377" spans="1:10" s="16" customFormat="1" ht="15.75">
      <c r="A377" s="142"/>
      <c r="B377" s="142"/>
      <c r="C377" s="142"/>
      <c r="D377" s="142"/>
      <c r="E377" s="142"/>
      <c r="F377" s="4"/>
      <c r="G377" s="3"/>
    </row>
    <row r="378" spans="1:10" s="16" customFormat="1" ht="15.75">
      <c r="A378" s="173"/>
      <c r="B378" s="174"/>
      <c r="C378" s="174"/>
      <c r="D378" s="174"/>
      <c r="E378" s="174"/>
      <c r="F378" s="4"/>
      <c r="G378" s="3"/>
    </row>
    <row r="379" spans="1:10" s="16" customFormat="1" ht="15.75">
      <c r="A379" s="3"/>
      <c r="B379" s="10"/>
      <c r="D379" s="3"/>
      <c r="E379" s="3"/>
      <c r="F379" s="4"/>
      <c r="G379" s="3"/>
      <c r="J379" s="54"/>
    </row>
    <row r="380" spans="1:10" s="16" customFormat="1" ht="18">
      <c r="A380" s="168"/>
      <c r="B380" s="177"/>
      <c r="D380" s="178"/>
      <c r="E380" s="177"/>
      <c r="F380" s="3"/>
      <c r="G380" s="4"/>
    </row>
    <row r="381" spans="1:10" s="16" customFormat="1" ht="18">
      <c r="A381" s="168"/>
      <c r="B381" s="179"/>
      <c r="E381" s="3"/>
      <c r="F381" s="3"/>
      <c r="G381" s="4"/>
    </row>
    <row r="382" spans="1:10" s="16" customFormat="1" ht="15.75">
      <c r="A382" s="13"/>
      <c r="B382" s="10"/>
      <c r="D382" s="180"/>
      <c r="E382" s="3"/>
      <c r="F382" s="3"/>
      <c r="G382" s="4"/>
    </row>
    <row r="383" spans="1:10" s="16" customFormat="1" ht="15.75">
      <c r="A383" s="13"/>
      <c r="B383" s="10"/>
      <c r="D383" s="180"/>
      <c r="E383" s="3"/>
      <c r="F383" s="3"/>
      <c r="G383" s="4"/>
    </row>
    <row r="384" spans="1:10" s="16" customFormat="1" ht="15.75">
      <c r="A384" s="13"/>
      <c r="B384" s="10"/>
      <c r="D384" s="180"/>
      <c r="E384" s="3"/>
      <c r="F384" s="3"/>
      <c r="G384" s="4"/>
    </row>
    <row r="385" spans="1:10" s="16" customFormat="1" ht="15.75">
      <c r="A385" s="13"/>
      <c r="B385" s="10"/>
      <c r="D385" s="180"/>
      <c r="E385" s="3"/>
      <c r="F385" s="3"/>
      <c r="G385" s="4"/>
      <c r="J385" s="54"/>
    </row>
    <row r="386" spans="1:10" s="16" customFormat="1" ht="15.75">
      <c r="A386" s="13"/>
      <c r="B386" s="10"/>
      <c r="D386" s="180"/>
      <c r="E386" s="3"/>
      <c r="F386" s="3"/>
      <c r="G386" s="4"/>
    </row>
    <row r="387" spans="1:10" s="16" customFormat="1" ht="15.75">
      <c r="A387" s="13"/>
      <c r="B387" s="10"/>
      <c r="D387" s="180"/>
      <c r="E387" s="3"/>
      <c r="F387" s="3"/>
      <c r="G387" s="4"/>
    </row>
    <row r="388" spans="1:10" s="16" customFormat="1" ht="15.75">
      <c r="A388" s="13"/>
      <c r="B388" s="10"/>
      <c r="D388" s="180"/>
      <c r="E388" s="3"/>
      <c r="F388" s="3"/>
      <c r="G388" s="4"/>
    </row>
    <row r="389" spans="1:10" s="16" customFormat="1" ht="15.75">
      <c r="A389" s="13"/>
      <c r="B389" s="10"/>
      <c r="D389" s="180"/>
      <c r="E389" s="3"/>
      <c r="F389" s="3"/>
      <c r="G389" s="4"/>
    </row>
    <row r="390" spans="1:10" s="16" customFormat="1" ht="15.75">
      <c r="A390" s="13"/>
      <c r="B390" s="10"/>
      <c r="D390" s="180"/>
      <c r="E390" s="3"/>
      <c r="F390" s="3"/>
      <c r="G390" s="4"/>
    </row>
    <row r="391" spans="1:10" s="16" customFormat="1" ht="15.75">
      <c r="A391" s="13"/>
      <c r="B391" s="10"/>
      <c r="D391" s="180"/>
      <c r="E391" s="3"/>
      <c r="F391" s="3"/>
      <c r="G391" s="4"/>
      <c r="J391" s="54"/>
    </row>
    <row r="392" spans="1:10" s="16" customFormat="1" ht="15.75">
      <c r="A392" s="13"/>
      <c r="B392" s="10"/>
      <c r="D392" s="180"/>
      <c r="E392" s="3"/>
      <c r="F392" s="3"/>
      <c r="G392" s="4"/>
    </row>
    <row r="393" spans="1:10" s="16" customFormat="1" ht="15.75">
      <c r="A393" s="13"/>
      <c r="B393" s="10"/>
      <c r="D393" s="180"/>
      <c r="E393" s="3"/>
      <c r="F393" s="3"/>
      <c r="G393" s="4"/>
    </row>
    <row r="394" spans="1:10" s="16" customFormat="1" ht="15.75">
      <c r="A394" s="13"/>
      <c r="B394" s="10"/>
      <c r="D394" s="180"/>
      <c r="E394" s="3"/>
      <c r="F394" s="3"/>
      <c r="G394" s="4"/>
    </row>
    <row r="395" spans="1:10" s="16" customFormat="1" ht="15.75">
      <c r="A395" s="13"/>
      <c r="B395" s="10"/>
      <c r="D395" s="180"/>
      <c r="E395" s="3"/>
      <c r="F395" s="3"/>
      <c r="G395" s="4"/>
    </row>
    <row r="396" spans="1:10" s="16" customFormat="1" ht="15.75">
      <c r="A396" s="13"/>
      <c r="B396" s="10"/>
      <c r="D396" s="180"/>
      <c r="E396" s="3"/>
      <c r="F396" s="3"/>
      <c r="G396" s="4"/>
    </row>
    <row r="397" spans="1:10" s="16" customFormat="1" ht="15.75">
      <c r="A397" s="13"/>
      <c r="B397" s="10"/>
      <c r="D397" s="180"/>
      <c r="E397" s="3"/>
      <c r="F397" s="3"/>
      <c r="G397" s="4"/>
      <c r="J397" s="54"/>
    </row>
    <row r="398" spans="1:10" s="16" customFormat="1" ht="15.75">
      <c r="A398" s="13"/>
      <c r="B398" s="10"/>
      <c r="D398" s="180"/>
      <c r="E398" s="3"/>
      <c r="F398" s="3"/>
      <c r="G398" s="4"/>
    </row>
    <row r="399" spans="1:10" s="16" customFormat="1" ht="15.75">
      <c r="A399" s="13"/>
      <c r="B399" s="10"/>
      <c r="D399" s="180"/>
      <c r="E399" s="3"/>
      <c r="F399" s="3"/>
      <c r="G399" s="4"/>
    </row>
    <row r="400" spans="1:10" s="16" customFormat="1" ht="15.75">
      <c r="A400" s="13"/>
      <c r="B400" s="10"/>
      <c r="D400" s="180"/>
      <c r="E400" s="3"/>
      <c r="F400" s="3"/>
      <c r="G400" s="4"/>
    </row>
    <row r="401" spans="1:10" s="16" customFormat="1" ht="15.75">
      <c r="A401" s="13"/>
      <c r="B401" s="10"/>
      <c r="D401" s="180"/>
      <c r="E401" s="3"/>
      <c r="F401" s="3"/>
      <c r="G401" s="4"/>
    </row>
    <row r="402" spans="1:10" s="16" customFormat="1" ht="15.75">
      <c r="A402" s="13"/>
      <c r="B402" s="10"/>
      <c r="D402" s="180"/>
      <c r="E402" s="3"/>
      <c r="F402" s="3"/>
      <c r="G402" s="4"/>
    </row>
    <row r="403" spans="1:10" s="16" customFormat="1" ht="15.75">
      <c r="A403" s="13"/>
      <c r="B403" s="10"/>
      <c r="D403" s="180"/>
      <c r="E403" s="3"/>
      <c r="F403" s="3"/>
      <c r="G403" s="4"/>
      <c r="J403" s="54"/>
    </row>
    <row r="404" spans="1:10" s="16" customFormat="1" ht="15.75">
      <c r="A404" s="13"/>
      <c r="B404" s="10"/>
      <c r="D404" s="180"/>
      <c r="E404" s="3"/>
      <c r="F404" s="3"/>
      <c r="G404" s="4"/>
    </row>
    <row r="405" spans="1:10" s="16" customFormat="1" ht="15.75">
      <c r="A405" s="13"/>
      <c r="B405" s="10"/>
      <c r="D405" s="180"/>
      <c r="E405" s="3"/>
      <c r="F405" s="3"/>
      <c r="G405" s="4"/>
    </row>
    <row r="406" spans="1:10" s="16" customFormat="1" ht="15.75">
      <c r="A406" s="13"/>
      <c r="B406" s="10"/>
      <c r="D406" s="180"/>
      <c r="E406" s="3"/>
      <c r="F406" s="3"/>
      <c r="G406" s="4"/>
    </row>
    <row r="407" spans="1:10" s="16" customFormat="1" ht="15.75">
      <c r="A407" s="13"/>
      <c r="B407" s="10"/>
      <c r="D407" s="180"/>
      <c r="E407" s="3"/>
      <c r="F407" s="3"/>
      <c r="G407" s="4"/>
    </row>
    <row r="408" spans="1:10" s="16" customFormat="1" ht="15.75">
      <c r="A408" s="13"/>
      <c r="B408" s="10"/>
      <c r="D408" s="180"/>
      <c r="E408" s="3"/>
      <c r="F408" s="3"/>
      <c r="G408" s="4"/>
    </row>
    <row r="409" spans="1:10" s="16" customFormat="1" ht="15.75">
      <c r="A409" s="13"/>
      <c r="B409" s="10"/>
      <c r="D409" s="180"/>
      <c r="E409" s="3"/>
      <c r="F409" s="3"/>
      <c r="G409" s="4"/>
      <c r="J409" s="54"/>
    </row>
    <row r="410" spans="1:10" s="16" customFormat="1" ht="15.75">
      <c r="A410" s="13"/>
      <c r="B410" s="10"/>
      <c r="D410" s="180"/>
      <c r="E410" s="3"/>
      <c r="F410" s="3"/>
      <c r="G410" s="4"/>
    </row>
    <row r="411" spans="1:10" s="16" customFormat="1" ht="15.75">
      <c r="A411" s="13"/>
      <c r="B411" s="10"/>
      <c r="D411" s="180"/>
      <c r="E411" s="3"/>
      <c r="F411" s="3"/>
      <c r="G411" s="4"/>
    </row>
    <row r="412" spans="1:10" s="16" customFormat="1" ht="15.75">
      <c r="A412" s="13"/>
      <c r="B412" s="10"/>
      <c r="D412" s="180"/>
      <c r="E412" s="3"/>
      <c r="F412" s="3"/>
      <c r="G412" s="4"/>
    </row>
    <row r="413" spans="1:10" s="16" customFormat="1" ht="15.75">
      <c r="A413" s="13"/>
      <c r="B413" s="10"/>
      <c r="D413" s="180"/>
      <c r="E413" s="3"/>
      <c r="F413" s="3"/>
      <c r="G413" s="4"/>
    </row>
    <row r="414" spans="1:10" s="16" customFormat="1" ht="15.75">
      <c r="A414" s="13"/>
      <c r="B414" s="10"/>
      <c r="D414" s="180"/>
      <c r="E414" s="3"/>
      <c r="F414" s="3"/>
      <c r="G414" s="4"/>
    </row>
    <row r="415" spans="1:10" s="16" customFormat="1" ht="15.75">
      <c r="A415" s="13"/>
      <c r="B415" s="10"/>
      <c r="D415" s="180"/>
      <c r="E415" s="3"/>
      <c r="F415" s="3"/>
      <c r="G415" s="4"/>
      <c r="J415" s="54"/>
    </row>
    <row r="416" spans="1:10" s="16" customFormat="1" ht="15.75">
      <c r="A416" s="13"/>
      <c r="B416" s="10"/>
      <c r="D416" s="180"/>
      <c r="E416" s="3"/>
      <c r="F416" s="3"/>
      <c r="G416" s="4"/>
    </row>
    <row r="417" spans="1:10" s="16" customFormat="1" ht="15.75">
      <c r="A417" s="13"/>
      <c r="B417" s="10"/>
      <c r="D417" s="180"/>
      <c r="E417" s="3"/>
      <c r="F417" s="3"/>
      <c r="G417" s="4"/>
    </row>
    <row r="418" spans="1:10" s="16" customFormat="1" ht="15.75">
      <c r="A418" s="13"/>
      <c r="B418" s="10"/>
      <c r="D418" s="180"/>
      <c r="E418" s="3"/>
      <c r="F418" s="3"/>
      <c r="G418" s="4"/>
    </row>
    <row r="419" spans="1:10" s="16" customFormat="1" ht="15.75">
      <c r="A419" s="13"/>
      <c r="B419" s="10"/>
      <c r="D419" s="180"/>
      <c r="E419" s="3"/>
      <c r="F419" s="3"/>
      <c r="G419" s="4"/>
    </row>
    <row r="420" spans="1:10" s="16" customFormat="1" ht="15.75">
      <c r="A420" s="13"/>
      <c r="B420" s="10"/>
      <c r="D420" s="180"/>
      <c r="E420" s="3"/>
      <c r="F420" s="3"/>
      <c r="G420" s="4"/>
    </row>
    <row r="421" spans="1:10" s="16" customFormat="1" ht="15.75">
      <c r="A421" s="13"/>
      <c r="B421" s="10"/>
      <c r="D421" s="180"/>
      <c r="E421" s="3"/>
      <c r="F421" s="3"/>
      <c r="G421" s="4"/>
      <c r="J421" s="54"/>
    </row>
    <row r="422" spans="1:10" s="16" customFormat="1" ht="15.75">
      <c r="A422" s="13"/>
      <c r="B422" s="10"/>
      <c r="D422" s="180"/>
      <c r="E422" s="3"/>
      <c r="F422" s="3"/>
      <c r="G422" s="4"/>
    </row>
    <row r="423" spans="1:10" s="16" customFormat="1" ht="15.75">
      <c r="A423" s="13"/>
      <c r="B423" s="10"/>
      <c r="D423" s="180"/>
      <c r="E423" s="3"/>
      <c r="F423" s="3"/>
      <c r="G423" s="4"/>
    </row>
    <row r="424" spans="1:10" s="16" customFormat="1" ht="15.75">
      <c r="A424" s="13"/>
      <c r="B424" s="10"/>
      <c r="D424" s="180"/>
      <c r="E424" s="3"/>
      <c r="F424" s="3"/>
      <c r="G424" s="4"/>
    </row>
    <row r="425" spans="1:10" s="16" customFormat="1" ht="15.75">
      <c r="A425" s="13"/>
      <c r="B425" s="10"/>
      <c r="D425" s="180"/>
      <c r="E425" s="3"/>
      <c r="F425" s="3"/>
      <c r="G425" s="4"/>
    </row>
    <row r="426" spans="1:10" s="16" customFormat="1" ht="15.75">
      <c r="A426" s="13"/>
      <c r="B426" s="10"/>
      <c r="D426" s="180"/>
      <c r="E426" s="3"/>
      <c r="F426" s="3"/>
      <c r="G426" s="4"/>
    </row>
    <row r="427" spans="1:10" s="16" customFormat="1" ht="18">
      <c r="A427" s="228"/>
      <c r="B427" s="229"/>
      <c r="D427" s="230"/>
      <c r="E427" s="3"/>
      <c r="F427" s="3"/>
      <c r="G427" s="4"/>
      <c r="J427" s="54"/>
    </row>
    <row r="428" spans="1:10" s="16" customFormat="1"/>
    <row r="429" spans="1:10" s="16" customFormat="1" ht="15.75">
      <c r="A429" s="183"/>
      <c r="C429" s="20"/>
    </row>
    <row r="430" spans="1:10" s="16" customFormat="1"/>
    <row r="431" spans="1:10" s="16" customFormat="1"/>
    <row r="432" spans="1:10" s="16" customFormat="1">
      <c r="A432" s="21"/>
      <c r="B432" s="142"/>
      <c r="C432" s="142"/>
      <c r="D432" s="142"/>
      <c r="E432" s="142"/>
    </row>
    <row r="433" spans="1:14" s="16" customFormat="1" ht="15.75">
      <c r="A433" s="21"/>
      <c r="B433" s="142"/>
      <c r="C433" s="142"/>
      <c r="D433" s="142"/>
      <c r="E433" s="22"/>
      <c r="J433" s="54"/>
    </row>
    <row r="434" spans="1:14" s="16" customFormat="1" ht="15.75">
      <c r="A434" s="22"/>
      <c r="B434" s="142"/>
      <c r="C434" s="142"/>
      <c r="D434" s="142"/>
      <c r="E434" s="22"/>
    </row>
    <row r="435" spans="1:14" s="16" customFormat="1" ht="15.75">
      <c r="A435" s="22"/>
      <c r="B435" s="142"/>
      <c r="C435" s="142"/>
      <c r="D435" s="142"/>
      <c r="E435" s="22"/>
    </row>
    <row r="436" spans="1:14" s="16" customFormat="1"/>
    <row r="437" spans="1:14" s="16" customFormat="1"/>
    <row r="438" spans="1:14" s="16" customFormat="1"/>
    <row r="439" spans="1:14" s="16" customFormat="1" ht="18.75">
      <c r="A439" s="22"/>
      <c r="B439" s="164"/>
      <c r="C439" s="165"/>
      <c r="D439" s="142"/>
      <c r="E439" s="164"/>
      <c r="J439" s="54"/>
    </row>
    <row r="440" spans="1:14" s="16" customFormat="1" ht="15.75">
      <c r="A440" s="164"/>
      <c r="B440" s="164"/>
      <c r="C440" s="164"/>
      <c r="D440" s="164"/>
      <c r="E440" s="164"/>
    </row>
    <row r="441" spans="1:14" s="16" customFormat="1" ht="15.75">
      <c r="A441" s="164"/>
      <c r="B441" s="164"/>
      <c r="C441" s="164"/>
      <c r="D441" s="184"/>
      <c r="E441" s="185"/>
    </row>
    <row r="442" spans="1:14" s="16" customFormat="1" ht="15.75">
      <c r="A442" s="164"/>
      <c r="B442" s="164"/>
      <c r="C442" s="164"/>
      <c r="D442" s="164"/>
      <c r="E442" s="164"/>
    </row>
    <row r="443" spans="1:14" s="16" customFormat="1">
      <c r="A443" s="167"/>
      <c r="B443" s="168"/>
      <c r="C443" s="167"/>
      <c r="D443" s="167"/>
      <c r="E443" s="167"/>
    </row>
    <row r="444" spans="1:14" s="16" customFormat="1" ht="15.75">
      <c r="A444" s="169"/>
      <c r="B444" s="169"/>
      <c r="C444" s="169"/>
      <c r="D444" s="164"/>
      <c r="E444" s="167"/>
    </row>
    <row r="445" spans="1:14" s="16" customFormat="1" ht="15.75">
      <c r="A445" s="170"/>
      <c r="B445" s="170"/>
      <c r="C445" s="170"/>
      <c r="D445" s="164"/>
      <c r="E445" s="167"/>
    </row>
    <row r="446" spans="1:14" s="16" customFormat="1" ht="15.75">
      <c r="A446" s="182"/>
      <c r="B446" s="22"/>
      <c r="C446" s="22"/>
      <c r="D446" s="164"/>
      <c r="E446" s="167"/>
    </row>
    <row r="447" spans="1:14" s="16" customFormat="1" ht="15.75">
      <c r="A447" s="167"/>
      <c r="B447" s="167"/>
      <c r="C447" s="167"/>
      <c r="D447" s="167"/>
      <c r="E447" s="167"/>
      <c r="F447" s="225"/>
      <c r="G447" s="224"/>
    </row>
    <row r="448" spans="1:14" s="16" customFormat="1" ht="18">
      <c r="A448" s="171"/>
      <c r="B448" s="171"/>
      <c r="C448" s="142"/>
      <c r="D448" s="231"/>
      <c r="E448" s="142"/>
      <c r="N448" s="54"/>
    </row>
    <row r="449" spans="1:14" s="16" customFormat="1" ht="18.75">
      <c r="A449" s="171"/>
      <c r="B449" s="171"/>
      <c r="D449" s="227"/>
      <c r="E449" s="172"/>
    </row>
    <row r="450" spans="1:14" s="16" customFormat="1" ht="15.75">
      <c r="A450" s="167"/>
      <c r="D450" s="167"/>
      <c r="E450" s="167"/>
      <c r="F450" s="4"/>
      <c r="G450" s="3"/>
    </row>
    <row r="451" spans="1:14" s="16" customFormat="1" ht="15.75">
      <c r="A451" s="173"/>
      <c r="B451" s="174"/>
      <c r="C451" s="174"/>
      <c r="D451" s="175"/>
      <c r="F451" s="176"/>
      <c r="G451" s="3"/>
    </row>
    <row r="452" spans="1:14" s="16" customFormat="1" ht="15.75">
      <c r="A452" s="142"/>
      <c r="B452" s="142"/>
      <c r="C452" s="142"/>
      <c r="D452" s="142"/>
      <c r="E452" s="142"/>
      <c r="F452" s="4"/>
      <c r="G452" s="3"/>
    </row>
    <row r="453" spans="1:14" s="16" customFormat="1" ht="15.75">
      <c r="A453" s="173"/>
      <c r="B453" s="174"/>
      <c r="C453" s="174"/>
      <c r="D453" s="174"/>
      <c r="E453" s="174"/>
      <c r="F453" s="4"/>
      <c r="G453" s="3"/>
    </row>
    <row r="454" spans="1:14" s="16" customFormat="1" ht="18">
      <c r="A454" s="186"/>
      <c r="B454" s="177"/>
      <c r="G454" s="178"/>
      <c r="H454" s="177"/>
      <c r="N454" s="54"/>
    </row>
    <row r="455" spans="1:14" s="16" customFormat="1" ht="18">
      <c r="A455" s="21"/>
      <c r="B455" s="179"/>
      <c r="H455" s="3"/>
      <c r="I455" s="3"/>
      <c r="J455" s="4"/>
    </row>
    <row r="456" spans="1:14" s="16" customFormat="1" ht="15.75">
      <c r="A456" s="187"/>
      <c r="B456" s="14"/>
      <c r="G456" s="23"/>
      <c r="H456" s="4"/>
      <c r="I456" s="3"/>
      <c r="J456" s="4"/>
    </row>
    <row r="457" spans="1:14" s="16" customFormat="1">
      <c r="A457" s="187"/>
      <c r="B457" s="15"/>
      <c r="G457" s="23"/>
      <c r="H457" s="4"/>
    </row>
    <row r="458" spans="1:14" s="16" customFormat="1" ht="18">
      <c r="A458" s="232"/>
      <c r="B458" s="229"/>
      <c r="G458" s="23"/>
      <c r="H458" s="4"/>
    </row>
    <row r="459" spans="1:14" s="16" customFormat="1"/>
    <row r="460" spans="1:14" s="16" customFormat="1" ht="15.75">
      <c r="A460" s="183"/>
      <c r="C460" s="24"/>
      <c r="N460" s="54"/>
    </row>
    <row r="461" spans="1:14" s="16" customFormat="1">
      <c r="C461" s="25"/>
    </row>
    <row r="462" spans="1:14" s="16" customFormat="1"/>
    <row r="463" spans="1:14" s="16" customFormat="1" ht="18">
      <c r="A463" s="186"/>
      <c r="B463" s="177"/>
      <c r="G463" s="178"/>
    </row>
    <row r="464" spans="1:14" s="16" customFormat="1">
      <c r="A464" s="187"/>
      <c r="B464" s="14"/>
      <c r="G464" s="23"/>
    </row>
    <row r="465" spans="1:14" s="16" customFormat="1">
      <c r="A465" s="188"/>
      <c r="B465" s="14"/>
      <c r="G465" s="189"/>
    </row>
    <row r="466" spans="1:14" s="16" customFormat="1">
      <c r="A466" s="188"/>
      <c r="B466" s="14"/>
      <c r="G466" s="189"/>
      <c r="N466" s="54"/>
    </row>
    <row r="467" spans="1:14" s="16" customFormat="1" ht="18">
      <c r="A467" s="232"/>
      <c r="B467" s="229"/>
      <c r="G467" s="23"/>
    </row>
    <row r="468" spans="1:14" s="16" customFormat="1">
      <c r="A468" s="21"/>
      <c r="B468" s="142"/>
      <c r="C468" s="142"/>
      <c r="D468" s="142"/>
      <c r="E468" s="142"/>
    </row>
    <row r="469" spans="1:14" s="16" customFormat="1" ht="15.75">
      <c r="A469" s="21"/>
      <c r="B469" s="142"/>
      <c r="C469" s="142"/>
      <c r="D469" s="142"/>
      <c r="E469" s="22"/>
    </row>
    <row r="470" spans="1:14" s="16" customFormat="1" ht="15.75">
      <c r="A470" s="22"/>
      <c r="B470" s="142"/>
      <c r="C470" s="142"/>
      <c r="D470" s="142"/>
      <c r="E470" s="22"/>
    </row>
    <row r="471" spans="1:14" s="16" customFormat="1" ht="15.75">
      <c r="A471" s="22"/>
      <c r="B471" s="142"/>
      <c r="C471" s="142"/>
      <c r="D471" s="142"/>
      <c r="E471" s="22"/>
    </row>
    <row r="472" spans="1:14" s="16" customFormat="1">
      <c r="N472" s="54"/>
    </row>
    <row r="473" spans="1:14" s="16" customFormat="1" ht="18.75">
      <c r="A473" s="22"/>
      <c r="B473" s="164"/>
      <c r="C473" s="165"/>
      <c r="D473" s="142"/>
      <c r="E473" s="164"/>
    </row>
    <row r="474" spans="1:14" s="16" customFormat="1" ht="15.75">
      <c r="A474" s="164"/>
      <c r="B474" s="164"/>
      <c r="C474" s="164"/>
      <c r="D474" s="164"/>
      <c r="E474" s="164"/>
    </row>
    <row r="475" spans="1:14" s="16" customFormat="1" ht="15.75">
      <c r="A475" s="164"/>
      <c r="B475" s="164"/>
      <c r="C475" s="164"/>
      <c r="D475" s="166"/>
      <c r="E475" s="166"/>
    </row>
    <row r="476" spans="1:14" s="16" customFormat="1" ht="15.75">
      <c r="A476" s="164"/>
      <c r="B476" s="164"/>
      <c r="C476" s="164"/>
      <c r="D476" s="164"/>
      <c r="E476" s="164"/>
    </row>
    <row r="477" spans="1:14" s="16" customFormat="1">
      <c r="A477" s="167"/>
      <c r="B477" s="168"/>
      <c r="C477" s="167"/>
      <c r="D477" s="167"/>
      <c r="E477" s="167"/>
    </row>
    <row r="478" spans="1:14" s="16" customFormat="1" ht="15.75">
      <c r="A478" s="169"/>
      <c r="B478" s="169"/>
      <c r="C478" s="169"/>
      <c r="D478" s="164"/>
      <c r="E478" s="167"/>
      <c r="N478" s="54"/>
    </row>
    <row r="479" spans="1:14" s="16" customFormat="1" ht="15.75">
      <c r="A479" s="170"/>
      <c r="B479" s="170"/>
      <c r="C479" s="170"/>
      <c r="D479" s="164"/>
      <c r="E479" s="167"/>
    </row>
    <row r="480" spans="1:14" s="16" customFormat="1" ht="15.75">
      <c r="A480" s="182"/>
      <c r="B480" s="22"/>
      <c r="C480" s="22"/>
      <c r="D480" s="164"/>
      <c r="E480" s="167"/>
    </row>
    <row r="481" spans="1:14" s="16" customFormat="1" ht="15.75">
      <c r="A481" s="167"/>
      <c r="B481" s="167"/>
      <c r="C481" s="167"/>
      <c r="D481" s="167"/>
      <c r="E481" s="167"/>
      <c r="F481" s="225"/>
      <c r="G481" s="224"/>
    </row>
    <row r="482" spans="1:14" s="16" customFormat="1" ht="18">
      <c r="A482" s="171"/>
      <c r="B482" s="171"/>
      <c r="C482" s="142"/>
      <c r="D482" s="226"/>
      <c r="E482" s="142"/>
    </row>
    <row r="483" spans="1:14" s="16" customFormat="1" ht="18.75">
      <c r="A483" s="171"/>
      <c r="B483" s="171"/>
      <c r="C483" s="227"/>
      <c r="D483" s="172"/>
      <c r="E483" s="142"/>
    </row>
    <row r="484" spans="1:14" s="16" customFormat="1" ht="15.75">
      <c r="A484" s="167"/>
      <c r="B484" s="167"/>
      <c r="D484" s="167"/>
      <c r="E484" s="167"/>
      <c r="F484" s="4"/>
      <c r="G484" s="3"/>
      <c r="N484" s="54"/>
    </row>
    <row r="485" spans="1:14" s="16" customFormat="1" ht="15.75">
      <c r="A485" s="173"/>
      <c r="B485" s="174"/>
      <c r="C485" s="174"/>
      <c r="D485" s="175"/>
      <c r="E485" s="176"/>
      <c r="F485" s="4"/>
      <c r="G485" s="3"/>
    </row>
    <row r="486" spans="1:14" s="16" customFormat="1" ht="15.75">
      <c r="A486" s="142"/>
      <c r="B486" s="142"/>
      <c r="C486" s="142"/>
      <c r="D486" s="142"/>
      <c r="E486" s="142"/>
      <c r="F486" s="4"/>
      <c r="G486" s="3"/>
    </row>
    <row r="487" spans="1:14" s="16" customFormat="1" ht="15.75">
      <c r="A487" s="173"/>
      <c r="B487" s="174"/>
      <c r="C487" s="174"/>
      <c r="D487" s="174"/>
      <c r="E487" s="174"/>
      <c r="F487" s="4"/>
      <c r="G487" s="3"/>
    </row>
    <row r="488" spans="1:14" s="16" customFormat="1" ht="15.75">
      <c r="A488" s="3"/>
      <c r="B488" s="10"/>
      <c r="D488" s="3"/>
      <c r="E488" s="3"/>
      <c r="F488" s="4"/>
      <c r="G488" s="3"/>
    </row>
    <row r="489" spans="1:14" s="16" customFormat="1" ht="18">
      <c r="A489" s="168"/>
      <c r="B489" s="177"/>
      <c r="D489" s="178"/>
      <c r="E489" s="177"/>
      <c r="F489" s="3"/>
      <c r="G489" s="4"/>
    </row>
    <row r="490" spans="1:14" s="16" customFormat="1" ht="18">
      <c r="A490" s="168"/>
      <c r="B490" s="179"/>
      <c r="E490" s="3"/>
      <c r="F490" s="3"/>
      <c r="G490" s="4"/>
      <c r="N490" s="54"/>
    </row>
    <row r="491" spans="1:14" s="16" customFormat="1" ht="15.75">
      <c r="A491" s="13"/>
      <c r="B491" s="10"/>
      <c r="D491" s="180"/>
      <c r="E491" s="3"/>
      <c r="F491" s="3"/>
      <c r="G491" s="4"/>
    </row>
    <row r="492" spans="1:14" s="16" customFormat="1" ht="15.75">
      <c r="A492" s="13"/>
      <c r="B492" s="10"/>
      <c r="D492" s="180"/>
      <c r="E492" s="3"/>
      <c r="F492" s="3"/>
      <c r="G492" s="4"/>
    </row>
    <row r="493" spans="1:14" s="16" customFormat="1" ht="15.75">
      <c r="A493" s="13"/>
      <c r="B493" s="10"/>
      <c r="D493" s="180"/>
      <c r="E493" s="3"/>
      <c r="F493" s="3"/>
      <c r="G493" s="4"/>
    </row>
    <row r="494" spans="1:14" s="16" customFormat="1" ht="15.75">
      <c r="A494" s="13"/>
      <c r="B494" s="10"/>
      <c r="D494" s="180"/>
      <c r="E494" s="3"/>
      <c r="F494" s="3"/>
      <c r="G494" s="4"/>
    </row>
    <row r="495" spans="1:14" s="16" customFormat="1" ht="15.75">
      <c r="A495" s="13"/>
      <c r="B495" s="10"/>
      <c r="D495" s="180"/>
      <c r="E495" s="3"/>
      <c r="F495" s="3"/>
      <c r="G495" s="4"/>
    </row>
    <row r="496" spans="1:14" s="16" customFormat="1" ht="15.75">
      <c r="A496" s="13"/>
      <c r="B496" s="10"/>
      <c r="D496" s="180"/>
      <c r="E496" s="3"/>
      <c r="F496" s="3"/>
      <c r="G496" s="4"/>
      <c r="N496" s="54"/>
    </row>
    <row r="497" spans="1:14" s="16" customFormat="1" ht="15.75">
      <c r="A497" s="13"/>
      <c r="B497" s="10"/>
      <c r="D497" s="180"/>
      <c r="E497" s="3"/>
      <c r="F497" s="3"/>
      <c r="G497" s="4"/>
    </row>
    <row r="498" spans="1:14" s="16" customFormat="1" ht="15.75">
      <c r="A498" s="13"/>
      <c r="B498" s="10"/>
      <c r="D498" s="180"/>
      <c r="E498" s="3"/>
      <c r="F498" s="3"/>
      <c r="G498" s="4"/>
    </row>
    <row r="499" spans="1:14" s="16" customFormat="1" ht="15.75">
      <c r="A499" s="13"/>
      <c r="B499" s="10"/>
      <c r="D499" s="180"/>
      <c r="E499" s="3"/>
      <c r="F499" s="3"/>
      <c r="G499" s="4"/>
    </row>
    <row r="500" spans="1:14" s="16" customFormat="1" ht="15.75">
      <c r="A500" s="13"/>
      <c r="B500" s="10"/>
      <c r="D500" s="180"/>
      <c r="E500" s="3"/>
      <c r="F500" s="3"/>
      <c r="G500" s="4"/>
    </row>
    <row r="501" spans="1:14" s="16" customFormat="1" ht="15.75">
      <c r="A501" s="13"/>
      <c r="B501" s="10"/>
      <c r="D501" s="180"/>
      <c r="E501" s="3"/>
      <c r="F501" s="3"/>
      <c r="G501" s="4"/>
    </row>
    <row r="502" spans="1:14" s="16" customFormat="1" ht="15.75">
      <c r="A502" s="13"/>
      <c r="B502" s="10"/>
      <c r="D502" s="180"/>
      <c r="E502" s="3"/>
      <c r="F502" s="3"/>
      <c r="G502" s="4"/>
      <c r="N502" s="54"/>
    </row>
    <row r="503" spans="1:14" s="16" customFormat="1" ht="15.75">
      <c r="A503" s="13"/>
      <c r="B503" s="10"/>
      <c r="D503" s="180"/>
      <c r="E503" s="3"/>
      <c r="F503" s="3"/>
      <c r="G503" s="4"/>
    </row>
    <row r="504" spans="1:14" s="16" customFormat="1" ht="15.75">
      <c r="A504" s="13"/>
      <c r="B504" s="10"/>
      <c r="D504" s="180"/>
      <c r="E504" s="3"/>
      <c r="F504" s="3"/>
      <c r="G504" s="4"/>
    </row>
    <row r="505" spans="1:14" s="16" customFormat="1" ht="15.75">
      <c r="A505" s="13"/>
      <c r="B505" s="10"/>
      <c r="D505" s="180"/>
      <c r="E505" s="3"/>
      <c r="F505" s="3"/>
      <c r="G505" s="4"/>
    </row>
    <row r="506" spans="1:14" s="16" customFormat="1" ht="15.75">
      <c r="A506" s="13"/>
      <c r="B506" s="10"/>
      <c r="D506" s="180"/>
      <c r="E506" s="3"/>
      <c r="F506" s="3"/>
      <c r="G506" s="4"/>
    </row>
    <row r="507" spans="1:14" s="16" customFormat="1" ht="15.75">
      <c r="A507" s="13"/>
      <c r="B507" s="10"/>
      <c r="D507" s="180"/>
      <c r="E507" s="3"/>
      <c r="F507" s="3"/>
      <c r="G507" s="4"/>
    </row>
    <row r="508" spans="1:14" s="16" customFormat="1" ht="15.75">
      <c r="A508" s="13"/>
      <c r="B508" s="10"/>
      <c r="D508" s="180"/>
      <c r="E508" s="3"/>
      <c r="F508" s="3"/>
      <c r="G508" s="4"/>
      <c r="N508" s="54"/>
    </row>
    <row r="509" spans="1:14" s="16" customFormat="1" ht="15.75">
      <c r="A509" s="13"/>
      <c r="B509" s="10"/>
      <c r="D509" s="180"/>
      <c r="E509" s="3"/>
      <c r="F509" s="3"/>
      <c r="G509" s="4"/>
    </row>
    <row r="510" spans="1:14" s="16" customFormat="1" ht="15.75">
      <c r="A510" s="13"/>
      <c r="B510" s="10"/>
      <c r="D510" s="180"/>
      <c r="E510" s="3"/>
      <c r="F510" s="3"/>
      <c r="G510" s="4"/>
    </row>
    <row r="511" spans="1:14" s="16" customFormat="1" ht="15.75">
      <c r="A511" s="13"/>
      <c r="B511" s="10"/>
      <c r="D511" s="180"/>
      <c r="E511" s="3"/>
      <c r="F511" s="3"/>
      <c r="G511" s="4"/>
    </row>
    <row r="512" spans="1:14" s="16" customFormat="1" ht="15.75">
      <c r="A512" s="13"/>
      <c r="B512" s="10"/>
      <c r="D512" s="180"/>
      <c r="E512" s="3"/>
      <c r="F512" s="3"/>
      <c r="G512" s="4"/>
    </row>
    <row r="513" spans="1:14" s="16" customFormat="1" ht="15.75">
      <c r="A513" s="13"/>
      <c r="B513" s="10"/>
      <c r="D513" s="180"/>
      <c r="E513" s="3"/>
      <c r="F513" s="3"/>
      <c r="G513" s="4"/>
    </row>
    <row r="514" spans="1:14" s="16" customFormat="1" ht="15.75">
      <c r="A514" s="13"/>
      <c r="B514" s="10"/>
      <c r="D514" s="180"/>
      <c r="E514" s="3"/>
      <c r="F514" s="3"/>
      <c r="G514" s="4"/>
      <c r="N514" s="54"/>
    </row>
    <row r="515" spans="1:14" s="16" customFormat="1" ht="15.75">
      <c r="A515" s="13"/>
      <c r="B515" s="10"/>
      <c r="D515" s="180"/>
      <c r="E515" s="3"/>
      <c r="F515" s="3"/>
      <c r="G515" s="4"/>
    </row>
    <row r="516" spans="1:14" s="16" customFormat="1" ht="15.75">
      <c r="A516" s="13"/>
      <c r="B516" s="10"/>
      <c r="D516" s="180"/>
      <c r="E516" s="3"/>
      <c r="F516" s="3"/>
      <c r="G516" s="4"/>
    </row>
    <row r="517" spans="1:14" s="16" customFormat="1" ht="15.75">
      <c r="A517" s="13"/>
      <c r="B517" s="10"/>
      <c r="D517" s="180"/>
      <c r="E517" s="3"/>
      <c r="F517" s="3"/>
      <c r="G517" s="4"/>
    </row>
    <row r="518" spans="1:14" s="16" customFormat="1" ht="15.75">
      <c r="A518" s="13"/>
      <c r="B518" s="10"/>
      <c r="D518" s="180"/>
      <c r="E518" s="3"/>
      <c r="F518" s="3"/>
      <c r="G518" s="4"/>
    </row>
    <row r="519" spans="1:14" s="16" customFormat="1" ht="15.75">
      <c r="A519" s="13"/>
      <c r="B519" s="10"/>
      <c r="D519" s="180"/>
      <c r="E519" s="3"/>
      <c r="F519" s="3"/>
      <c r="G519" s="4"/>
    </row>
    <row r="520" spans="1:14" s="16" customFormat="1" ht="15.75">
      <c r="A520" s="13"/>
      <c r="B520" s="10"/>
      <c r="D520" s="180"/>
      <c r="E520" s="3"/>
      <c r="F520" s="3"/>
      <c r="G520" s="4"/>
      <c r="N520" s="54"/>
    </row>
    <row r="521" spans="1:14" s="16" customFormat="1" ht="15.75">
      <c r="A521" s="13"/>
      <c r="B521" s="10"/>
      <c r="D521" s="180"/>
      <c r="E521" s="3"/>
      <c r="F521" s="3"/>
      <c r="G521" s="4"/>
    </row>
    <row r="522" spans="1:14" s="16" customFormat="1" ht="15.75">
      <c r="A522" s="13"/>
      <c r="B522" s="10"/>
      <c r="D522" s="180"/>
      <c r="E522" s="3"/>
      <c r="F522" s="3"/>
      <c r="G522" s="4"/>
    </row>
    <row r="523" spans="1:14" s="16" customFormat="1" ht="15.75">
      <c r="A523" s="13"/>
      <c r="B523" s="10"/>
      <c r="D523" s="180"/>
      <c r="E523" s="3"/>
      <c r="F523" s="3"/>
      <c r="G523" s="4"/>
    </row>
    <row r="524" spans="1:14" s="16" customFormat="1" ht="15.75">
      <c r="A524" s="13"/>
      <c r="B524" s="10"/>
      <c r="D524" s="180"/>
      <c r="E524" s="3"/>
      <c r="F524" s="3"/>
      <c r="G524" s="4"/>
    </row>
    <row r="525" spans="1:14" s="16" customFormat="1" ht="15.75">
      <c r="A525" s="13"/>
      <c r="B525" s="10"/>
      <c r="D525" s="180"/>
      <c r="E525" s="3"/>
      <c r="F525" s="3"/>
      <c r="G525" s="4"/>
    </row>
    <row r="526" spans="1:14" s="16" customFormat="1" ht="15.75">
      <c r="A526" s="13"/>
      <c r="B526" s="10"/>
      <c r="D526" s="180"/>
      <c r="E526" s="3"/>
      <c r="F526" s="3"/>
      <c r="G526" s="4"/>
      <c r="N526" s="54"/>
    </row>
    <row r="527" spans="1:14" s="16" customFormat="1" ht="15.75">
      <c r="A527" s="13"/>
      <c r="B527" s="10"/>
      <c r="D527" s="180"/>
      <c r="E527" s="3"/>
      <c r="F527" s="3"/>
      <c r="G527" s="4"/>
    </row>
    <row r="528" spans="1:14" s="16" customFormat="1" ht="15.75">
      <c r="A528" s="13"/>
      <c r="B528" s="10"/>
      <c r="D528" s="180"/>
      <c r="E528" s="3"/>
      <c r="F528" s="3"/>
      <c r="G528" s="4"/>
    </row>
    <row r="529" spans="1:14" s="16" customFormat="1" ht="15.75">
      <c r="A529" s="13"/>
      <c r="B529" s="10"/>
      <c r="D529" s="180"/>
      <c r="E529" s="3"/>
      <c r="F529" s="3"/>
      <c r="G529" s="4"/>
    </row>
    <row r="530" spans="1:14" s="16" customFormat="1" ht="15.75">
      <c r="A530" s="13"/>
      <c r="B530" s="10"/>
      <c r="D530" s="180"/>
      <c r="E530" s="3"/>
      <c r="F530" s="3"/>
      <c r="G530" s="4"/>
    </row>
    <row r="531" spans="1:14" s="16" customFormat="1" ht="15.75">
      <c r="A531" s="13"/>
      <c r="B531" s="10"/>
      <c r="D531" s="180"/>
      <c r="E531" s="3"/>
      <c r="F531" s="3"/>
      <c r="G531" s="4"/>
    </row>
    <row r="532" spans="1:14" s="16" customFormat="1" ht="15.75">
      <c r="A532" s="13"/>
      <c r="B532" s="10"/>
      <c r="D532" s="180"/>
      <c r="E532" s="3"/>
      <c r="F532" s="3"/>
      <c r="G532" s="4"/>
      <c r="N532" s="54"/>
    </row>
    <row r="533" spans="1:14" s="16" customFormat="1" ht="15.75">
      <c r="A533" s="13"/>
      <c r="B533" s="10"/>
      <c r="D533" s="180"/>
      <c r="E533" s="3"/>
      <c r="F533" s="3"/>
      <c r="G533" s="4"/>
    </row>
    <row r="534" spans="1:14" s="16" customFormat="1" ht="15.75">
      <c r="A534" s="13"/>
      <c r="B534" s="10"/>
      <c r="D534" s="180"/>
      <c r="E534" s="3"/>
      <c r="F534" s="3"/>
      <c r="G534" s="4"/>
    </row>
    <row r="535" spans="1:14" s="16" customFormat="1" ht="15.75">
      <c r="A535" s="13"/>
      <c r="B535" s="10"/>
      <c r="D535" s="180"/>
      <c r="E535" s="3"/>
      <c r="F535" s="3"/>
      <c r="G535" s="4"/>
    </row>
    <row r="536" spans="1:14" s="16" customFormat="1" ht="18">
      <c r="A536" s="228"/>
      <c r="B536" s="229"/>
      <c r="D536" s="230"/>
      <c r="E536" s="3"/>
      <c r="F536" s="3"/>
      <c r="G536" s="4"/>
    </row>
    <row r="537" spans="1:14" s="16" customFormat="1"/>
    <row r="538" spans="1:14" s="16" customFormat="1" ht="15.75">
      <c r="A538" s="183"/>
      <c r="C538" s="20"/>
      <c r="N538" s="54"/>
    </row>
    <row r="539" spans="1:14" s="16" customFormat="1">
      <c r="B539" s="25"/>
    </row>
    <row r="540" spans="1:14" s="16" customFormat="1"/>
    <row r="541" spans="1:14" s="16" customFormat="1">
      <c r="A541" s="21"/>
      <c r="B541" s="142"/>
      <c r="C541" s="142"/>
      <c r="D541" s="142"/>
      <c r="E541" s="142"/>
    </row>
    <row r="542" spans="1:14" s="16" customFormat="1" ht="15.75">
      <c r="A542" s="21"/>
      <c r="B542" s="142"/>
      <c r="C542" s="142"/>
      <c r="D542" s="142"/>
      <c r="E542" s="22"/>
    </row>
    <row r="543" spans="1:14" s="16" customFormat="1" ht="15.75">
      <c r="A543" s="22"/>
      <c r="B543" s="142"/>
      <c r="C543" s="142"/>
      <c r="D543" s="142"/>
      <c r="E543" s="22"/>
    </row>
    <row r="544" spans="1:14" s="16" customFormat="1" ht="15.75">
      <c r="A544" s="22"/>
      <c r="B544" s="142"/>
      <c r="C544" s="142"/>
      <c r="D544" s="142"/>
      <c r="E544" s="22"/>
      <c r="N544" s="54"/>
    </row>
    <row r="545" spans="14:14" s="16" customFormat="1"/>
    <row r="546" spans="14:14" s="16" customFormat="1"/>
    <row r="547" spans="14:14" s="16" customFormat="1"/>
    <row r="548" spans="14:14" s="16" customFormat="1"/>
    <row r="549" spans="14:14" s="16" customFormat="1"/>
    <row r="550" spans="14:14" s="16" customFormat="1">
      <c r="N550" s="54"/>
    </row>
    <row r="551" spans="14:14" s="16" customFormat="1"/>
    <row r="552" spans="14:14" s="16" customFormat="1"/>
    <row r="553" spans="14:14" s="16" customFormat="1"/>
    <row r="554" spans="14:14" s="16" customFormat="1"/>
    <row r="555" spans="14:14" s="16" customFormat="1"/>
    <row r="556" spans="14:14" s="16" customFormat="1">
      <c r="N556" s="54"/>
    </row>
    <row r="557" spans="14:14" s="16" customFormat="1"/>
    <row r="558" spans="14:14" s="16" customFormat="1"/>
    <row r="559" spans="14:14" s="16" customFormat="1"/>
    <row r="560" spans="14:14" s="16" customFormat="1"/>
    <row r="561" spans="1:14" s="16" customFormat="1"/>
    <row r="562" spans="1:14" s="16" customFormat="1">
      <c r="N562" s="54"/>
    </row>
    <row r="563" spans="1:14" s="16" customFormat="1"/>
    <row r="564" spans="1:14" s="16" customFormat="1"/>
    <row r="565" spans="1:14" s="16" customFormat="1"/>
    <row r="566" spans="1:14" s="16" customFormat="1"/>
    <row r="567" spans="1:14" s="16" customFormat="1"/>
    <row r="568" spans="1:14" s="16" customFormat="1" ht="18.75">
      <c r="A568" s="22"/>
      <c r="B568" s="164"/>
      <c r="C568" s="165"/>
      <c r="D568" s="142"/>
      <c r="E568" s="164"/>
      <c r="J568" s="54"/>
    </row>
    <row r="569" spans="1:14" s="16" customFormat="1" ht="15.75">
      <c r="A569" s="164"/>
      <c r="B569" s="164"/>
      <c r="C569" s="164"/>
      <c r="D569" s="164"/>
      <c r="E569" s="164"/>
    </row>
    <row r="570" spans="1:14" s="16" customFormat="1" ht="15.75">
      <c r="A570" s="164"/>
      <c r="B570" s="164"/>
      <c r="C570" s="164"/>
      <c r="D570" s="166"/>
      <c r="E570" s="166"/>
    </row>
    <row r="571" spans="1:14" s="16" customFormat="1" ht="15.75">
      <c r="A571" s="164"/>
      <c r="B571" s="164"/>
      <c r="C571" s="164"/>
      <c r="D571" s="164"/>
      <c r="E571" s="164"/>
    </row>
    <row r="572" spans="1:14" s="16" customFormat="1">
      <c r="A572" s="167"/>
      <c r="B572" s="168"/>
      <c r="C572" s="167"/>
      <c r="D572" s="167"/>
      <c r="E572" s="167"/>
    </row>
    <row r="573" spans="1:14" s="16" customFormat="1" ht="15.75">
      <c r="A573" s="169"/>
      <c r="B573" s="169"/>
      <c r="C573" s="169"/>
      <c r="D573" s="164"/>
      <c r="E573" s="167"/>
    </row>
    <row r="574" spans="1:14" s="16" customFormat="1" ht="15.75">
      <c r="A574" s="170"/>
      <c r="B574" s="170"/>
      <c r="C574" s="170"/>
      <c r="D574" s="164"/>
      <c r="E574" s="167"/>
    </row>
    <row r="575" spans="1:14" s="16" customFormat="1" ht="15.75">
      <c r="A575" s="182"/>
      <c r="B575" s="22"/>
      <c r="C575" s="22"/>
      <c r="D575" s="164"/>
      <c r="E575" s="167"/>
      <c r="J575" s="54"/>
    </row>
    <row r="576" spans="1:14" s="16" customFormat="1" ht="15.75">
      <c r="A576" s="167"/>
      <c r="B576" s="167"/>
      <c r="C576" s="167"/>
      <c r="D576" s="167"/>
      <c r="E576" s="167"/>
      <c r="F576" s="225"/>
      <c r="G576" s="224"/>
    </row>
    <row r="577" spans="1:10" s="16" customFormat="1" ht="18">
      <c r="A577" s="171"/>
      <c r="B577" s="171"/>
      <c r="C577" s="142"/>
      <c r="D577" s="226"/>
      <c r="E577" s="142"/>
    </row>
    <row r="578" spans="1:10" s="16" customFormat="1" ht="18.75">
      <c r="A578" s="171"/>
      <c r="B578" s="171"/>
      <c r="F578" s="227"/>
      <c r="G578" s="172"/>
    </row>
    <row r="579" spans="1:10" s="16" customFormat="1" ht="15.75">
      <c r="A579" s="167"/>
      <c r="B579" s="167"/>
      <c r="D579" s="167"/>
      <c r="E579" s="167"/>
      <c r="F579" s="4"/>
      <c r="G579" s="3"/>
    </row>
    <row r="580" spans="1:10" s="16" customFormat="1" ht="15.75">
      <c r="A580" s="173"/>
      <c r="B580" s="174"/>
      <c r="C580" s="174"/>
      <c r="D580" s="175"/>
      <c r="E580" s="176"/>
      <c r="F580" s="4"/>
      <c r="G580" s="3"/>
    </row>
    <row r="581" spans="1:10" s="16" customFormat="1" ht="15.75">
      <c r="A581" s="142"/>
      <c r="B581" s="142"/>
      <c r="C581" s="142"/>
      <c r="D581" s="142"/>
      <c r="E581" s="142"/>
      <c r="F581" s="4"/>
      <c r="G581" s="3"/>
    </row>
    <row r="582" spans="1:10" s="16" customFormat="1" ht="15.75">
      <c r="A582" s="173"/>
      <c r="B582" s="174"/>
      <c r="C582" s="174"/>
      <c r="D582" s="174"/>
      <c r="E582" s="174"/>
      <c r="F582" s="4"/>
      <c r="G582" s="3"/>
      <c r="J582" s="54"/>
    </row>
    <row r="583" spans="1:10" s="16" customFormat="1" ht="15.75">
      <c r="A583" s="3"/>
      <c r="B583" s="10"/>
      <c r="D583" s="3"/>
      <c r="E583" s="3"/>
      <c r="F583" s="4"/>
      <c r="G583" s="3"/>
    </row>
    <row r="584" spans="1:10" s="16" customFormat="1" ht="18">
      <c r="A584" s="168"/>
      <c r="B584" s="177"/>
      <c r="D584" s="178"/>
      <c r="E584" s="177"/>
      <c r="F584" s="3"/>
      <c r="G584" s="4"/>
    </row>
    <row r="585" spans="1:10" s="16" customFormat="1" ht="18">
      <c r="A585" s="168"/>
      <c r="B585" s="179"/>
      <c r="E585" s="3"/>
      <c r="F585" s="3"/>
      <c r="G585" s="4"/>
    </row>
    <row r="586" spans="1:10" s="16" customFormat="1" ht="15.75">
      <c r="A586" s="13"/>
      <c r="B586" s="10"/>
      <c r="D586" s="180"/>
      <c r="E586" s="3"/>
      <c r="F586" s="3"/>
      <c r="G586" s="4"/>
    </row>
    <row r="587" spans="1:10" s="16" customFormat="1" ht="15.75">
      <c r="A587" s="13"/>
      <c r="B587" s="10"/>
      <c r="D587" s="180"/>
      <c r="E587" s="3"/>
      <c r="F587" s="3"/>
      <c r="G587" s="4"/>
    </row>
    <row r="588" spans="1:10" s="16" customFormat="1" ht="15.75">
      <c r="A588" s="13"/>
      <c r="B588" s="10"/>
      <c r="D588" s="180"/>
      <c r="E588" s="3"/>
      <c r="F588" s="3"/>
      <c r="G588" s="4"/>
    </row>
    <row r="589" spans="1:10" s="16" customFormat="1" ht="15.75">
      <c r="A589" s="13"/>
      <c r="B589" s="10"/>
      <c r="D589" s="180"/>
      <c r="E589" s="3"/>
      <c r="F589" s="3"/>
      <c r="G589" s="4"/>
      <c r="J589" s="54"/>
    </row>
    <row r="590" spans="1:10" s="16" customFormat="1" ht="15.75">
      <c r="A590" s="13"/>
      <c r="B590" s="10"/>
      <c r="D590" s="180"/>
      <c r="E590" s="3"/>
      <c r="F590" s="3"/>
      <c r="G590" s="4"/>
    </row>
    <row r="591" spans="1:10" s="16" customFormat="1" ht="15.75">
      <c r="A591" s="13"/>
      <c r="B591" s="10"/>
      <c r="D591" s="180"/>
      <c r="E591" s="3"/>
      <c r="F591" s="3"/>
      <c r="G591" s="4"/>
    </row>
    <row r="592" spans="1:10" s="16" customFormat="1" ht="15.75">
      <c r="A592" s="13"/>
      <c r="B592" s="10"/>
      <c r="D592" s="180"/>
      <c r="E592" s="3"/>
      <c r="F592" s="3"/>
      <c r="G592" s="4"/>
    </row>
    <row r="593" spans="1:10" s="16" customFormat="1" ht="15.75">
      <c r="A593" s="13"/>
      <c r="B593" s="10"/>
      <c r="D593" s="180"/>
      <c r="E593" s="3"/>
      <c r="F593" s="3"/>
      <c r="G593" s="4"/>
    </row>
    <row r="594" spans="1:10" s="16" customFormat="1" ht="15.75">
      <c r="A594" s="13"/>
      <c r="B594" s="10"/>
      <c r="D594" s="180"/>
      <c r="E594" s="3"/>
      <c r="F594" s="3"/>
      <c r="G594" s="4"/>
    </row>
    <row r="595" spans="1:10" s="16" customFormat="1" ht="15.75">
      <c r="A595" s="13"/>
      <c r="B595" s="10"/>
      <c r="D595" s="180"/>
      <c r="E595" s="3"/>
      <c r="F595" s="3"/>
      <c r="G595" s="4"/>
    </row>
    <row r="596" spans="1:10" s="16" customFormat="1" ht="15.75">
      <c r="A596" s="13"/>
      <c r="B596" s="10"/>
      <c r="D596" s="180"/>
      <c r="E596" s="3"/>
      <c r="F596" s="3"/>
      <c r="G596" s="4"/>
      <c r="J596" s="54"/>
    </row>
    <row r="597" spans="1:10" s="16" customFormat="1" ht="15.75">
      <c r="A597" s="13"/>
      <c r="B597" s="10"/>
      <c r="D597" s="180"/>
      <c r="E597" s="3"/>
      <c r="F597" s="3"/>
      <c r="G597" s="4"/>
    </row>
    <row r="598" spans="1:10" s="16" customFormat="1" ht="15.75">
      <c r="A598" s="13"/>
      <c r="B598" s="10"/>
      <c r="D598" s="180"/>
      <c r="E598" s="3"/>
      <c r="F598" s="3"/>
      <c r="G598" s="4"/>
    </row>
    <row r="599" spans="1:10" s="16" customFormat="1" ht="15.75">
      <c r="A599" s="13"/>
      <c r="B599" s="10"/>
      <c r="D599" s="180"/>
      <c r="E599" s="3"/>
      <c r="F599" s="3"/>
      <c r="G599" s="4"/>
    </row>
    <row r="600" spans="1:10" s="16" customFormat="1" ht="15.75">
      <c r="A600" s="13"/>
      <c r="B600" s="10"/>
      <c r="D600" s="180"/>
      <c r="E600" s="3"/>
      <c r="F600" s="3"/>
      <c r="G600" s="4"/>
    </row>
    <row r="601" spans="1:10" s="16" customFormat="1" ht="15.75">
      <c r="A601" s="13"/>
      <c r="B601" s="10"/>
      <c r="D601" s="180"/>
      <c r="E601" s="3"/>
      <c r="F601" s="3"/>
      <c r="G601" s="4"/>
    </row>
    <row r="602" spans="1:10" s="16" customFormat="1" ht="15.75">
      <c r="A602" s="13"/>
      <c r="B602" s="10"/>
      <c r="D602" s="180"/>
      <c r="E602" s="3"/>
      <c r="F602" s="3"/>
      <c r="G602" s="4"/>
    </row>
    <row r="603" spans="1:10" s="16" customFormat="1" ht="15.75">
      <c r="A603" s="13"/>
      <c r="B603" s="10"/>
      <c r="D603" s="180"/>
      <c r="E603" s="3"/>
      <c r="F603" s="3"/>
      <c r="G603" s="4"/>
      <c r="J603" s="54"/>
    </row>
    <row r="604" spans="1:10" s="16" customFormat="1" ht="15.75">
      <c r="A604" s="13"/>
      <c r="B604" s="10"/>
      <c r="D604" s="180"/>
      <c r="E604" s="3"/>
      <c r="F604" s="3"/>
      <c r="G604" s="4"/>
    </row>
    <row r="605" spans="1:10" s="16" customFormat="1" ht="15.75">
      <c r="A605" s="13"/>
      <c r="B605" s="10"/>
      <c r="D605" s="180"/>
      <c r="E605" s="3"/>
      <c r="F605" s="3"/>
      <c r="G605" s="4"/>
    </row>
    <row r="606" spans="1:10" s="16" customFormat="1" ht="15.75">
      <c r="A606" s="13"/>
      <c r="B606" s="10"/>
      <c r="D606" s="180"/>
      <c r="E606" s="3"/>
      <c r="F606" s="3"/>
      <c r="G606" s="4"/>
    </row>
    <row r="607" spans="1:10" s="16" customFormat="1" ht="15.75">
      <c r="A607" s="13"/>
      <c r="B607" s="10"/>
      <c r="D607" s="180"/>
      <c r="E607" s="3"/>
      <c r="F607" s="3"/>
      <c r="G607" s="4"/>
    </row>
    <row r="608" spans="1:10" s="16" customFormat="1" ht="15.75">
      <c r="A608" s="13"/>
      <c r="B608" s="10"/>
      <c r="D608" s="180"/>
      <c r="E608" s="3"/>
      <c r="F608" s="3"/>
      <c r="G608" s="4"/>
    </row>
    <row r="609" spans="1:10" s="16" customFormat="1" ht="15.75">
      <c r="A609" s="13"/>
      <c r="B609" s="10"/>
      <c r="D609" s="180"/>
      <c r="E609" s="3"/>
      <c r="F609" s="3"/>
      <c r="G609" s="4"/>
    </row>
    <row r="610" spans="1:10" s="16" customFormat="1" ht="15.75">
      <c r="A610" s="13"/>
      <c r="B610" s="10"/>
      <c r="D610" s="180"/>
      <c r="E610" s="3"/>
      <c r="F610" s="3"/>
      <c r="G610" s="4"/>
      <c r="J610" s="54"/>
    </row>
    <row r="611" spans="1:10" s="16" customFormat="1" ht="15.75">
      <c r="A611" s="13"/>
      <c r="B611" s="10"/>
      <c r="D611" s="180"/>
      <c r="E611" s="3"/>
      <c r="F611" s="3"/>
      <c r="G611" s="4"/>
    </row>
    <row r="612" spans="1:10" s="16" customFormat="1" ht="15.75">
      <c r="A612" s="13"/>
      <c r="B612" s="10"/>
      <c r="D612" s="180"/>
      <c r="E612" s="3"/>
      <c r="F612" s="3"/>
      <c r="G612" s="4"/>
    </row>
    <row r="613" spans="1:10" s="16" customFormat="1" ht="15.75">
      <c r="A613" s="13"/>
      <c r="B613" s="10"/>
      <c r="D613" s="180"/>
      <c r="E613" s="3"/>
      <c r="F613" s="3"/>
      <c r="G613" s="4"/>
    </row>
    <row r="614" spans="1:10" s="16" customFormat="1" ht="15.75">
      <c r="A614" s="13"/>
      <c r="B614" s="10"/>
      <c r="D614" s="180"/>
      <c r="E614" s="3"/>
      <c r="F614" s="3"/>
      <c r="G614" s="4"/>
    </row>
    <row r="615" spans="1:10" s="16" customFormat="1" ht="15.75">
      <c r="A615" s="13"/>
      <c r="B615" s="10"/>
      <c r="D615" s="180"/>
      <c r="E615" s="3"/>
      <c r="F615" s="3"/>
      <c r="G615" s="4"/>
    </row>
    <row r="616" spans="1:10" s="16" customFormat="1" ht="15.75">
      <c r="A616" s="13"/>
      <c r="B616" s="10"/>
      <c r="D616" s="180"/>
      <c r="E616" s="3"/>
      <c r="F616" s="3"/>
      <c r="G616" s="4"/>
    </row>
    <row r="617" spans="1:10" s="16" customFormat="1" ht="15.75">
      <c r="A617" s="13"/>
      <c r="B617" s="10"/>
      <c r="D617" s="180"/>
      <c r="E617" s="3"/>
      <c r="F617" s="3"/>
      <c r="G617" s="4"/>
      <c r="J617" s="54"/>
    </row>
    <row r="618" spans="1:10" s="16" customFormat="1" ht="15.75">
      <c r="A618" s="13"/>
      <c r="B618" s="10"/>
      <c r="D618" s="180"/>
      <c r="E618" s="3"/>
      <c r="F618" s="3"/>
      <c r="G618" s="4"/>
    </row>
    <row r="619" spans="1:10" s="16" customFormat="1" ht="15.75">
      <c r="A619" s="13"/>
      <c r="B619" s="10"/>
      <c r="D619" s="180"/>
      <c r="E619" s="3"/>
      <c r="F619" s="3"/>
      <c r="G619" s="4"/>
    </row>
    <row r="620" spans="1:10" s="16" customFormat="1" ht="15.75">
      <c r="A620" s="13"/>
      <c r="B620" s="10"/>
      <c r="D620" s="180"/>
      <c r="E620" s="3"/>
      <c r="F620" s="3"/>
      <c r="G620" s="4"/>
    </row>
    <row r="621" spans="1:10" s="16" customFormat="1" ht="15.75">
      <c r="A621" s="13"/>
      <c r="B621" s="10"/>
      <c r="D621" s="180"/>
      <c r="E621" s="3"/>
      <c r="F621" s="3"/>
      <c r="G621" s="4"/>
    </row>
    <row r="622" spans="1:10" s="16" customFormat="1" ht="15.75">
      <c r="A622" s="13"/>
      <c r="B622" s="10"/>
      <c r="D622" s="180"/>
      <c r="E622" s="3"/>
      <c r="F622" s="3"/>
      <c r="G622" s="4"/>
    </row>
    <row r="623" spans="1:10" s="16" customFormat="1" ht="15.75">
      <c r="A623" s="13"/>
      <c r="B623" s="10"/>
      <c r="D623" s="180"/>
      <c r="E623" s="3"/>
      <c r="F623" s="3"/>
      <c r="G623" s="4"/>
    </row>
    <row r="624" spans="1:10" s="16" customFormat="1" ht="15.75">
      <c r="A624" s="13"/>
      <c r="B624" s="10"/>
      <c r="D624" s="180"/>
      <c r="E624" s="3"/>
      <c r="F624" s="3"/>
      <c r="G624" s="4"/>
      <c r="J624" s="54"/>
    </row>
    <row r="625" spans="1:10" s="16" customFormat="1" ht="15.75">
      <c r="A625" s="13"/>
      <c r="B625" s="10"/>
      <c r="D625" s="180"/>
      <c r="E625" s="3"/>
      <c r="F625" s="3"/>
      <c r="G625" s="4"/>
    </row>
    <row r="626" spans="1:10" s="16" customFormat="1" ht="15.75">
      <c r="A626" s="13"/>
      <c r="B626" s="10"/>
      <c r="D626" s="180"/>
      <c r="E626" s="3"/>
      <c r="F626" s="3"/>
      <c r="G626" s="4"/>
    </row>
    <row r="627" spans="1:10" s="16" customFormat="1" ht="15.75">
      <c r="A627" s="13"/>
      <c r="B627" s="10"/>
      <c r="D627" s="180"/>
      <c r="E627" s="3"/>
      <c r="F627" s="3"/>
      <c r="G627" s="4"/>
    </row>
    <row r="628" spans="1:10" s="16" customFormat="1" ht="15.75">
      <c r="A628" s="13"/>
      <c r="B628" s="10"/>
      <c r="D628" s="180"/>
      <c r="E628" s="3"/>
      <c r="F628" s="3"/>
      <c r="G628" s="4"/>
    </row>
    <row r="629" spans="1:10" s="16" customFormat="1" ht="15.75">
      <c r="A629" s="13"/>
      <c r="B629" s="10"/>
      <c r="D629" s="180"/>
      <c r="E629" s="3"/>
      <c r="F629" s="3"/>
      <c r="G629" s="4"/>
    </row>
    <row r="630" spans="1:10" s="16" customFormat="1" ht="15.75">
      <c r="A630" s="13"/>
      <c r="B630" s="10"/>
      <c r="D630" s="180"/>
      <c r="E630" s="3"/>
      <c r="F630" s="3"/>
      <c r="G630" s="4"/>
    </row>
    <row r="631" spans="1:10" s="16" customFormat="1" ht="18">
      <c r="A631" s="228"/>
      <c r="B631" s="229"/>
      <c r="D631" s="230"/>
      <c r="E631" s="3"/>
      <c r="F631" s="3"/>
      <c r="G631" s="4"/>
      <c r="J631" s="54"/>
    </row>
    <row r="632" spans="1:10" s="16" customFormat="1"/>
    <row r="633" spans="1:10" s="16" customFormat="1" ht="15.75">
      <c r="A633" s="183"/>
      <c r="C633" s="20"/>
    </row>
    <row r="634" spans="1:10" s="16" customFormat="1">
      <c r="B634" s="25"/>
    </row>
    <row r="635" spans="1:10" s="16" customFormat="1"/>
    <row r="636" spans="1:10" s="16" customFormat="1">
      <c r="A636" s="21"/>
      <c r="B636" s="142"/>
      <c r="C636" s="142"/>
      <c r="D636" s="142"/>
      <c r="E636" s="142"/>
    </row>
    <row r="637" spans="1:10" s="16" customFormat="1" ht="15.75">
      <c r="A637" s="21"/>
      <c r="B637" s="142"/>
      <c r="C637" s="142"/>
      <c r="D637" s="142"/>
      <c r="E637" s="22"/>
    </row>
    <row r="638" spans="1:10" s="16" customFormat="1" ht="15.75">
      <c r="A638" s="22"/>
      <c r="B638" s="142"/>
      <c r="C638" s="142"/>
      <c r="D638" s="142"/>
      <c r="E638" s="22"/>
    </row>
    <row r="639" spans="1:10" s="16" customFormat="1" ht="15.75">
      <c r="A639" s="22"/>
      <c r="B639" s="142"/>
      <c r="C639" s="142"/>
      <c r="D639" s="142"/>
      <c r="E639" s="22"/>
    </row>
    <row r="640" spans="1:10" s="16" customFormat="1"/>
    <row r="641" spans="10:10" s="16" customFormat="1"/>
    <row r="642" spans="10:10" s="16" customFormat="1"/>
    <row r="643" spans="10:10" s="16" customFormat="1">
      <c r="J643" s="54"/>
    </row>
    <row r="644" spans="10:10" s="16" customFormat="1"/>
    <row r="645" spans="10:10" s="16" customFormat="1"/>
    <row r="646" spans="10:10" s="16" customFormat="1"/>
    <row r="647" spans="10:10" s="16" customFormat="1"/>
    <row r="648" spans="10:10" s="16" customFormat="1"/>
    <row r="649" spans="10:10" s="16" customFormat="1"/>
    <row r="650" spans="10:10" s="16" customFormat="1">
      <c r="J650" s="54"/>
    </row>
    <row r="651" spans="10:10" s="16" customFormat="1"/>
    <row r="652" spans="10:10" s="16" customFormat="1"/>
    <row r="653" spans="10:10" s="16" customFormat="1"/>
    <row r="654" spans="10:10" s="16" customFormat="1"/>
    <row r="655" spans="10:10" s="16" customFormat="1"/>
    <row r="656" spans="10:10" s="16" customFormat="1"/>
    <row r="657" spans="1:10" s="16" customFormat="1">
      <c r="J657" s="54"/>
    </row>
    <row r="658" spans="1:10" s="16" customFormat="1"/>
    <row r="659" spans="1:10" s="16" customFormat="1"/>
    <row r="660" spans="1:10" s="16" customFormat="1"/>
    <row r="661" spans="1:10" s="16" customFormat="1"/>
    <row r="662" spans="1:10" s="16" customFormat="1"/>
    <row r="663" spans="1:10" s="16" customFormat="1">
      <c r="A663" s="233"/>
      <c r="E663" s="190"/>
    </row>
    <row r="664" spans="1:10" s="16" customFormat="1">
      <c r="J664" s="54"/>
    </row>
    <row r="665" spans="1:10" s="16" customFormat="1">
      <c r="E665" s="83"/>
    </row>
    <row r="666" spans="1:10" s="16" customFormat="1">
      <c r="C666" s="83"/>
      <c r="D666" s="83"/>
      <c r="E666" s="83"/>
      <c r="F666" s="83"/>
      <c r="G666" s="83"/>
    </row>
    <row r="667" spans="1:10" s="16" customFormat="1">
      <c r="F667" s="83"/>
      <c r="G667" s="83"/>
    </row>
    <row r="668" spans="1:10" s="16" customFormat="1">
      <c r="B668" s="142"/>
      <c r="C668" s="191"/>
      <c r="D668" s="191"/>
      <c r="E668" s="192"/>
      <c r="F668" s="193"/>
      <c r="G668" s="193"/>
    </row>
    <row r="669" spans="1:10" s="16" customFormat="1">
      <c r="B669" s="142"/>
      <c r="C669" s="191"/>
      <c r="D669" s="191"/>
      <c r="E669" s="192"/>
      <c r="F669" s="193"/>
      <c r="G669" s="193"/>
    </row>
    <row r="670" spans="1:10" s="16" customFormat="1">
      <c r="B670" s="142"/>
      <c r="C670" s="191"/>
      <c r="D670" s="191"/>
      <c r="E670" s="192"/>
      <c r="F670" s="193"/>
      <c r="G670" s="193"/>
    </row>
    <row r="671" spans="1:10" s="16" customFormat="1">
      <c r="B671" s="142"/>
      <c r="C671" s="191"/>
      <c r="D671" s="191"/>
      <c r="E671" s="192"/>
      <c r="F671" s="193"/>
      <c r="G671" s="193"/>
      <c r="J671" s="54"/>
    </row>
    <row r="672" spans="1:10" s="16" customFormat="1">
      <c r="B672" s="142"/>
      <c r="C672" s="191"/>
      <c r="D672" s="191"/>
      <c r="E672" s="192"/>
      <c r="F672" s="193"/>
      <c r="G672" s="193"/>
    </row>
    <row r="673" spans="2:10" s="16" customFormat="1">
      <c r="B673" s="142"/>
      <c r="C673" s="191"/>
      <c r="D673" s="191"/>
      <c r="E673" s="192"/>
      <c r="F673" s="193"/>
      <c r="G673" s="193"/>
    </row>
    <row r="674" spans="2:10" s="16" customFormat="1">
      <c r="B674" s="142"/>
      <c r="C674" s="191"/>
      <c r="D674" s="191"/>
      <c r="E674" s="192"/>
      <c r="F674" s="193"/>
      <c r="G674" s="193"/>
    </row>
    <row r="675" spans="2:10" s="16" customFormat="1">
      <c r="B675" s="142"/>
      <c r="C675" s="191"/>
      <c r="D675" s="191"/>
      <c r="E675" s="192"/>
      <c r="F675" s="193"/>
      <c r="G675" s="193"/>
    </row>
    <row r="676" spans="2:10" s="16" customFormat="1">
      <c r="B676" s="142"/>
      <c r="C676" s="191"/>
      <c r="D676" s="191"/>
      <c r="E676" s="192"/>
      <c r="F676" s="193"/>
      <c r="G676" s="193"/>
    </row>
    <row r="677" spans="2:10" s="16" customFormat="1">
      <c r="B677" s="142"/>
      <c r="C677" s="191"/>
      <c r="D677" s="191"/>
      <c r="E677" s="192"/>
      <c r="F677" s="193"/>
      <c r="G677" s="193"/>
    </row>
    <row r="678" spans="2:10" s="16" customFormat="1">
      <c r="B678" s="142"/>
      <c r="C678" s="191"/>
      <c r="D678" s="191"/>
      <c r="E678" s="192"/>
      <c r="F678" s="193"/>
      <c r="G678" s="193"/>
      <c r="J678" s="54"/>
    </row>
    <row r="679" spans="2:10" s="16" customFormat="1">
      <c r="B679" s="142"/>
      <c r="C679" s="191"/>
      <c r="D679" s="191"/>
      <c r="E679" s="192"/>
      <c r="F679" s="193"/>
      <c r="G679" s="193"/>
    </row>
    <row r="680" spans="2:10" s="16" customFormat="1">
      <c r="B680" s="142"/>
      <c r="C680" s="191"/>
      <c r="D680" s="191"/>
      <c r="E680" s="192"/>
      <c r="F680" s="193"/>
      <c r="G680" s="193"/>
    </row>
    <row r="681" spans="2:10" s="16" customFormat="1">
      <c r="B681" s="142"/>
      <c r="C681" s="191"/>
      <c r="D681" s="191"/>
      <c r="E681" s="192"/>
      <c r="F681" s="193"/>
      <c r="G681" s="193"/>
    </row>
    <row r="682" spans="2:10" s="16" customFormat="1">
      <c r="B682" s="142"/>
      <c r="C682" s="191"/>
      <c r="D682" s="191"/>
      <c r="E682" s="192"/>
      <c r="F682" s="193"/>
      <c r="G682" s="193"/>
    </row>
    <row r="683" spans="2:10" s="16" customFormat="1">
      <c r="B683" s="142"/>
      <c r="C683" s="191"/>
      <c r="D683" s="191"/>
      <c r="E683" s="192"/>
      <c r="F683" s="193"/>
      <c r="G683" s="193"/>
    </row>
    <row r="684" spans="2:10" s="16" customFormat="1">
      <c r="B684" s="142"/>
      <c r="C684" s="191"/>
      <c r="D684" s="191"/>
      <c r="E684" s="192"/>
      <c r="F684" s="193"/>
      <c r="G684" s="193"/>
    </row>
    <row r="685" spans="2:10" s="16" customFormat="1">
      <c r="B685" s="142"/>
      <c r="C685" s="191"/>
      <c r="D685" s="191"/>
      <c r="E685" s="192"/>
      <c r="F685" s="193"/>
      <c r="G685" s="193"/>
      <c r="J685" s="54"/>
    </row>
    <row r="686" spans="2:10" s="16" customFormat="1">
      <c r="B686" s="142"/>
      <c r="C686" s="191"/>
      <c r="D686" s="191"/>
      <c r="E686" s="192"/>
      <c r="F686" s="193"/>
      <c r="G686" s="193"/>
    </row>
    <row r="687" spans="2:10" s="16" customFormat="1">
      <c r="B687" s="142"/>
      <c r="C687" s="191"/>
      <c r="D687" s="191"/>
      <c r="E687" s="192"/>
      <c r="F687" s="193"/>
      <c r="G687" s="193"/>
    </row>
    <row r="688" spans="2:10" s="16" customFormat="1">
      <c r="B688" s="142"/>
      <c r="C688" s="191"/>
      <c r="D688" s="191"/>
      <c r="E688" s="192"/>
      <c r="F688" s="193"/>
      <c r="G688" s="193"/>
    </row>
    <row r="689" spans="1:10" s="16" customFormat="1">
      <c r="B689" s="142"/>
      <c r="C689" s="191"/>
      <c r="D689" s="191"/>
      <c r="E689" s="192"/>
      <c r="F689" s="193"/>
      <c r="G689" s="193"/>
    </row>
    <row r="690" spans="1:10" s="16" customFormat="1">
      <c r="B690" s="142"/>
      <c r="C690" s="191"/>
      <c r="D690" s="191"/>
      <c r="E690" s="192"/>
      <c r="F690" s="193"/>
      <c r="G690" s="193"/>
    </row>
    <row r="691" spans="1:10" s="16" customFormat="1">
      <c r="B691" s="142"/>
      <c r="C691" s="191"/>
      <c r="D691" s="191"/>
      <c r="E691" s="192"/>
      <c r="F691" s="193"/>
      <c r="G691" s="193"/>
      <c r="J691" s="54"/>
    </row>
    <row r="692" spans="1:10" s="16" customFormat="1">
      <c r="B692" s="142"/>
      <c r="C692" s="191"/>
      <c r="D692" s="191"/>
      <c r="E692" s="192"/>
      <c r="F692" s="193"/>
      <c r="G692" s="193"/>
      <c r="J692" s="54"/>
    </row>
    <row r="693" spans="1:10" s="16" customFormat="1">
      <c r="B693" s="142"/>
      <c r="C693" s="191"/>
      <c r="D693" s="191"/>
      <c r="E693" s="192"/>
      <c r="F693" s="193"/>
      <c r="G693" s="193"/>
    </row>
    <row r="694" spans="1:10" s="16" customFormat="1">
      <c r="B694" s="142"/>
      <c r="C694" s="191"/>
      <c r="D694" s="191"/>
      <c r="E694" s="192"/>
      <c r="F694" s="193"/>
      <c r="G694" s="193"/>
    </row>
    <row r="695" spans="1:10" s="16" customFormat="1">
      <c r="B695" s="142"/>
      <c r="C695" s="191"/>
      <c r="D695" s="191"/>
      <c r="E695" s="192"/>
      <c r="F695" s="193"/>
      <c r="G695" s="193"/>
    </row>
    <row r="696" spans="1:10" s="16" customFormat="1">
      <c r="B696" s="142"/>
      <c r="C696" s="191"/>
      <c r="D696" s="191"/>
      <c r="E696" s="192"/>
      <c r="F696" s="193"/>
      <c r="G696" s="193"/>
    </row>
    <row r="697" spans="1:10" s="16" customFormat="1">
      <c r="B697" s="142"/>
      <c r="C697" s="191"/>
      <c r="D697" s="191"/>
      <c r="E697" s="192"/>
      <c r="F697" s="193"/>
      <c r="G697" s="193"/>
    </row>
    <row r="698" spans="1:10" s="16" customFormat="1">
      <c r="A698" s="234"/>
      <c r="B698" s="142"/>
      <c r="C698" s="191"/>
      <c r="D698" s="191"/>
      <c r="E698" s="151"/>
      <c r="F698" s="193"/>
      <c r="G698" s="193"/>
    </row>
    <row r="699" spans="1:10" s="16" customFormat="1">
      <c r="A699" s="234"/>
      <c r="B699" s="142"/>
      <c r="C699" s="191"/>
      <c r="D699" s="191"/>
      <c r="E699" s="151"/>
      <c r="F699" s="140"/>
      <c r="G699" s="140"/>
    </row>
    <row r="700" spans="1:10" s="16" customFormat="1"/>
    <row r="701" spans="1:10" s="16" customFormat="1">
      <c r="F701" s="140"/>
      <c r="G701" s="140"/>
    </row>
    <row r="702" spans="1:10" s="16" customFormat="1"/>
    <row r="703" spans="1:10" s="16" customFormat="1"/>
    <row r="704" spans="1:10" s="16" customFormat="1" ht="18.75">
      <c r="A704" s="22"/>
      <c r="B704" s="164"/>
      <c r="C704" s="165"/>
      <c r="D704" s="142"/>
      <c r="E704" s="164"/>
    </row>
    <row r="705" spans="1:10" s="16" customFormat="1" ht="15.75">
      <c r="A705" s="164"/>
      <c r="B705" s="164"/>
      <c r="C705" s="164"/>
      <c r="D705" s="164"/>
      <c r="E705" s="164"/>
      <c r="J705" s="54"/>
    </row>
    <row r="706" spans="1:10" s="16" customFormat="1" ht="15.75">
      <c r="A706" s="164"/>
      <c r="B706" s="164"/>
      <c r="C706" s="164"/>
      <c r="D706" s="166"/>
      <c r="E706" s="166"/>
    </row>
    <row r="707" spans="1:10" s="16" customFormat="1" ht="15.75">
      <c r="A707" s="164"/>
      <c r="B707" s="164"/>
      <c r="C707" s="164"/>
      <c r="D707" s="164"/>
      <c r="E707" s="164"/>
    </row>
    <row r="708" spans="1:10" s="16" customFormat="1">
      <c r="A708" s="167"/>
      <c r="B708" s="168"/>
      <c r="C708" s="167"/>
      <c r="D708" s="167"/>
      <c r="E708" s="167"/>
    </row>
    <row r="709" spans="1:10" s="16" customFormat="1" ht="15.75">
      <c r="A709" s="169"/>
      <c r="B709" s="169"/>
      <c r="C709" s="169"/>
      <c r="D709" s="164"/>
      <c r="E709" s="167"/>
    </row>
    <row r="710" spans="1:10" s="16" customFormat="1" ht="15.75">
      <c r="A710" s="170"/>
      <c r="B710" s="170"/>
      <c r="C710" s="170"/>
      <c r="D710" s="164"/>
      <c r="E710" s="167"/>
      <c r="J710" s="54"/>
    </row>
    <row r="711" spans="1:10" s="16" customFormat="1" ht="15.75">
      <c r="A711" s="182"/>
      <c r="B711" s="22"/>
      <c r="C711" s="22"/>
      <c r="D711" s="164"/>
      <c r="E711" s="167"/>
    </row>
    <row r="712" spans="1:10" s="16" customFormat="1" ht="15.75">
      <c r="A712" s="167"/>
      <c r="B712" s="167"/>
      <c r="C712" s="167"/>
      <c r="D712" s="167"/>
      <c r="E712" s="167"/>
      <c r="F712" s="225"/>
      <c r="G712" s="224"/>
    </row>
    <row r="713" spans="1:10" s="16" customFormat="1" ht="18">
      <c r="A713" s="171"/>
      <c r="B713" s="171"/>
      <c r="C713" s="142"/>
      <c r="D713" s="226"/>
      <c r="E713" s="142"/>
    </row>
    <row r="714" spans="1:10" s="16" customFormat="1" ht="18.75">
      <c r="A714" s="171"/>
      <c r="B714" s="171"/>
      <c r="F714" s="227"/>
      <c r="G714" s="172"/>
    </row>
    <row r="715" spans="1:10" s="16" customFormat="1" ht="15.75">
      <c r="A715" s="167"/>
      <c r="B715" s="167"/>
      <c r="D715" s="167"/>
      <c r="E715" s="167"/>
      <c r="F715" s="4"/>
      <c r="G715" s="3"/>
    </row>
    <row r="716" spans="1:10" s="16" customFormat="1" ht="15.75">
      <c r="A716" s="173"/>
      <c r="B716" s="174"/>
      <c r="C716" s="174"/>
      <c r="D716" s="175"/>
      <c r="E716" s="176"/>
      <c r="F716" s="4"/>
      <c r="G716" s="3"/>
    </row>
    <row r="717" spans="1:10" s="16" customFormat="1" ht="15.75">
      <c r="A717" s="142"/>
      <c r="B717" s="142"/>
      <c r="C717" s="142"/>
      <c r="D717" s="142"/>
      <c r="E717" s="142"/>
      <c r="F717" s="4"/>
      <c r="G717" s="3"/>
      <c r="J717" s="54"/>
    </row>
    <row r="718" spans="1:10" s="16" customFormat="1" ht="15.75">
      <c r="A718" s="173"/>
      <c r="B718" s="174"/>
      <c r="C718" s="174"/>
      <c r="D718" s="174"/>
      <c r="E718" s="174"/>
      <c r="F718" s="4"/>
      <c r="G718" s="3"/>
    </row>
    <row r="719" spans="1:10" s="16" customFormat="1" ht="15.75">
      <c r="A719" s="3"/>
      <c r="B719" s="10"/>
      <c r="D719" s="3"/>
      <c r="E719" s="3"/>
      <c r="F719" s="4"/>
      <c r="G719" s="3"/>
    </row>
    <row r="720" spans="1:10" s="16" customFormat="1" ht="18">
      <c r="A720" s="168"/>
      <c r="B720" s="177"/>
      <c r="D720" s="178"/>
      <c r="E720" s="177"/>
      <c r="F720" s="3"/>
      <c r="G720" s="4"/>
    </row>
    <row r="721" spans="1:10" s="16" customFormat="1" ht="18">
      <c r="A721" s="168"/>
      <c r="B721" s="179"/>
      <c r="E721" s="3"/>
      <c r="F721" s="3"/>
      <c r="G721" s="4"/>
    </row>
    <row r="722" spans="1:10" s="16" customFormat="1" ht="15.75">
      <c r="A722" s="13"/>
      <c r="B722" s="10"/>
      <c r="D722" s="180"/>
      <c r="E722" s="3"/>
      <c r="F722" s="3"/>
      <c r="G722" s="4"/>
    </row>
    <row r="723" spans="1:10" s="16" customFormat="1" ht="15.75">
      <c r="A723" s="13"/>
      <c r="B723" s="10"/>
      <c r="D723" s="180"/>
      <c r="E723" s="3"/>
      <c r="F723" s="3"/>
      <c r="G723" s="4"/>
    </row>
    <row r="724" spans="1:10" s="16" customFormat="1" ht="15.75">
      <c r="A724" s="13"/>
      <c r="B724" s="10"/>
      <c r="D724" s="180"/>
      <c r="E724" s="3"/>
      <c r="F724" s="3"/>
      <c r="G724" s="4"/>
      <c r="J724" s="54"/>
    </row>
    <row r="725" spans="1:10" s="16" customFormat="1" ht="15.75">
      <c r="A725" s="13"/>
      <c r="B725" s="10"/>
      <c r="D725" s="180"/>
      <c r="E725" s="3"/>
      <c r="F725" s="3"/>
      <c r="G725" s="4"/>
    </row>
    <row r="726" spans="1:10" s="16" customFormat="1" ht="15.75">
      <c r="A726" s="13"/>
      <c r="B726" s="10"/>
      <c r="D726" s="180"/>
      <c r="E726" s="3"/>
      <c r="F726" s="3"/>
      <c r="G726" s="4"/>
    </row>
    <row r="727" spans="1:10" s="16" customFormat="1" ht="15.75">
      <c r="A727" s="13"/>
      <c r="B727" s="10"/>
      <c r="D727" s="180"/>
      <c r="E727" s="3"/>
      <c r="F727" s="3"/>
      <c r="G727" s="4"/>
    </row>
    <row r="728" spans="1:10" s="16" customFormat="1" ht="15.75">
      <c r="A728" s="13"/>
      <c r="B728" s="10"/>
      <c r="D728" s="180"/>
      <c r="E728" s="3"/>
      <c r="F728" s="3"/>
      <c r="G728" s="4"/>
    </row>
    <row r="729" spans="1:10" s="16" customFormat="1" ht="15.75">
      <c r="A729" s="13"/>
      <c r="B729" s="10"/>
      <c r="D729" s="180"/>
      <c r="E729" s="3"/>
      <c r="F729" s="3"/>
      <c r="G729" s="4"/>
    </row>
    <row r="730" spans="1:10" s="16" customFormat="1" ht="15.75">
      <c r="A730" s="13"/>
      <c r="B730" s="10"/>
      <c r="D730" s="180"/>
      <c r="E730" s="3"/>
      <c r="F730" s="3"/>
      <c r="G730" s="4"/>
    </row>
    <row r="731" spans="1:10" s="16" customFormat="1" ht="15.75">
      <c r="A731" s="13"/>
      <c r="B731" s="10"/>
      <c r="D731" s="180"/>
      <c r="E731" s="3"/>
      <c r="F731" s="3"/>
      <c r="G731" s="4"/>
      <c r="J731" s="54"/>
    </row>
    <row r="732" spans="1:10" s="16" customFormat="1" ht="15.75">
      <c r="A732" s="13"/>
      <c r="B732" s="10"/>
      <c r="D732" s="180"/>
      <c r="E732" s="3"/>
      <c r="F732" s="3"/>
      <c r="G732" s="4"/>
    </row>
    <row r="733" spans="1:10" s="16" customFormat="1" ht="15.75">
      <c r="A733" s="13"/>
      <c r="B733" s="10"/>
      <c r="D733" s="180"/>
      <c r="E733" s="3"/>
      <c r="F733" s="3"/>
      <c r="G733" s="4"/>
    </row>
    <row r="734" spans="1:10" s="16" customFormat="1" ht="15.75">
      <c r="A734" s="13"/>
      <c r="B734" s="10"/>
      <c r="D734" s="180"/>
      <c r="E734" s="3"/>
      <c r="F734" s="3"/>
      <c r="G734" s="4"/>
    </row>
    <row r="735" spans="1:10" s="16" customFormat="1" ht="15.75">
      <c r="A735" s="13"/>
      <c r="B735" s="10"/>
      <c r="D735" s="180"/>
      <c r="E735" s="3"/>
      <c r="F735" s="3"/>
      <c r="G735" s="4"/>
    </row>
    <row r="736" spans="1:10" s="16" customFormat="1" ht="15.75">
      <c r="A736" s="13"/>
      <c r="B736" s="10"/>
      <c r="D736" s="180"/>
      <c r="E736" s="3"/>
      <c r="F736" s="3"/>
      <c r="G736" s="4"/>
    </row>
    <row r="737" spans="1:10" s="16" customFormat="1" ht="15.75">
      <c r="A737" s="13"/>
      <c r="B737" s="10"/>
      <c r="D737" s="180"/>
      <c r="E737" s="3"/>
      <c r="F737" s="3"/>
      <c r="G737" s="4"/>
    </row>
    <row r="738" spans="1:10" s="16" customFormat="1" ht="15.75">
      <c r="A738" s="13"/>
      <c r="B738" s="10"/>
      <c r="D738" s="180"/>
      <c r="E738" s="3"/>
      <c r="F738" s="3"/>
      <c r="G738" s="4"/>
      <c r="J738" s="54"/>
    </row>
    <row r="739" spans="1:10" s="16" customFormat="1" ht="15.75">
      <c r="A739" s="13"/>
      <c r="B739" s="10"/>
      <c r="D739" s="180"/>
      <c r="E739" s="3"/>
      <c r="F739" s="3"/>
      <c r="G739" s="4"/>
    </row>
    <row r="740" spans="1:10" s="16" customFormat="1" ht="15.75">
      <c r="A740" s="13"/>
      <c r="B740" s="10"/>
      <c r="D740" s="180"/>
      <c r="E740" s="3"/>
      <c r="F740" s="3"/>
      <c r="G740" s="4"/>
    </row>
    <row r="741" spans="1:10" s="16" customFormat="1" ht="15.75">
      <c r="A741" s="13"/>
      <c r="B741" s="10"/>
      <c r="D741" s="180"/>
      <c r="E741" s="3"/>
      <c r="F741" s="3"/>
      <c r="G741" s="4"/>
    </row>
    <row r="742" spans="1:10" s="16" customFormat="1" ht="15.75">
      <c r="A742" s="13"/>
      <c r="B742" s="10"/>
      <c r="D742" s="180"/>
      <c r="E742" s="3"/>
      <c r="F742" s="3"/>
      <c r="G742" s="4"/>
    </row>
    <row r="743" spans="1:10" s="16" customFormat="1" ht="15.75">
      <c r="A743" s="13"/>
      <c r="B743" s="10"/>
      <c r="D743" s="180"/>
      <c r="E743" s="3"/>
      <c r="F743" s="3"/>
      <c r="G743" s="4"/>
    </row>
    <row r="744" spans="1:10" s="16" customFormat="1" ht="15.75">
      <c r="A744" s="13"/>
      <c r="B744" s="10"/>
      <c r="D744" s="180"/>
      <c r="E744" s="3"/>
      <c r="F744" s="3"/>
      <c r="G744" s="4"/>
    </row>
    <row r="745" spans="1:10" s="16" customFormat="1" ht="15.75">
      <c r="A745" s="13"/>
      <c r="B745" s="10"/>
      <c r="D745" s="180"/>
      <c r="E745" s="3"/>
      <c r="F745" s="3"/>
      <c r="G745" s="4"/>
      <c r="J745" s="54"/>
    </row>
    <row r="746" spans="1:10" s="16" customFormat="1" ht="15.75">
      <c r="A746" s="13"/>
      <c r="B746" s="10"/>
      <c r="D746" s="180"/>
      <c r="E746" s="3"/>
      <c r="F746" s="3"/>
      <c r="G746" s="4"/>
    </row>
    <row r="747" spans="1:10" s="16" customFormat="1" ht="15.75">
      <c r="A747" s="13"/>
      <c r="B747" s="10"/>
      <c r="D747" s="180"/>
      <c r="E747" s="3"/>
      <c r="F747" s="3"/>
      <c r="G747" s="4"/>
    </row>
    <row r="748" spans="1:10" s="16" customFormat="1" ht="15.75">
      <c r="A748" s="13"/>
      <c r="B748" s="10"/>
      <c r="D748" s="180"/>
      <c r="E748" s="3"/>
      <c r="F748" s="3"/>
      <c r="G748" s="4"/>
    </row>
    <row r="749" spans="1:10" s="16" customFormat="1" ht="15.75">
      <c r="A749" s="13"/>
      <c r="B749" s="10"/>
      <c r="D749" s="180"/>
      <c r="E749" s="3"/>
      <c r="F749" s="3"/>
      <c r="G749" s="4"/>
    </row>
    <row r="750" spans="1:10" s="16" customFormat="1" ht="15.75">
      <c r="A750" s="13"/>
      <c r="B750" s="10"/>
      <c r="D750" s="180"/>
      <c r="E750" s="3"/>
      <c r="F750" s="3"/>
      <c r="G750" s="4"/>
    </row>
    <row r="751" spans="1:10" s="16" customFormat="1" ht="15.75">
      <c r="A751" s="13"/>
      <c r="B751" s="10"/>
      <c r="D751" s="180"/>
      <c r="E751" s="3"/>
      <c r="F751" s="3"/>
      <c r="G751" s="4"/>
    </row>
    <row r="752" spans="1:10" s="16" customFormat="1" ht="18">
      <c r="A752" s="228"/>
      <c r="B752" s="229"/>
      <c r="D752" s="230"/>
      <c r="E752" s="3"/>
      <c r="F752" s="3"/>
      <c r="G752" s="4"/>
      <c r="J752" s="54"/>
    </row>
    <row r="753" spans="1:10" s="16" customFormat="1"/>
    <row r="754" spans="1:10" s="16" customFormat="1" ht="15.75">
      <c r="A754" s="194"/>
      <c r="C754" s="20"/>
    </row>
    <row r="755" spans="1:10" s="16" customFormat="1">
      <c r="B755" s="25"/>
    </row>
    <row r="756" spans="1:10" s="16" customFormat="1"/>
    <row r="757" spans="1:10" s="16" customFormat="1">
      <c r="A757" s="21"/>
      <c r="B757" s="142"/>
      <c r="C757" s="142"/>
      <c r="D757" s="142"/>
      <c r="E757" s="142"/>
    </row>
    <row r="758" spans="1:10" s="16" customFormat="1" ht="15.75">
      <c r="A758" s="21"/>
      <c r="B758" s="142"/>
      <c r="C758" s="142"/>
      <c r="D758" s="142"/>
      <c r="E758" s="22"/>
    </row>
    <row r="759" spans="1:10" s="16" customFormat="1" ht="15.75">
      <c r="A759" s="22"/>
      <c r="B759" s="142"/>
      <c r="C759" s="142"/>
      <c r="D759" s="142"/>
      <c r="E759" s="22"/>
      <c r="J759" s="54"/>
    </row>
    <row r="760" spans="1:10" s="16" customFormat="1" ht="15.75">
      <c r="A760" s="22"/>
      <c r="B760" s="142"/>
      <c r="C760" s="142"/>
      <c r="D760" s="142"/>
      <c r="E760" s="22"/>
    </row>
    <row r="761" spans="1:10" s="16" customFormat="1" ht="15.75">
      <c r="A761" s="13"/>
      <c r="B761" s="10"/>
      <c r="D761" s="180"/>
      <c r="E761" s="3"/>
      <c r="F761" s="3"/>
      <c r="G761" s="4"/>
    </row>
    <row r="762" spans="1:10" s="16" customFormat="1" ht="15.75">
      <c r="A762" s="13"/>
      <c r="B762" s="10"/>
      <c r="D762" s="180"/>
      <c r="E762" s="3"/>
      <c r="F762" s="3"/>
      <c r="G762" s="4"/>
    </row>
    <row r="763" spans="1:10" s="16" customFormat="1" ht="18.75">
      <c r="A763" s="22"/>
      <c r="B763" s="164"/>
      <c r="C763" s="165"/>
      <c r="E763" s="164"/>
    </row>
    <row r="764" spans="1:10" s="16" customFormat="1" ht="15.75">
      <c r="A764" s="164"/>
      <c r="B764" s="164"/>
      <c r="C764" s="164"/>
      <c r="D764" s="164"/>
      <c r="E764" s="164"/>
    </row>
    <row r="765" spans="1:10" s="16" customFormat="1" ht="15.75">
      <c r="A765" s="164"/>
      <c r="B765" s="164"/>
      <c r="C765" s="164"/>
      <c r="D765" s="166"/>
      <c r="E765" s="166"/>
    </row>
    <row r="766" spans="1:10" s="16" customFormat="1" ht="15.75">
      <c r="A766" s="164"/>
      <c r="C766" s="164"/>
      <c r="D766" s="164"/>
      <c r="E766" s="164"/>
      <c r="J766" s="54"/>
    </row>
    <row r="767" spans="1:10" s="16" customFormat="1">
      <c r="A767" s="167"/>
      <c r="B767" s="168"/>
      <c r="C767" s="167"/>
      <c r="D767" s="167"/>
      <c r="E767" s="167"/>
    </row>
    <row r="768" spans="1:10" s="16" customFormat="1" ht="15.75">
      <c r="A768" s="169"/>
      <c r="B768" s="169"/>
      <c r="C768" s="169"/>
      <c r="D768" s="164"/>
      <c r="E768" s="167"/>
    </row>
    <row r="769" spans="1:10" s="16" customFormat="1" ht="15.75">
      <c r="A769" s="170"/>
      <c r="B769" s="170"/>
      <c r="C769" s="170"/>
      <c r="D769" s="164"/>
      <c r="E769" s="167"/>
    </row>
    <row r="770" spans="1:10" s="16" customFormat="1" ht="15.75">
      <c r="A770" s="22"/>
      <c r="B770" s="22"/>
      <c r="C770" s="22"/>
      <c r="D770" s="164"/>
      <c r="E770" s="167"/>
    </row>
    <row r="771" spans="1:10" s="16" customFormat="1" ht="15.75">
      <c r="A771" s="167"/>
      <c r="B771" s="167"/>
      <c r="C771" s="167"/>
      <c r="D771" s="167"/>
      <c r="E771" s="167"/>
      <c r="F771" s="225"/>
      <c r="G771" s="224"/>
    </row>
    <row r="772" spans="1:10" s="16" customFormat="1" ht="18">
      <c r="A772" s="171"/>
      <c r="B772" s="171"/>
      <c r="C772" s="142"/>
      <c r="D772" s="226"/>
      <c r="E772" s="142"/>
    </row>
    <row r="773" spans="1:10" s="16" customFormat="1" ht="18.75">
      <c r="A773" s="171"/>
      <c r="B773" s="171"/>
      <c r="C773" s="227"/>
      <c r="D773" s="172"/>
      <c r="E773" s="142"/>
      <c r="J773" s="54"/>
    </row>
    <row r="774" spans="1:10" s="16" customFormat="1" ht="15.75">
      <c r="A774" s="167"/>
      <c r="B774" s="167"/>
      <c r="D774" s="167"/>
      <c r="E774" s="167"/>
      <c r="F774" s="4"/>
      <c r="G774" s="3"/>
    </row>
    <row r="775" spans="1:10" s="16" customFormat="1" ht="15.75">
      <c r="A775" s="173"/>
      <c r="B775" s="174"/>
      <c r="C775" s="174"/>
      <c r="D775" s="175"/>
      <c r="E775" s="176"/>
      <c r="F775" s="4"/>
      <c r="G775" s="3"/>
    </row>
    <row r="776" spans="1:10" s="16" customFormat="1" ht="15.75">
      <c r="A776" s="142"/>
      <c r="B776" s="142"/>
      <c r="C776" s="142"/>
      <c r="D776" s="142"/>
      <c r="E776" s="142"/>
      <c r="F776" s="4"/>
      <c r="G776" s="3"/>
    </row>
    <row r="777" spans="1:10" s="16" customFormat="1" ht="15.75">
      <c r="A777" s="173"/>
      <c r="B777" s="174"/>
      <c r="C777" s="174"/>
      <c r="D777" s="174"/>
      <c r="E777" s="174"/>
      <c r="F777" s="4"/>
      <c r="G777" s="3"/>
    </row>
    <row r="778" spans="1:10" s="16" customFormat="1" ht="15.75">
      <c r="A778" s="3"/>
      <c r="B778" s="10"/>
      <c r="D778" s="3"/>
      <c r="E778" s="3"/>
      <c r="F778" s="4"/>
      <c r="G778" s="3"/>
    </row>
    <row r="779" spans="1:10" s="16" customFormat="1" ht="18">
      <c r="A779" s="168"/>
      <c r="B779" s="177"/>
      <c r="D779" s="178"/>
      <c r="E779" s="177"/>
      <c r="F779" s="3"/>
      <c r="G779" s="4"/>
    </row>
    <row r="780" spans="1:10" s="16" customFormat="1" ht="18">
      <c r="A780" s="168"/>
      <c r="B780" s="179"/>
      <c r="E780" s="3"/>
      <c r="F780" s="3"/>
      <c r="G780" s="4"/>
      <c r="J780" s="54"/>
    </row>
    <row r="781" spans="1:10" s="16" customFormat="1" ht="15.75">
      <c r="A781" s="13"/>
      <c r="B781" s="12"/>
      <c r="C781" s="12"/>
      <c r="D781" s="180"/>
      <c r="E781" s="3"/>
      <c r="F781" s="3"/>
      <c r="G781" s="4"/>
    </row>
    <row r="782" spans="1:10" s="16" customFormat="1" ht="15.75">
      <c r="A782" s="13"/>
      <c r="B782" s="12"/>
      <c r="C782" s="12"/>
      <c r="D782" s="180"/>
      <c r="E782" s="3"/>
      <c r="F782" s="3"/>
      <c r="G782" s="4"/>
    </row>
    <row r="783" spans="1:10" s="16" customFormat="1" ht="15.75">
      <c r="A783" s="13"/>
      <c r="B783" s="12"/>
      <c r="C783" s="12"/>
      <c r="D783" s="180"/>
      <c r="E783" s="3"/>
      <c r="F783" s="3"/>
      <c r="G783" s="4"/>
    </row>
    <row r="784" spans="1:10" s="16" customFormat="1" ht="15.75">
      <c r="A784" s="13"/>
      <c r="B784" s="12"/>
      <c r="D784" s="180"/>
      <c r="E784" s="3"/>
      <c r="F784" s="3"/>
      <c r="G784" s="4"/>
    </row>
    <row r="785" spans="1:7" s="16" customFormat="1" ht="15.75">
      <c r="A785" s="13"/>
      <c r="B785" s="12"/>
      <c r="D785" s="180"/>
      <c r="E785" s="3"/>
      <c r="F785" s="3"/>
      <c r="G785" s="4"/>
    </row>
    <row r="786" spans="1:7" s="16" customFormat="1" ht="15.75">
      <c r="A786" s="13"/>
      <c r="B786" s="12"/>
      <c r="D786" s="180"/>
      <c r="E786" s="3"/>
      <c r="F786" s="3"/>
      <c r="G786" s="4"/>
    </row>
    <row r="787" spans="1:7" s="16" customFormat="1" ht="15.75">
      <c r="A787" s="13"/>
      <c r="B787" s="12"/>
      <c r="D787" s="180"/>
      <c r="E787" s="3"/>
      <c r="F787" s="3"/>
      <c r="G787" s="4"/>
    </row>
    <row r="788" spans="1:7" s="16" customFormat="1" ht="15.75">
      <c r="A788" s="13"/>
      <c r="B788" s="12"/>
      <c r="D788" s="180"/>
      <c r="E788" s="3"/>
      <c r="F788" s="3"/>
      <c r="G788" s="4"/>
    </row>
    <row r="789" spans="1:7" s="16" customFormat="1" ht="15.75">
      <c r="A789" s="13"/>
      <c r="B789" s="12"/>
      <c r="D789" s="180"/>
      <c r="E789" s="3"/>
      <c r="F789" s="3"/>
      <c r="G789" s="4"/>
    </row>
    <row r="790" spans="1:7" s="16" customFormat="1" ht="15.75">
      <c r="A790" s="13"/>
      <c r="B790" s="12"/>
      <c r="D790" s="180"/>
      <c r="E790" s="3"/>
      <c r="F790" s="3"/>
      <c r="G790" s="4"/>
    </row>
    <row r="791" spans="1:7" s="16" customFormat="1" ht="15.75">
      <c r="A791" s="13"/>
      <c r="B791" s="12"/>
      <c r="D791" s="180"/>
      <c r="E791" s="3"/>
      <c r="F791" s="3"/>
      <c r="G791" s="4"/>
    </row>
    <row r="792" spans="1:7" s="16" customFormat="1" ht="15.75">
      <c r="A792" s="13"/>
      <c r="B792" s="12"/>
      <c r="D792" s="180"/>
      <c r="E792" s="3"/>
      <c r="F792" s="3"/>
      <c r="G792" s="4"/>
    </row>
    <row r="793" spans="1:7" s="16" customFormat="1" ht="15.75">
      <c r="A793" s="13"/>
      <c r="B793" s="12"/>
      <c r="D793" s="180"/>
      <c r="E793" s="3"/>
      <c r="F793" s="3"/>
      <c r="G793" s="4"/>
    </row>
    <row r="794" spans="1:7" s="16" customFormat="1" ht="15.75">
      <c r="A794" s="13"/>
      <c r="B794" s="12"/>
      <c r="D794" s="180"/>
      <c r="E794" s="3"/>
      <c r="F794" s="3"/>
      <c r="G794" s="4"/>
    </row>
    <row r="795" spans="1:7" s="16" customFormat="1" ht="15.75">
      <c r="A795" s="13"/>
      <c r="B795" s="12"/>
      <c r="D795" s="180"/>
      <c r="E795" s="3"/>
      <c r="F795" s="3"/>
      <c r="G795" s="4"/>
    </row>
    <row r="796" spans="1:7" s="16" customFormat="1" ht="15.75">
      <c r="A796" s="13"/>
      <c r="B796" s="12"/>
      <c r="D796" s="180"/>
      <c r="E796" s="3"/>
      <c r="F796" s="3"/>
      <c r="G796" s="4"/>
    </row>
    <row r="797" spans="1:7" s="16" customFormat="1" ht="15.75">
      <c r="A797" s="13"/>
      <c r="B797" s="12"/>
      <c r="D797" s="180"/>
      <c r="E797" s="3"/>
      <c r="F797" s="3"/>
      <c r="G797" s="4"/>
    </row>
    <row r="798" spans="1:7" s="16" customFormat="1" ht="15.75">
      <c r="A798" s="13"/>
      <c r="B798" s="12"/>
      <c r="D798" s="180"/>
      <c r="E798" s="3"/>
      <c r="F798" s="3"/>
      <c r="G798" s="4"/>
    </row>
    <row r="799" spans="1:7" s="16" customFormat="1" ht="15.75">
      <c r="A799" s="13"/>
      <c r="B799" s="12"/>
      <c r="D799" s="180"/>
      <c r="E799" s="3"/>
      <c r="F799" s="3"/>
      <c r="G799" s="4"/>
    </row>
    <row r="800" spans="1:7" s="16" customFormat="1" ht="15.75">
      <c r="A800" s="13"/>
      <c r="B800" s="12"/>
      <c r="D800" s="180"/>
      <c r="E800" s="3"/>
      <c r="F800" s="3"/>
      <c r="G800" s="4"/>
    </row>
    <row r="801" spans="1:7" s="16" customFormat="1" ht="15.75">
      <c r="A801" s="13"/>
      <c r="B801" s="12"/>
      <c r="D801" s="180"/>
      <c r="E801" s="3"/>
      <c r="F801" s="3"/>
      <c r="G801" s="4"/>
    </row>
    <row r="802" spans="1:7" s="16" customFormat="1" ht="15.75">
      <c r="A802" s="13"/>
      <c r="B802" s="12"/>
      <c r="D802" s="180"/>
      <c r="E802" s="3"/>
      <c r="F802" s="3"/>
      <c r="G802" s="4"/>
    </row>
    <row r="803" spans="1:7" s="16" customFormat="1" ht="15.75">
      <c r="A803" s="13"/>
      <c r="B803" s="12"/>
      <c r="D803" s="180"/>
      <c r="E803" s="3"/>
      <c r="F803" s="3"/>
      <c r="G803" s="4"/>
    </row>
    <row r="804" spans="1:7" s="16" customFormat="1" ht="15.75">
      <c r="A804" s="13"/>
      <c r="B804" s="12"/>
      <c r="D804" s="180"/>
      <c r="E804" s="3"/>
      <c r="F804" s="3"/>
      <c r="G804" s="4"/>
    </row>
    <row r="805" spans="1:7" s="16" customFormat="1" ht="15.75">
      <c r="A805" s="13"/>
      <c r="B805" s="12"/>
      <c r="D805" s="180"/>
      <c r="E805" s="3"/>
      <c r="F805" s="3"/>
      <c r="G805" s="4"/>
    </row>
    <row r="806" spans="1:7" s="16" customFormat="1" ht="15.75">
      <c r="A806" s="13"/>
      <c r="B806" s="12"/>
      <c r="D806" s="180"/>
      <c r="E806" s="3"/>
      <c r="F806" s="3"/>
      <c r="G806" s="4"/>
    </row>
    <row r="807" spans="1:7" s="16" customFormat="1" ht="15.75">
      <c r="A807" s="13"/>
      <c r="B807" s="12"/>
      <c r="D807" s="180"/>
      <c r="E807" s="3"/>
      <c r="F807" s="3"/>
      <c r="G807" s="4"/>
    </row>
    <row r="808" spans="1:7" s="16" customFormat="1" ht="15.75">
      <c r="A808" s="13"/>
      <c r="B808" s="12"/>
      <c r="D808" s="180"/>
      <c r="E808" s="3"/>
      <c r="F808" s="3"/>
      <c r="G808" s="4"/>
    </row>
    <row r="809" spans="1:7" s="16" customFormat="1" ht="15.75">
      <c r="A809" s="13"/>
      <c r="B809" s="12"/>
      <c r="D809" s="180"/>
      <c r="E809" s="3"/>
      <c r="F809" s="3"/>
      <c r="G809" s="4"/>
    </row>
    <row r="810" spans="1:7" s="16" customFormat="1" ht="15.75">
      <c r="A810" s="13"/>
      <c r="B810" s="12"/>
      <c r="D810" s="180"/>
      <c r="E810" s="3"/>
      <c r="F810" s="3"/>
      <c r="G810" s="4"/>
    </row>
    <row r="811" spans="1:7" s="16" customFormat="1" ht="15.75">
      <c r="A811" s="13"/>
      <c r="B811" s="12"/>
      <c r="D811" s="180"/>
      <c r="E811" s="3"/>
      <c r="F811" s="3"/>
      <c r="G811" s="4"/>
    </row>
    <row r="812" spans="1:7" s="16" customFormat="1" ht="15.75">
      <c r="A812" s="13"/>
      <c r="B812" s="12"/>
      <c r="D812" s="180"/>
      <c r="E812" s="3"/>
      <c r="F812" s="3"/>
      <c r="G812" s="4"/>
    </row>
    <row r="813" spans="1:7" s="16" customFormat="1" ht="15.75">
      <c r="A813" s="13"/>
      <c r="B813" s="12"/>
      <c r="D813" s="180"/>
      <c r="E813" s="3"/>
      <c r="F813" s="3"/>
      <c r="G813" s="4"/>
    </row>
    <row r="814" spans="1:7" s="16" customFormat="1" ht="15.75">
      <c r="A814" s="13"/>
      <c r="B814" s="12"/>
      <c r="D814" s="180"/>
      <c r="E814" s="3"/>
      <c r="F814" s="3"/>
      <c r="G814" s="4"/>
    </row>
    <row r="815" spans="1:7" s="16" customFormat="1" ht="15.75">
      <c r="A815" s="13"/>
      <c r="B815" s="12"/>
      <c r="D815" s="180"/>
      <c r="E815" s="3"/>
      <c r="F815" s="3"/>
      <c r="G815" s="4"/>
    </row>
    <row r="816" spans="1:7" s="16" customFormat="1" ht="15.75">
      <c r="A816" s="13"/>
      <c r="B816" s="12"/>
      <c r="D816" s="180"/>
      <c r="E816" s="3"/>
      <c r="F816" s="3"/>
      <c r="G816" s="4"/>
    </row>
    <row r="817" spans="1:7" s="16" customFormat="1" ht="15.75">
      <c r="A817" s="13"/>
      <c r="B817" s="12"/>
      <c r="D817" s="180"/>
      <c r="E817" s="3"/>
      <c r="F817" s="3"/>
      <c r="G817" s="4"/>
    </row>
    <row r="818" spans="1:7" s="16" customFormat="1" ht="15.75">
      <c r="A818" s="13"/>
      <c r="B818" s="12"/>
      <c r="D818" s="180"/>
      <c r="E818" s="3"/>
      <c r="F818" s="3"/>
      <c r="G818" s="4"/>
    </row>
    <row r="819" spans="1:7" s="16" customFormat="1" ht="15.75">
      <c r="A819" s="13"/>
      <c r="B819" s="12"/>
      <c r="D819" s="180"/>
      <c r="E819" s="3"/>
      <c r="F819" s="3"/>
      <c r="G819" s="4"/>
    </row>
    <row r="820" spans="1:7" s="16" customFormat="1" ht="15.75">
      <c r="A820" s="13"/>
      <c r="B820" s="12"/>
      <c r="D820" s="180"/>
      <c r="E820" s="3"/>
      <c r="F820" s="3"/>
      <c r="G820" s="4"/>
    </row>
    <row r="821" spans="1:7" s="16" customFormat="1" ht="15.75">
      <c r="A821" s="13"/>
      <c r="B821" s="12"/>
      <c r="D821" s="180"/>
      <c r="E821" s="3"/>
      <c r="F821" s="3"/>
      <c r="G821" s="4"/>
    </row>
    <row r="822" spans="1:7" s="16" customFormat="1" ht="15.75">
      <c r="A822" s="13"/>
      <c r="B822" s="12"/>
      <c r="D822" s="180"/>
      <c r="E822" s="3"/>
      <c r="F822" s="3"/>
      <c r="G822" s="4"/>
    </row>
    <row r="823" spans="1:7" s="16" customFormat="1" ht="15.75">
      <c r="A823" s="13"/>
      <c r="B823" s="12"/>
      <c r="D823" s="180"/>
      <c r="E823" s="3"/>
      <c r="F823" s="3"/>
      <c r="G823" s="4"/>
    </row>
    <row r="824" spans="1:7" s="16" customFormat="1" ht="15.75">
      <c r="A824" s="13"/>
      <c r="B824" s="12"/>
      <c r="D824" s="180"/>
      <c r="E824" s="3"/>
      <c r="F824" s="3"/>
      <c r="G824" s="4"/>
    </row>
    <row r="825" spans="1:7" s="16" customFormat="1" ht="15.75">
      <c r="A825" s="13"/>
      <c r="B825" s="12"/>
      <c r="D825" s="180"/>
      <c r="E825" s="3"/>
      <c r="F825" s="3"/>
      <c r="G825" s="4"/>
    </row>
    <row r="826" spans="1:7" s="16" customFormat="1" ht="18">
      <c r="A826" s="228"/>
      <c r="B826" s="229"/>
      <c r="D826" s="230"/>
      <c r="E826" s="3"/>
      <c r="F826" s="3"/>
      <c r="G826" s="4"/>
    </row>
    <row r="827" spans="1:7" s="16" customFormat="1"/>
    <row r="828" spans="1:7" s="16" customFormat="1" ht="15.75">
      <c r="A828" s="181"/>
      <c r="C828" s="20"/>
    </row>
    <row r="829" spans="1:7" s="16" customFormat="1"/>
    <row r="830" spans="1:7" s="16" customFormat="1"/>
    <row r="831" spans="1:7" s="16" customFormat="1">
      <c r="A831" s="21"/>
      <c r="B831" s="142"/>
      <c r="C831" s="142"/>
      <c r="D831" s="142"/>
      <c r="E831" s="142"/>
    </row>
    <row r="832" spans="1:7" s="16" customFormat="1" ht="15.75">
      <c r="A832" s="21"/>
      <c r="B832" s="142"/>
      <c r="C832" s="142"/>
      <c r="D832" s="142"/>
      <c r="E832" s="22"/>
    </row>
    <row r="833" spans="1:10" s="16" customFormat="1" ht="15.75">
      <c r="A833" s="22"/>
      <c r="B833" s="142"/>
      <c r="C833" s="142"/>
      <c r="D833" s="142"/>
      <c r="E833" s="22"/>
    </row>
    <row r="834" spans="1:10" s="16" customFormat="1" ht="15.75">
      <c r="A834" s="22"/>
      <c r="B834" s="142"/>
      <c r="C834" s="142"/>
      <c r="D834" s="142"/>
      <c r="E834" s="22"/>
    </row>
    <row r="835" spans="1:10" s="16" customFormat="1"/>
    <row r="836" spans="1:10" s="16" customFormat="1" ht="18.75">
      <c r="A836" s="22"/>
      <c r="B836" s="164"/>
      <c r="C836" s="165"/>
      <c r="D836" s="142"/>
      <c r="E836" s="164"/>
      <c r="J836" s="54"/>
    </row>
    <row r="837" spans="1:10" s="16" customFormat="1" ht="15.75">
      <c r="A837" s="164"/>
      <c r="B837" s="164"/>
      <c r="C837" s="164"/>
      <c r="D837" s="164"/>
      <c r="E837" s="164"/>
    </row>
    <row r="838" spans="1:10" s="16" customFormat="1" ht="15.75">
      <c r="A838" s="164"/>
      <c r="B838" s="164"/>
      <c r="C838" s="164"/>
      <c r="D838" s="184"/>
      <c r="E838" s="185"/>
    </row>
    <row r="839" spans="1:10" s="16" customFormat="1" ht="15.75">
      <c r="A839" s="164"/>
      <c r="B839" s="164"/>
      <c r="C839" s="164"/>
      <c r="D839" s="164"/>
      <c r="E839" s="164"/>
    </row>
    <row r="840" spans="1:10" s="16" customFormat="1">
      <c r="A840" s="167"/>
      <c r="B840" s="168"/>
      <c r="C840" s="167"/>
      <c r="D840" s="167"/>
      <c r="E840" s="167"/>
    </row>
    <row r="841" spans="1:10" s="16" customFormat="1" ht="15.75">
      <c r="A841" s="169"/>
      <c r="B841" s="169"/>
      <c r="C841" s="169"/>
      <c r="D841" s="164"/>
      <c r="E841" s="167"/>
    </row>
    <row r="842" spans="1:10" s="16" customFormat="1" ht="15.75">
      <c r="A842" s="170"/>
      <c r="B842" s="170"/>
      <c r="C842" s="170"/>
      <c r="D842" s="164"/>
      <c r="E842" s="167"/>
    </row>
    <row r="843" spans="1:10" s="16" customFormat="1" ht="15.75">
      <c r="A843" s="182"/>
      <c r="B843" s="22"/>
      <c r="C843" s="22"/>
      <c r="D843" s="164"/>
      <c r="E843" s="167"/>
    </row>
    <row r="844" spans="1:10" s="16" customFormat="1" ht="15.75">
      <c r="A844" s="167"/>
      <c r="B844" s="167"/>
      <c r="C844" s="167"/>
      <c r="D844" s="167"/>
      <c r="E844" s="167"/>
      <c r="F844" s="225"/>
      <c r="G844" s="224"/>
    </row>
    <row r="845" spans="1:10" s="16" customFormat="1" ht="18">
      <c r="A845" s="171"/>
      <c r="B845" s="171"/>
      <c r="C845" s="142"/>
      <c r="D845" s="231"/>
      <c r="E845" s="142"/>
    </row>
    <row r="846" spans="1:10" s="16" customFormat="1" ht="18.75">
      <c r="A846" s="171"/>
      <c r="B846" s="171"/>
      <c r="D846" s="227"/>
      <c r="E846" s="172"/>
    </row>
    <row r="847" spans="1:10" s="16" customFormat="1" ht="15.75">
      <c r="A847" s="167"/>
      <c r="D847" s="167"/>
      <c r="E847" s="167"/>
      <c r="F847" s="4"/>
      <c r="G847" s="3"/>
    </row>
    <row r="848" spans="1:10" s="16" customFormat="1" ht="15.75">
      <c r="A848" s="173"/>
      <c r="B848" s="174"/>
      <c r="C848" s="174"/>
      <c r="D848" s="175"/>
      <c r="F848" s="176"/>
      <c r="G848" s="3"/>
    </row>
    <row r="849" spans="1:10" s="16" customFormat="1" ht="15.75">
      <c r="A849" s="142"/>
      <c r="B849" s="142"/>
      <c r="C849" s="142"/>
      <c r="D849" s="142"/>
      <c r="E849" s="142"/>
      <c r="F849" s="4"/>
      <c r="G849" s="3"/>
    </row>
    <row r="850" spans="1:10" s="16" customFormat="1" ht="15.75">
      <c r="A850" s="173"/>
      <c r="B850" s="174"/>
      <c r="C850" s="174"/>
      <c r="D850" s="174"/>
      <c r="E850" s="174"/>
      <c r="F850" s="4"/>
      <c r="G850" s="3"/>
    </row>
    <row r="851" spans="1:10" s="16" customFormat="1" ht="18">
      <c r="A851" s="186"/>
      <c r="B851" s="177"/>
      <c r="G851" s="178"/>
      <c r="H851" s="177"/>
    </row>
    <row r="852" spans="1:10" s="16" customFormat="1" ht="15.75">
      <c r="A852" s="183"/>
      <c r="C852" s="24"/>
      <c r="I852" s="3"/>
      <c r="J852" s="4"/>
    </row>
    <row r="853" spans="1:10" s="16" customFormat="1" ht="15.75">
      <c r="C853" s="25"/>
      <c r="I853" s="3"/>
      <c r="J853" s="4"/>
    </row>
    <row r="854" spans="1:10" s="16" customFormat="1"/>
    <row r="855" spans="1:10" s="16" customFormat="1" ht="18">
      <c r="A855" s="186"/>
      <c r="B855" s="177"/>
      <c r="G855" s="178"/>
    </row>
    <row r="856" spans="1:10" s="16" customFormat="1">
      <c r="A856" s="187"/>
      <c r="B856" s="14"/>
      <c r="G856" s="26"/>
    </row>
    <row r="857" spans="1:10" s="16" customFormat="1">
      <c r="A857" s="188"/>
      <c r="B857" s="15"/>
      <c r="G857" s="189"/>
    </row>
    <row r="858" spans="1:10" s="16" customFormat="1">
      <c r="A858" s="235"/>
      <c r="B858" s="15"/>
      <c r="G858" s="236"/>
    </row>
    <row r="859" spans="1:10" s="16" customFormat="1">
      <c r="B859" s="14"/>
      <c r="G859" s="140"/>
    </row>
    <row r="860" spans="1:10" s="16" customFormat="1">
      <c r="A860" s="188"/>
      <c r="B860" s="14"/>
      <c r="G860" s="189"/>
    </row>
    <row r="861" spans="1:10" s="16" customFormat="1">
      <c r="A861" s="235"/>
      <c r="B861" s="15"/>
      <c r="G861" s="140"/>
    </row>
    <row r="862" spans="1:10" s="16" customFormat="1" ht="18">
      <c r="A862" s="232"/>
      <c r="B862" s="229"/>
      <c r="G862" s="26"/>
    </row>
    <row r="863" spans="1:10" s="16" customFormat="1"/>
    <row r="864" spans="1:10" s="16" customFormat="1"/>
    <row r="865" spans="1:5" s="16" customFormat="1">
      <c r="A865" s="21"/>
      <c r="B865" s="142"/>
      <c r="C865" s="142"/>
      <c r="D865" s="142"/>
      <c r="E865" s="142"/>
    </row>
    <row r="866" spans="1:5" s="16" customFormat="1" ht="15.75">
      <c r="A866" s="21"/>
      <c r="B866" s="142"/>
      <c r="C866" s="142"/>
      <c r="D866" s="142"/>
      <c r="E866" s="22"/>
    </row>
    <row r="867" spans="1:5" s="16" customFormat="1" ht="15.75">
      <c r="A867" s="22"/>
      <c r="B867" s="142"/>
      <c r="C867" s="142"/>
      <c r="D867" s="142"/>
      <c r="E867" s="22"/>
    </row>
    <row r="868" spans="1:5" s="16" customFormat="1" ht="15.75">
      <c r="A868" s="22"/>
      <c r="B868" s="142"/>
      <c r="C868" s="142"/>
      <c r="D868" s="142"/>
      <c r="E868" s="22"/>
    </row>
    <row r="869" spans="1:5" s="16" customFormat="1"/>
    <row r="870" spans="1:5" s="16" customFormat="1"/>
    <row r="871" spans="1:5" s="16" customFormat="1"/>
    <row r="872" spans="1:5" s="16" customFormat="1"/>
    <row r="873" spans="1:5" s="16" customFormat="1"/>
    <row r="874" spans="1:5" s="16" customFormat="1"/>
    <row r="875" spans="1:5" s="16" customFormat="1"/>
    <row r="876" spans="1:5" s="16" customFormat="1"/>
    <row r="877" spans="1:5" s="16" customFormat="1"/>
    <row r="878" spans="1:5" s="16" customFormat="1"/>
    <row r="879" spans="1:5" s="16" customFormat="1"/>
    <row r="880" spans="1:5" s="16" customFormat="1"/>
    <row r="881" s="16" customFormat="1"/>
    <row r="882" s="16" customFormat="1"/>
    <row r="883" s="16" customFormat="1"/>
    <row r="884" s="16" customFormat="1"/>
    <row r="885" s="16" customFormat="1"/>
    <row r="886" s="16" customFormat="1"/>
    <row r="887" s="16" customFormat="1"/>
    <row r="888" s="16" customFormat="1"/>
    <row r="889" s="16" customFormat="1"/>
    <row r="890" s="16" customFormat="1"/>
    <row r="891" s="16" customFormat="1"/>
    <row r="892" s="16" customFormat="1"/>
    <row r="893" s="16" customFormat="1"/>
    <row r="894" s="16" customFormat="1"/>
    <row r="895" s="16" customFormat="1"/>
    <row r="896" s="16" customFormat="1"/>
    <row r="897" s="16" customFormat="1"/>
    <row r="898" s="16" customFormat="1"/>
    <row r="899" s="16" customFormat="1"/>
    <row r="900" s="16" customFormat="1"/>
    <row r="901" s="16" customFormat="1"/>
    <row r="902" s="16" customFormat="1"/>
    <row r="903" s="16" customFormat="1"/>
    <row r="904" s="16" customFormat="1"/>
    <row r="905" s="16" customFormat="1"/>
    <row r="906" s="16" customFormat="1"/>
    <row r="907" s="16" customFormat="1"/>
    <row r="908" s="16" customFormat="1"/>
    <row r="909" s="16" customFormat="1"/>
    <row r="910" s="16" customFormat="1"/>
    <row r="911" s="16" customFormat="1"/>
    <row r="912" s="16" customFormat="1"/>
    <row r="913" s="16" customFormat="1"/>
    <row r="914" s="16" customFormat="1"/>
    <row r="915" s="16" customFormat="1"/>
    <row r="916" s="16" customFormat="1"/>
    <row r="917" s="16" customFormat="1"/>
    <row r="918" s="16" customFormat="1"/>
    <row r="919" s="16" customFormat="1"/>
    <row r="920" s="16" customFormat="1"/>
    <row r="921" s="16" customFormat="1"/>
    <row r="922" s="16" customFormat="1"/>
    <row r="923" s="16" customFormat="1"/>
    <row r="924" s="16" customFormat="1"/>
    <row r="925" s="16" customFormat="1"/>
    <row r="926" s="16" customFormat="1"/>
    <row r="927" s="16" customFormat="1"/>
    <row r="928" s="16" customFormat="1"/>
    <row r="929" s="16" customFormat="1"/>
    <row r="930" s="16" customFormat="1"/>
    <row r="931" s="16" customFormat="1"/>
    <row r="932" s="16" customFormat="1"/>
    <row r="933" s="16" customFormat="1"/>
    <row r="934" s="16" customFormat="1"/>
    <row r="935" s="16" customFormat="1"/>
    <row r="936" s="16" customFormat="1"/>
    <row r="937" s="16" customFormat="1"/>
    <row r="938" s="16" customFormat="1"/>
    <row r="939" s="16" customFormat="1"/>
    <row r="940" s="16" customFormat="1"/>
    <row r="941" s="16" customFormat="1"/>
    <row r="942" s="16" customFormat="1"/>
    <row r="943" s="16" customFormat="1"/>
    <row r="944" s="16" customFormat="1"/>
    <row r="945" s="16" customFormat="1"/>
    <row r="946" s="16" customFormat="1"/>
    <row r="947" s="16" customFormat="1"/>
    <row r="948" s="16" customFormat="1"/>
    <row r="949" s="16" customFormat="1"/>
    <row r="950" s="16" customFormat="1"/>
    <row r="951" s="16" customFormat="1"/>
    <row r="952" s="16" customFormat="1"/>
    <row r="953" s="16" customFormat="1"/>
    <row r="954" s="16" customFormat="1"/>
    <row r="955" s="16" customFormat="1"/>
    <row r="956" s="16" customFormat="1"/>
    <row r="957" s="16" customFormat="1"/>
    <row r="958" s="16" customFormat="1"/>
    <row r="959" s="16" customFormat="1"/>
    <row r="960" s="16" customFormat="1"/>
    <row r="961" s="16" customFormat="1"/>
    <row r="962" s="16" customFormat="1"/>
    <row r="963" s="16" customFormat="1"/>
    <row r="964" s="16" customFormat="1"/>
    <row r="965" s="16" customFormat="1"/>
    <row r="966" s="16" customFormat="1"/>
    <row r="967" s="16" customFormat="1"/>
    <row r="968" s="16" customFormat="1"/>
    <row r="969" s="16" customFormat="1"/>
    <row r="970" s="16" customFormat="1"/>
    <row r="971" s="16" customFormat="1"/>
    <row r="972" s="16" customFormat="1"/>
    <row r="973" s="16" customFormat="1"/>
    <row r="974" s="16" customFormat="1"/>
    <row r="975" s="16" customFormat="1"/>
    <row r="976" s="16" customFormat="1"/>
    <row r="977" s="16" customFormat="1"/>
    <row r="978" s="16" customFormat="1"/>
    <row r="979" s="16" customFormat="1"/>
    <row r="980" s="16" customFormat="1"/>
    <row r="981" s="16" customFormat="1"/>
    <row r="982" s="16" customFormat="1"/>
    <row r="983" s="16" customFormat="1"/>
    <row r="984" s="16" customFormat="1"/>
    <row r="985" s="16" customFormat="1"/>
    <row r="986" s="16" customFormat="1"/>
    <row r="987" s="16" customFormat="1"/>
    <row r="988" s="16" customFormat="1"/>
    <row r="989" s="16" customFormat="1"/>
    <row r="990" s="16" customFormat="1"/>
    <row r="991" s="16" customFormat="1"/>
    <row r="992" s="16" customFormat="1"/>
    <row r="993" s="16" customFormat="1"/>
    <row r="994" s="16" customFormat="1"/>
    <row r="995" s="16" customFormat="1"/>
    <row r="996" s="16" customFormat="1"/>
    <row r="997" s="16" customFormat="1"/>
    <row r="998" s="16" customFormat="1"/>
    <row r="999" s="16" customFormat="1"/>
    <row r="1000" s="16" customFormat="1"/>
    <row r="1001" s="16" customFormat="1"/>
    <row r="1002" s="16" customFormat="1"/>
    <row r="1003" s="16" customFormat="1"/>
    <row r="1004" s="16" customFormat="1"/>
    <row r="1005" s="16" customFormat="1"/>
    <row r="1006" s="16" customFormat="1"/>
    <row r="1007" s="16" customFormat="1"/>
    <row r="1008" s="16" customFormat="1"/>
    <row r="1009" s="16" customFormat="1"/>
    <row r="1010" s="16" customFormat="1"/>
    <row r="1011" s="16" customFormat="1"/>
    <row r="1012" s="16" customFormat="1"/>
    <row r="1013" s="16" customFormat="1"/>
    <row r="1014" s="16" customFormat="1"/>
    <row r="1015" s="16" customFormat="1"/>
    <row r="1016" s="16" customFormat="1"/>
    <row r="1017" s="16" customFormat="1"/>
    <row r="1018" s="16" customFormat="1"/>
    <row r="1019" s="16" customFormat="1"/>
    <row r="1020" s="16" customFormat="1"/>
    <row r="1021" s="16" customFormat="1"/>
    <row r="1022" s="16" customFormat="1"/>
    <row r="1023" s="16" customFormat="1"/>
    <row r="1024" s="16" customFormat="1"/>
    <row r="1025" s="16" customFormat="1"/>
    <row r="1026" s="16" customFormat="1"/>
    <row r="1027" s="16" customFormat="1"/>
    <row r="1028" s="16" customFormat="1"/>
    <row r="1029" s="16" customFormat="1"/>
    <row r="1030" s="16" customFormat="1"/>
    <row r="1031" s="16" customFormat="1"/>
    <row r="1032" s="16" customFormat="1"/>
    <row r="1033" s="16" customFormat="1"/>
    <row r="1034" s="16" customFormat="1"/>
    <row r="1035" s="16" customFormat="1"/>
    <row r="1036" s="16" customFormat="1"/>
    <row r="1037" s="16" customFormat="1"/>
    <row r="1038" s="16" customFormat="1"/>
    <row r="1039" s="16" customFormat="1"/>
    <row r="1040" s="16" customFormat="1"/>
    <row r="1041" s="16" customFormat="1"/>
    <row r="1042" s="16" customFormat="1"/>
    <row r="1043" s="16" customFormat="1"/>
    <row r="1044" s="16" customFormat="1"/>
    <row r="1045" s="16" customFormat="1"/>
    <row r="1046" s="16" customFormat="1"/>
    <row r="1047" s="16" customFormat="1"/>
    <row r="1048" s="16" customFormat="1"/>
    <row r="1049" s="16" customFormat="1"/>
    <row r="1050" s="16" customFormat="1"/>
    <row r="1051" s="16" customFormat="1"/>
    <row r="1052" s="16" customFormat="1"/>
    <row r="1053" s="16" customFormat="1"/>
    <row r="1054" s="16" customFormat="1"/>
    <row r="1055" s="16" customFormat="1"/>
    <row r="1056" s="16" customFormat="1"/>
    <row r="1057" s="16" customFormat="1"/>
    <row r="1058" s="16" customFormat="1"/>
    <row r="1059" s="16" customFormat="1"/>
    <row r="1060" s="16" customFormat="1"/>
    <row r="1061" s="16" customFormat="1"/>
    <row r="1062" s="16" customFormat="1"/>
    <row r="1063" s="16" customFormat="1"/>
    <row r="1064" s="16" customFormat="1"/>
    <row r="1065" s="16" customFormat="1"/>
    <row r="1066" s="16" customFormat="1"/>
    <row r="1067" s="16" customFormat="1"/>
    <row r="1068" s="16" customFormat="1"/>
    <row r="1069" s="16" customFormat="1"/>
    <row r="1070" s="16" customFormat="1"/>
    <row r="1071" s="16" customFormat="1"/>
    <row r="1072" s="16" customFormat="1"/>
    <row r="1073" s="16" customFormat="1"/>
    <row r="1074" s="16" customFormat="1"/>
    <row r="1075" s="16" customFormat="1"/>
    <row r="1076" s="16" customFormat="1"/>
    <row r="1077" s="16" customFormat="1"/>
    <row r="1078" s="16" customFormat="1"/>
    <row r="1079" s="16" customFormat="1"/>
    <row r="1080" s="16" customFormat="1"/>
    <row r="1081" s="16" customFormat="1"/>
    <row r="1082" s="16" customFormat="1"/>
    <row r="1083" s="16" customFormat="1"/>
    <row r="1084" s="16" customFormat="1"/>
    <row r="1085" s="16" customFormat="1"/>
    <row r="1086" s="16" customFormat="1"/>
    <row r="1087" s="16" customFormat="1"/>
    <row r="1088" s="16" customFormat="1"/>
    <row r="1089" s="16" customFormat="1"/>
    <row r="1090" s="16" customFormat="1"/>
    <row r="1091" s="16" customFormat="1"/>
    <row r="1092" s="16" customFormat="1"/>
    <row r="1093" s="16" customFormat="1"/>
    <row r="1094" s="16" customFormat="1"/>
    <row r="1095" s="16" customFormat="1"/>
    <row r="1096" s="16" customFormat="1"/>
    <row r="1097" s="16" customFormat="1"/>
    <row r="1098" s="16" customFormat="1"/>
    <row r="1099" s="16" customFormat="1"/>
    <row r="1100" s="16" customFormat="1"/>
    <row r="1101" s="16" customFormat="1"/>
    <row r="1102" s="16" customFormat="1"/>
    <row r="1103" s="16" customFormat="1"/>
    <row r="1104" s="16" customFormat="1"/>
    <row r="1105" s="16" customFormat="1"/>
    <row r="1106" s="16" customFormat="1"/>
    <row r="1107" s="16" customFormat="1"/>
    <row r="1108" s="16" customFormat="1"/>
    <row r="1109" s="16" customFormat="1"/>
    <row r="1110" s="16" customFormat="1"/>
    <row r="1111" s="16" customFormat="1"/>
    <row r="1112" s="16" customFormat="1"/>
    <row r="1113" s="16" customFormat="1"/>
    <row r="1114" s="16" customFormat="1"/>
    <row r="1115" s="16" customFormat="1"/>
    <row r="1116" s="16" customFormat="1"/>
    <row r="1117" s="16" customFormat="1"/>
    <row r="1118" s="16" customFormat="1"/>
    <row r="1119" s="16" customFormat="1"/>
    <row r="1120" s="16" customFormat="1"/>
    <row r="1121" s="16" customFormat="1"/>
    <row r="1122" s="16" customFormat="1"/>
    <row r="1123" s="16" customFormat="1"/>
    <row r="1124" s="16" customFormat="1"/>
    <row r="1125" s="16" customFormat="1"/>
    <row r="1126" s="16" customFormat="1"/>
    <row r="1127" s="16" customFormat="1"/>
    <row r="1128" s="16" customFormat="1"/>
    <row r="1129" s="16" customFormat="1"/>
    <row r="1130" s="16" customFormat="1"/>
    <row r="1131" s="16" customFormat="1"/>
    <row r="1132" s="16" customFormat="1"/>
    <row r="1133" s="16" customFormat="1"/>
    <row r="1134" s="16" customFormat="1"/>
    <row r="1135" s="16" customFormat="1"/>
    <row r="1136" s="16" customFormat="1"/>
    <row r="1137" s="16" customFormat="1"/>
    <row r="1138" s="16" customFormat="1"/>
    <row r="1139" s="16" customFormat="1"/>
    <row r="1140" s="16" customFormat="1"/>
    <row r="1141" s="16" customFormat="1"/>
    <row r="1142" s="16" customFormat="1"/>
    <row r="1143" s="16" customFormat="1"/>
    <row r="1144" s="16" customFormat="1"/>
    <row r="1145" s="16" customFormat="1"/>
    <row r="1146" s="16" customFormat="1"/>
    <row r="1147" s="16" customFormat="1"/>
    <row r="1148" s="16" customFormat="1"/>
    <row r="1149" s="16" customFormat="1"/>
    <row r="1150" s="16" customFormat="1"/>
    <row r="1151" s="16" customFormat="1"/>
    <row r="1152" s="16" customFormat="1"/>
    <row r="1153" s="16" customFormat="1"/>
    <row r="1154" s="16" customFormat="1"/>
    <row r="1155" s="16" customFormat="1"/>
    <row r="1156" s="16" customFormat="1"/>
    <row r="1157" s="16" customFormat="1"/>
    <row r="1158" s="16" customFormat="1"/>
    <row r="1159" s="16" customFormat="1"/>
    <row r="1160" s="16" customFormat="1"/>
    <row r="1161" s="16" customFormat="1"/>
    <row r="1162" s="16" customFormat="1"/>
    <row r="1163" s="16" customFormat="1"/>
    <row r="1164" s="16" customFormat="1"/>
    <row r="1165" s="16" customFormat="1"/>
    <row r="1166" s="16" customFormat="1"/>
    <row r="1167" s="16" customFormat="1"/>
    <row r="1168" s="16" customFormat="1"/>
    <row r="1169" s="16" customFormat="1"/>
    <row r="1170" s="16" customFormat="1"/>
    <row r="1171" s="16" customFormat="1"/>
    <row r="1172" s="16" customFormat="1"/>
    <row r="1173" s="16" customFormat="1"/>
    <row r="1174" s="16" customFormat="1"/>
    <row r="1175" s="16" customFormat="1"/>
    <row r="1176" s="16" customFormat="1"/>
    <row r="1177" s="16" customFormat="1"/>
    <row r="1178" s="16" customFormat="1"/>
    <row r="1179" s="16" customFormat="1"/>
    <row r="1180" s="16" customFormat="1"/>
    <row r="1181" s="16" customFormat="1"/>
    <row r="1182" s="16" customFormat="1"/>
    <row r="1183" s="16" customFormat="1"/>
    <row r="1184" s="16" customFormat="1"/>
    <row r="1185" s="16" customFormat="1"/>
    <row r="1186" s="16" customFormat="1"/>
    <row r="1187" s="16" customFormat="1"/>
    <row r="1188" s="16" customFormat="1"/>
    <row r="1189" s="16" customFormat="1"/>
    <row r="1190" s="16" customFormat="1"/>
    <row r="1191" s="16" customFormat="1"/>
    <row r="1192" s="16" customFormat="1"/>
    <row r="1193" s="16" customFormat="1"/>
    <row r="1194" s="16" customFormat="1"/>
    <row r="1195" s="16" customFormat="1"/>
    <row r="1196" s="16" customFormat="1"/>
    <row r="1197" s="16" customFormat="1"/>
    <row r="1198" s="16" customFormat="1"/>
    <row r="1199" s="16" customFormat="1"/>
    <row r="1200" s="16" customFormat="1"/>
    <row r="1201" s="16" customFormat="1"/>
    <row r="1202" s="16" customFormat="1"/>
    <row r="1203" s="16" customFormat="1"/>
    <row r="1204" s="16" customFormat="1"/>
    <row r="1205" s="16" customFormat="1"/>
    <row r="1206" s="16" customFormat="1"/>
    <row r="1207" s="16" customFormat="1"/>
    <row r="1208" s="16" customFormat="1"/>
    <row r="1209" s="16" customFormat="1"/>
    <row r="1210" s="16" customFormat="1"/>
    <row r="1211" s="16" customFormat="1"/>
    <row r="1212" s="16" customFormat="1"/>
    <row r="1213" s="16" customFormat="1"/>
    <row r="1214" s="16" customFormat="1"/>
    <row r="1215" s="16" customFormat="1"/>
    <row r="1216" s="16" customFormat="1"/>
    <row r="1217" s="16" customFormat="1"/>
    <row r="1218" s="16" customFormat="1"/>
    <row r="1219" s="16" customFormat="1"/>
    <row r="1220" s="16" customFormat="1"/>
    <row r="1221" s="16" customFormat="1"/>
    <row r="1222" s="16" customFormat="1"/>
    <row r="1223" s="16" customFormat="1"/>
    <row r="1224" s="16" customFormat="1"/>
    <row r="1225" s="16" customFormat="1"/>
    <row r="1226" s="16" customFormat="1"/>
    <row r="1227" s="16" customFormat="1"/>
    <row r="1228" s="16" customFormat="1"/>
    <row r="1229" s="16" customFormat="1"/>
    <row r="1230" s="16" customFormat="1"/>
    <row r="1231" s="16" customFormat="1"/>
    <row r="1232" s="16" customFormat="1"/>
    <row r="1233" s="16" customFormat="1"/>
    <row r="1234" s="16" customFormat="1"/>
    <row r="1235" s="16" customFormat="1"/>
    <row r="1236" s="16" customFormat="1"/>
    <row r="1237" s="16" customFormat="1"/>
    <row r="1238" s="16" customFormat="1"/>
    <row r="1239" s="16" customFormat="1"/>
    <row r="1240" s="16" customFormat="1"/>
    <row r="1241" s="16" customFormat="1"/>
    <row r="1242" s="16" customFormat="1"/>
    <row r="1243" s="16" customFormat="1"/>
    <row r="1244" s="16" customFormat="1"/>
    <row r="1245" s="16" customFormat="1"/>
    <row r="1246" s="16" customFormat="1"/>
    <row r="1247" s="16" customFormat="1"/>
    <row r="1248" s="16" customFormat="1"/>
    <row r="1249" spans="1:28" s="16" customFormat="1"/>
    <row r="1250" spans="1:28" s="16" customFormat="1"/>
    <row r="1251" spans="1:28" s="16" customFormat="1"/>
    <row r="1252" spans="1:28" s="16" customFormat="1"/>
    <row r="1253" spans="1:28" s="16" customFormat="1"/>
    <row r="1254" spans="1:28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  <c r="V1254" s="16"/>
      <c r="W1254" s="16"/>
      <c r="X1254" s="16"/>
      <c r="Y1254" s="16"/>
      <c r="Z1254" s="16"/>
      <c r="AA1254" s="16"/>
      <c r="AB1254" s="16"/>
    </row>
    <row r="1255" spans="1:28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  <c r="V1255" s="16"/>
      <c r="W1255" s="16"/>
      <c r="X1255" s="16"/>
      <c r="Y1255" s="16"/>
      <c r="Z1255" s="16"/>
      <c r="AA1255" s="16"/>
      <c r="AB1255" s="16"/>
    </row>
    <row r="1256" spans="1:28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  <c r="V1256" s="16"/>
      <c r="W1256" s="16"/>
      <c r="X1256" s="16"/>
      <c r="Y1256" s="16"/>
      <c r="Z1256" s="16"/>
      <c r="AA1256" s="16"/>
      <c r="AB1256" s="16"/>
    </row>
    <row r="1257" spans="1:28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  <c r="V1257" s="16"/>
      <c r="W1257" s="16"/>
      <c r="X1257" s="16"/>
      <c r="Y1257" s="16"/>
      <c r="Z1257" s="16"/>
      <c r="AA1257" s="16"/>
      <c r="AB1257" s="16"/>
    </row>
    <row r="1258" spans="1:28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  <c r="V1258" s="16"/>
      <c r="W1258" s="16"/>
      <c r="X1258" s="16"/>
      <c r="Y1258" s="16"/>
      <c r="Z1258" s="16"/>
      <c r="AA1258" s="16"/>
      <c r="AB1258" s="16"/>
    </row>
    <row r="1259" spans="1:28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  <c r="V1259" s="16"/>
      <c r="W1259" s="16"/>
      <c r="X1259" s="16"/>
      <c r="Y1259" s="16"/>
      <c r="Z1259" s="16"/>
      <c r="AA1259" s="16"/>
      <c r="AB1259" s="16"/>
    </row>
    <row r="1260" spans="1:28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  <c r="V1260" s="16"/>
      <c r="W1260" s="16"/>
      <c r="X1260" s="16"/>
      <c r="Y1260" s="16"/>
      <c r="Z1260" s="16"/>
      <c r="AA1260" s="16"/>
      <c r="AB1260" s="16"/>
    </row>
    <row r="1261" spans="1:28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  <c r="V1261" s="16"/>
      <c r="W1261" s="16"/>
      <c r="X1261" s="16"/>
      <c r="Y1261" s="16"/>
      <c r="Z1261" s="16"/>
      <c r="AA1261" s="16"/>
      <c r="AB1261" s="16"/>
    </row>
    <row r="1262" spans="1:28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  <c r="V1262" s="16"/>
      <c r="W1262" s="16"/>
      <c r="X1262" s="16"/>
      <c r="Y1262" s="16"/>
      <c r="Z1262" s="16"/>
      <c r="AA1262" s="16"/>
      <c r="AB1262" s="16"/>
    </row>
    <row r="1263" spans="1:28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  <c r="V1263" s="16"/>
      <c r="W1263" s="16"/>
      <c r="X1263" s="16"/>
      <c r="Y1263" s="16"/>
      <c r="Z1263" s="16"/>
      <c r="AA1263" s="16"/>
      <c r="AB1263" s="16"/>
    </row>
    <row r="1264" spans="1:28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  <c r="V1264" s="16"/>
      <c r="W1264" s="16"/>
      <c r="X1264" s="16"/>
      <c r="Y1264" s="16"/>
      <c r="Z1264" s="16"/>
      <c r="AA1264" s="16"/>
      <c r="AB1264" s="16"/>
    </row>
    <row r="1265" spans="1:28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  <c r="V1265" s="16"/>
      <c r="W1265" s="16"/>
      <c r="X1265" s="16"/>
      <c r="Y1265" s="16"/>
      <c r="Z1265" s="16"/>
      <c r="AA1265" s="16"/>
      <c r="AB1265" s="16"/>
    </row>
    <row r="1266" spans="1:28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  <c r="V1266" s="16"/>
      <c r="W1266" s="16"/>
      <c r="X1266" s="16"/>
      <c r="Y1266" s="16"/>
      <c r="Z1266" s="16"/>
      <c r="AA1266" s="16"/>
      <c r="AB1266" s="16"/>
    </row>
    <row r="1267" spans="1:28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  <c r="V1267" s="16"/>
      <c r="W1267" s="16"/>
      <c r="X1267" s="16"/>
      <c r="Y1267" s="16"/>
      <c r="Z1267" s="16"/>
      <c r="AA1267" s="16"/>
      <c r="AB1267" s="16"/>
    </row>
    <row r="1268" spans="1:28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  <c r="V1268" s="16"/>
      <c r="W1268" s="16"/>
      <c r="X1268" s="16"/>
      <c r="Y1268" s="16"/>
      <c r="Z1268" s="16"/>
      <c r="AA1268" s="16"/>
      <c r="AB1268" s="16"/>
    </row>
    <row r="1269" spans="1:28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  <c r="V1269" s="16"/>
      <c r="W1269" s="16"/>
      <c r="X1269" s="16"/>
      <c r="Y1269" s="16"/>
      <c r="Z1269" s="16"/>
      <c r="AA1269" s="16"/>
      <c r="AB1269" s="16"/>
    </row>
    <row r="1270" spans="1:28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  <c r="V1270" s="16"/>
      <c r="W1270" s="16"/>
      <c r="X1270" s="16"/>
      <c r="Y1270" s="16"/>
      <c r="Z1270" s="16"/>
      <c r="AA1270" s="16"/>
      <c r="AB1270" s="16"/>
    </row>
    <row r="1271" spans="1:28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  <c r="V1271" s="16"/>
      <c r="W1271" s="16"/>
      <c r="X1271" s="16"/>
      <c r="Y1271" s="16"/>
      <c r="Z1271" s="16"/>
      <c r="AA1271" s="16"/>
      <c r="AB1271" s="16"/>
    </row>
    <row r="1272" spans="1:28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  <c r="V1272" s="16"/>
      <c r="W1272" s="16"/>
      <c r="X1272" s="16"/>
      <c r="Y1272" s="16"/>
      <c r="Z1272" s="16"/>
      <c r="AA1272" s="16"/>
      <c r="AB1272" s="16"/>
    </row>
    <row r="1273" spans="1:28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  <c r="V1273" s="16"/>
      <c r="W1273" s="16"/>
      <c r="X1273" s="16"/>
      <c r="Y1273" s="16"/>
      <c r="Z1273" s="16"/>
      <c r="AA1273" s="16"/>
      <c r="AB1273" s="16"/>
    </row>
    <row r="1274" spans="1:28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  <c r="V1274" s="16"/>
      <c r="W1274" s="16"/>
      <c r="X1274" s="16"/>
      <c r="Y1274" s="16"/>
      <c r="Z1274" s="16"/>
      <c r="AA1274" s="16"/>
      <c r="AB1274" s="16"/>
    </row>
    <row r="1275" spans="1:28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  <c r="V1275" s="16"/>
      <c r="W1275" s="16"/>
      <c r="X1275" s="16"/>
      <c r="Y1275" s="16"/>
      <c r="Z1275" s="16"/>
      <c r="AA1275" s="16"/>
      <c r="AB1275" s="16"/>
    </row>
    <row r="1276" spans="1:28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  <c r="V1276" s="16"/>
      <c r="W1276" s="16"/>
      <c r="X1276" s="16"/>
      <c r="Y1276" s="16"/>
      <c r="Z1276" s="16"/>
      <c r="AA1276" s="16"/>
      <c r="AB1276" s="16"/>
    </row>
    <row r="1277" spans="1:28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  <c r="V1277" s="16"/>
      <c r="W1277" s="16"/>
      <c r="X1277" s="16"/>
      <c r="Y1277" s="16"/>
      <c r="Z1277" s="16"/>
      <c r="AA1277" s="16"/>
      <c r="AB1277" s="16"/>
    </row>
    <row r="1278" spans="1:28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16"/>
      <c r="X1278" s="16"/>
      <c r="Y1278" s="16"/>
      <c r="Z1278" s="16"/>
      <c r="AA1278" s="16"/>
      <c r="AB1278" s="16"/>
    </row>
    <row r="1279" spans="1:28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  <c r="V1279" s="16"/>
      <c r="W1279" s="16"/>
      <c r="X1279" s="16"/>
      <c r="Y1279" s="16"/>
      <c r="Z1279" s="16"/>
      <c r="AA1279" s="16"/>
      <c r="AB1279" s="16"/>
    </row>
    <row r="1280" spans="1:28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  <c r="V1280" s="16"/>
      <c r="W1280" s="16"/>
      <c r="X1280" s="16"/>
      <c r="Y1280" s="16"/>
      <c r="Z1280" s="16"/>
      <c r="AA1280" s="16"/>
      <c r="AB1280" s="16"/>
    </row>
    <row r="1281" spans="1:28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  <c r="V1281" s="16"/>
      <c r="W1281" s="16"/>
      <c r="X1281" s="16"/>
      <c r="Y1281" s="16"/>
      <c r="Z1281" s="16"/>
      <c r="AA1281" s="16"/>
      <c r="AB1281" s="16"/>
    </row>
    <row r="1282" spans="1:28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  <c r="V1282" s="16"/>
      <c r="W1282" s="16"/>
      <c r="X1282" s="16"/>
      <c r="Y1282" s="16"/>
      <c r="Z1282" s="16"/>
      <c r="AA1282" s="16"/>
      <c r="AB1282" s="16"/>
    </row>
    <row r="1283" spans="1:28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  <c r="V1283" s="16"/>
      <c r="W1283" s="16"/>
      <c r="X1283" s="16"/>
      <c r="Y1283" s="16"/>
      <c r="Z1283" s="16"/>
      <c r="AA1283" s="16"/>
      <c r="AB1283" s="16"/>
    </row>
    <row r="1284" spans="1:28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  <c r="V1284" s="16"/>
      <c r="W1284" s="16"/>
      <c r="X1284" s="16"/>
      <c r="Y1284" s="16"/>
      <c r="Z1284" s="16"/>
      <c r="AA1284" s="16"/>
      <c r="AB1284" s="16"/>
    </row>
    <row r="1285" spans="1:28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  <c r="V1285" s="16"/>
      <c r="W1285" s="16"/>
      <c r="X1285" s="16"/>
      <c r="Y1285" s="16"/>
      <c r="Z1285" s="16"/>
      <c r="AA1285" s="16"/>
      <c r="AB1285" s="16"/>
    </row>
    <row r="1286" spans="1:28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  <c r="V1286" s="16"/>
      <c r="W1286" s="16"/>
      <c r="X1286" s="16"/>
      <c r="Y1286" s="16"/>
      <c r="Z1286" s="16"/>
      <c r="AA1286" s="16"/>
      <c r="AB1286" s="16"/>
    </row>
    <row r="1287" spans="1:28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  <c r="V1287" s="16"/>
      <c r="W1287" s="16"/>
      <c r="X1287" s="16"/>
      <c r="Y1287" s="16"/>
      <c r="Z1287" s="16"/>
      <c r="AA1287" s="16"/>
      <c r="AB1287" s="16"/>
    </row>
    <row r="1288" spans="1:28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  <c r="V1288" s="16"/>
      <c r="W1288" s="16"/>
      <c r="X1288" s="16"/>
      <c r="Y1288" s="16"/>
      <c r="Z1288" s="16"/>
      <c r="AA1288" s="16"/>
      <c r="AB1288" s="16"/>
    </row>
    <row r="1289" spans="1:28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  <c r="V1289" s="16"/>
      <c r="W1289" s="16"/>
      <c r="X1289" s="16"/>
      <c r="Y1289" s="16"/>
      <c r="Z1289" s="16"/>
      <c r="AA1289" s="16"/>
      <c r="AB1289" s="16"/>
    </row>
    <row r="1290" spans="1:28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  <c r="V1290" s="16"/>
      <c r="W1290" s="16"/>
      <c r="X1290" s="16"/>
      <c r="Y1290" s="16"/>
      <c r="Z1290" s="16"/>
      <c r="AA1290" s="16"/>
      <c r="AB1290" s="16"/>
    </row>
    <row r="1291" spans="1:28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  <c r="V1291" s="16"/>
      <c r="W1291" s="16"/>
      <c r="X1291" s="16"/>
      <c r="Y1291" s="16"/>
      <c r="Z1291" s="16"/>
      <c r="AA1291" s="16"/>
      <c r="AB1291" s="16"/>
    </row>
    <row r="1292" spans="1:28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  <c r="V1292" s="16"/>
      <c r="W1292" s="16"/>
      <c r="X1292" s="16"/>
      <c r="Y1292" s="16"/>
      <c r="Z1292" s="16"/>
      <c r="AA1292" s="16"/>
      <c r="AB1292" s="16"/>
    </row>
    <row r="1293" spans="1:28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  <c r="V1293" s="16"/>
      <c r="W1293" s="16"/>
      <c r="X1293" s="16"/>
      <c r="Y1293" s="16"/>
      <c r="Z1293" s="16"/>
      <c r="AA1293" s="16"/>
      <c r="AB1293" s="16"/>
    </row>
    <row r="1294" spans="1:28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  <c r="V1294" s="16"/>
      <c r="W1294" s="16"/>
      <c r="X1294" s="16"/>
      <c r="Y1294" s="16"/>
      <c r="Z1294" s="16"/>
      <c r="AA1294" s="16"/>
      <c r="AB1294" s="16"/>
    </row>
    <row r="1295" spans="1:28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  <c r="V1295" s="16"/>
      <c r="W1295" s="16"/>
      <c r="X1295" s="16"/>
      <c r="Y1295" s="16"/>
      <c r="Z1295" s="16"/>
      <c r="AA1295" s="16"/>
      <c r="AB1295" s="16"/>
    </row>
    <row r="1296" spans="1:28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  <c r="V1296" s="16"/>
      <c r="W1296" s="16"/>
      <c r="X1296" s="16"/>
      <c r="Y1296" s="16"/>
      <c r="Z1296" s="16"/>
      <c r="AA1296" s="16"/>
      <c r="AB1296" s="16"/>
    </row>
    <row r="1297" spans="1:28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  <c r="V1297" s="16"/>
      <c r="W1297" s="16"/>
      <c r="X1297" s="16"/>
      <c r="Y1297" s="16"/>
      <c r="Z1297" s="16"/>
      <c r="AA1297" s="16"/>
      <c r="AB1297" s="16"/>
    </row>
    <row r="1298" spans="1:28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  <c r="V1298" s="16"/>
      <c r="W1298" s="16"/>
      <c r="X1298" s="16"/>
      <c r="Y1298" s="16"/>
      <c r="Z1298" s="16"/>
      <c r="AA1298" s="16"/>
      <c r="AB1298" s="16"/>
    </row>
    <row r="1299" spans="1:28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  <c r="V1299" s="16"/>
      <c r="W1299" s="16"/>
      <c r="X1299" s="16"/>
      <c r="Y1299" s="16"/>
      <c r="Z1299" s="16"/>
      <c r="AA1299" s="16"/>
      <c r="AB1299" s="16"/>
    </row>
    <row r="1300" spans="1:28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  <c r="V1300" s="16"/>
      <c r="W1300" s="16"/>
      <c r="X1300" s="16"/>
      <c r="Y1300" s="16"/>
      <c r="Z1300" s="16"/>
      <c r="AA1300" s="16"/>
      <c r="AB1300" s="16"/>
    </row>
    <row r="1301" spans="1:28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  <c r="V1301" s="16"/>
      <c r="W1301" s="16"/>
      <c r="X1301" s="16"/>
      <c r="Y1301" s="16"/>
      <c r="Z1301" s="16"/>
      <c r="AA1301" s="16"/>
      <c r="AB1301" s="16"/>
    </row>
    <row r="1302" spans="1:28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  <c r="V1302" s="16"/>
      <c r="W1302" s="16"/>
      <c r="X1302" s="16"/>
      <c r="Y1302" s="16"/>
      <c r="Z1302" s="16"/>
      <c r="AA1302" s="16"/>
      <c r="AB1302" s="16"/>
    </row>
    <row r="1303" spans="1:28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  <c r="V1303" s="16"/>
      <c r="W1303" s="16"/>
      <c r="X1303" s="16"/>
      <c r="Y1303" s="16"/>
      <c r="Z1303" s="16"/>
      <c r="AA1303" s="16"/>
      <c r="AB1303" s="16"/>
    </row>
    <row r="1304" spans="1:28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  <c r="V1304" s="16"/>
      <c r="W1304" s="16"/>
      <c r="X1304" s="16"/>
      <c r="Y1304" s="16"/>
      <c r="Z1304" s="16"/>
      <c r="AA1304" s="16"/>
      <c r="AB1304" s="16"/>
    </row>
    <row r="1305" spans="1:28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  <c r="V1305" s="16"/>
      <c r="W1305" s="16"/>
      <c r="X1305" s="16"/>
      <c r="Y1305" s="16"/>
      <c r="Z1305" s="16"/>
      <c r="AA1305" s="16"/>
      <c r="AB1305" s="16"/>
    </row>
    <row r="1306" spans="1:28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  <c r="V1306" s="16"/>
      <c r="W1306" s="16"/>
      <c r="X1306" s="16"/>
      <c r="Y1306" s="16"/>
      <c r="Z1306" s="16"/>
      <c r="AA1306" s="16"/>
      <c r="AB1306" s="16"/>
    </row>
    <row r="1307" spans="1:28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  <c r="V1307" s="16"/>
      <c r="W1307" s="16"/>
      <c r="X1307" s="16"/>
      <c r="Y1307" s="16"/>
      <c r="Z1307" s="16"/>
      <c r="AA1307" s="16"/>
      <c r="AB1307" s="16"/>
    </row>
    <row r="1308" spans="1:28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16"/>
      <c r="X1308" s="16"/>
      <c r="Y1308" s="16"/>
      <c r="Z1308" s="16"/>
      <c r="AA1308" s="16"/>
      <c r="AB1308" s="16"/>
    </row>
    <row r="1309" spans="1:28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  <c r="V1309" s="16"/>
      <c r="W1309" s="16"/>
      <c r="X1309" s="16"/>
      <c r="Y1309" s="16"/>
      <c r="Z1309" s="16"/>
      <c r="AA1309" s="16"/>
      <c r="AB1309" s="16"/>
    </row>
    <row r="1310" spans="1:28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  <c r="V1310" s="16"/>
      <c r="W1310" s="16"/>
      <c r="X1310" s="16"/>
      <c r="Y1310" s="16"/>
      <c r="Z1310" s="16"/>
      <c r="AA1310" s="16"/>
      <c r="AB1310" s="16"/>
    </row>
    <row r="1311" spans="1:28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  <c r="V1311" s="16"/>
      <c r="W1311" s="16"/>
      <c r="X1311" s="16"/>
      <c r="Y1311" s="16"/>
      <c r="Z1311" s="16"/>
      <c r="AA1311" s="16"/>
      <c r="AB1311" s="16"/>
    </row>
    <row r="1312" spans="1:28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  <c r="V1312" s="16"/>
      <c r="W1312" s="16"/>
      <c r="X1312" s="16"/>
      <c r="Y1312" s="16"/>
      <c r="Z1312" s="16"/>
      <c r="AA1312" s="16"/>
      <c r="AB1312" s="16"/>
    </row>
    <row r="1313" spans="1:28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  <c r="V1313" s="16"/>
      <c r="W1313" s="16"/>
      <c r="X1313" s="16"/>
      <c r="Y1313" s="16"/>
      <c r="Z1313" s="16"/>
      <c r="AA1313" s="16"/>
      <c r="AB1313" s="16"/>
    </row>
    <row r="1314" spans="1:28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  <c r="V1314" s="16"/>
      <c r="W1314" s="16"/>
      <c r="X1314" s="16"/>
      <c r="Y1314" s="16"/>
      <c r="Z1314" s="16"/>
      <c r="AA1314" s="16"/>
      <c r="AB1314" s="16"/>
    </row>
    <row r="1315" spans="1:28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  <c r="V1315" s="16"/>
      <c r="W1315" s="16"/>
      <c r="X1315" s="16"/>
      <c r="Y1315" s="16"/>
      <c r="Z1315" s="16"/>
      <c r="AA1315" s="16"/>
      <c r="AB1315" s="16"/>
    </row>
    <row r="1316" spans="1:28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  <c r="V1316" s="16"/>
      <c r="W1316" s="16"/>
      <c r="X1316" s="16"/>
      <c r="Y1316" s="16"/>
      <c r="Z1316" s="16"/>
      <c r="AA1316" s="16"/>
      <c r="AB1316" s="16"/>
    </row>
    <row r="1317" spans="1:28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  <c r="V1317" s="16"/>
      <c r="W1317" s="16"/>
      <c r="X1317" s="16"/>
      <c r="Y1317" s="16"/>
      <c r="Z1317" s="16"/>
      <c r="AA1317" s="16"/>
      <c r="AB1317" s="16"/>
    </row>
    <row r="1318" spans="1:28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  <c r="V1318" s="16"/>
      <c r="W1318" s="16"/>
      <c r="X1318" s="16"/>
      <c r="Y1318" s="16"/>
      <c r="Z1318" s="16"/>
      <c r="AA1318" s="16"/>
      <c r="AB1318" s="16"/>
    </row>
    <row r="1319" spans="1:28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  <c r="V1319" s="16"/>
      <c r="W1319" s="16"/>
      <c r="X1319" s="16"/>
      <c r="Y1319" s="16"/>
      <c r="Z1319" s="16"/>
      <c r="AA1319" s="16"/>
      <c r="AB1319" s="16"/>
    </row>
    <row r="1320" spans="1:28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  <c r="V1320" s="16"/>
      <c r="W1320" s="16"/>
      <c r="X1320" s="16"/>
      <c r="Y1320" s="16"/>
      <c r="Z1320" s="16"/>
      <c r="AA1320" s="16"/>
      <c r="AB1320" s="16"/>
    </row>
    <row r="1321" spans="1:28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  <c r="V1321" s="16"/>
      <c r="W1321" s="16"/>
      <c r="X1321" s="16"/>
      <c r="Y1321" s="16"/>
      <c r="Z1321" s="16"/>
      <c r="AA1321" s="16"/>
      <c r="AB1321" s="16"/>
    </row>
    <row r="1322" spans="1:28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  <c r="V1322" s="16"/>
      <c r="W1322" s="16"/>
      <c r="X1322" s="16"/>
      <c r="Y1322" s="16"/>
      <c r="Z1322" s="16"/>
      <c r="AA1322" s="16"/>
      <c r="AB1322" s="16"/>
    </row>
    <row r="1323" spans="1:28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  <c r="V1323" s="16"/>
      <c r="W1323" s="16"/>
      <c r="X1323" s="16"/>
      <c r="Y1323" s="16"/>
      <c r="Z1323" s="16"/>
      <c r="AA1323" s="16"/>
      <c r="AB1323" s="16"/>
    </row>
    <row r="1324" spans="1:28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  <c r="V1324" s="16"/>
      <c r="W1324" s="16"/>
      <c r="X1324" s="16"/>
      <c r="Y1324" s="16"/>
      <c r="Z1324" s="16"/>
      <c r="AA1324" s="16"/>
      <c r="AB1324" s="16"/>
    </row>
    <row r="1325" spans="1:28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  <c r="V1325" s="16"/>
      <c r="W1325" s="16"/>
      <c r="X1325" s="16"/>
      <c r="Y1325" s="16"/>
      <c r="Z1325" s="16"/>
      <c r="AA1325" s="16"/>
      <c r="AB1325" s="16"/>
    </row>
    <row r="1326" spans="1:28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  <c r="V1326" s="16"/>
      <c r="W1326" s="16"/>
      <c r="X1326" s="16"/>
      <c r="Y1326" s="16"/>
      <c r="Z1326" s="16"/>
      <c r="AA1326" s="16"/>
      <c r="AB1326" s="16"/>
    </row>
    <row r="1327" spans="1:28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  <c r="V1327" s="16"/>
      <c r="W1327" s="16"/>
      <c r="X1327" s="16"/>
      <c r="Y1327" s="16"/>
      <c r="Z1327" s="16"/>
      <c r="AA1327" s="16"/>
      <c r="AB1327" s="16"/>
    </row>
    <row r="1328" spans="1:28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  <c r="V1328" s="16"/>
      <c r="W1328" s="16"/>
      <c r="X1328" s="16"/>
      <c r="Y1328" s="16"/>
      <c r="Z1328" s="16"/>
      <c r="AA1328" s="16"/>
      <c r="AB1328" s="16"/>
    </row>
    <row r="1329" spans="1:28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  <c r="V1329" s="16"/>
      <c r="W1329" s="16"/>
      <c r="X1329" s="16"/>
      <c r="Y1329" s="16"/>
      <c r="Z1329" s="16"/>
      <c r="AA1329" s="16"/>
      <c r="AB1329" s="16"/>
    </row>
    <row r="1330" spans="1:28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  <c r="V1330" s="16"/>
      <c r="W1330" s="16"/>
      <c r="X1330" s="16"/>
      <c r="Y1330" s="16"/>
      <c r="Z1330" s="16"/>
      <c r="AA1330" s="16"/>
      <c r="AB1330" s="16"/>
    </row>
    <row r="1331" spans="1:28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  <c r="V1331" s="16"/>
      <c r="W1331" s="16"/>
      <c r="X1331" s="16"/>
      <c r="Y1331" s="16"/>
      <c r="Z1331" s="16"/>
      <c r="AA1331" s="16"/>
      <c r="AB1331" s="16"/>
    </row>
    <row r="1332" spans="1:28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  <c r="V1332" s="16"/>
      <c r="W1332" s="16"/>
      <c r="X1332" s="16"/>
      <c r="Y1332" s="16"/>
      <c r="Z1332" s="16"/>
      <c r="AA1332" s="16"/>
      <c r="AB1332" s="16"/>
    </row>
    <row r="1333" spans="1:28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  <c r="V1333" s="16"/>
      <c r="W1333" s="16"/>
      <c r="X1333" s="16"/>
      <c r="Y1333" s="16"/>
      <c r="Z1333" s="16"/>
      <c r="AA1333" s="16"/>
      <c r="AB1333" s="16"/>
    </row>
    <row r="1334" spans="1:28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  <c r="V1334" s="16"/>
      <c r="W1334" s="16"/>
      <c r="X1334" s="16"/>
      <c r="Y1334" s="16"/>
      <c r="Z1334" s="16"/>
      <c r="AA1334" s="16"/>
      <c r="AB1334" s="16"/>
    </row>
    <row r="1335" spans="1:28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  <c r="V1335" s="16"/>
      <c r="W1335" s="16"/>
      <c r="X1335" s="16"/>
      <c r="Y1335" s="16"/>
      <c r="Z1335" s="16"/>
      <c r="AA1335" s="16"/>
      <c r="AB1335" s="16"/>
    </row>
    <row r="1336" spans="1:28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  <c r="V1336" s="16"/>
      <c r="W1336" s="16"/>
      <c r="X1336" s="16"/>
      <c r="Y1336" s="16"/>
      <c r="Z1336" s="16"/>
      <c r="AA1336" s="16"/>
      <c r="AB1336" s="16"/>
    </row>
    <row r="1337" spans="1:28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  <c r="V1337" s="16"/>
      <c r="W1337" s="16"/>
      <c r="X1337" s="16"/>
      <c r="Y1337" s="16"/>
      <c r="Z1337" s="16"/>
      <c r="AA1337" s="16"/>
      <c r="AB1337" s="16"/>
    </row>
    <row r="1338" spans="1:28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  <c r="V1338" s="16"/>
      <c r="W1338" s="16"/>
      <c r="X1338" s="16"/>
      <c r="Y1338" s="16"/>
      <c r="Z1338" s="16"/>
      <c r="AA1338" s="16"/>
      <c r="AB1338" s="16"/>
    </row>
    <row r="1339" spans="1:28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  <c r="V1339" s="16"/>
      <c r="W1339" s="16"/>
      <c r="X1339" s="16"/>
      <c r="Y1339" s="16"/>
      <c r="Z1339" s="16"/>
      <c r="AA1339" s="16"/>
      <c r="AB1339" s="16"/>
    </row>
    <row r="1340" spans="1:28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  <c r="V1340" s="16"/>
      <c r="W1340" s="16"/>
      <c r="X1340" s="16"/>
      <c r="Y1340" s="16"/>
      <c r="Z1340" s="16"/>
      <c r="AA1340" s="16"/>
      <c r="AB1340" s="16"/>
    </row>
    <row r="1341" spans="1:28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  <c r="V1341" s="16"/>
      <c r="W1341" s="16"/>
      <c r="X1341" s="16"/>
      <c r="Y1341" s="16"/>
      <c r="Z1341" s="16"/>
      <c r="AA1341" s="16"/>
      <c r="AB1341" s="16"/>
    </row>
    <row r="1342" spans="1:28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  <c r="V1342" s="16"/>
      <c r="W1342" s="16"/>
      <c r="X1342" s="16"/>
      <c r="Y1342" s="16"/>
      <c r="Z1342" s="16"/>
      <c r="AA1342" s="16"/>
      <c r="AB1342" s="16"/>
    </row>
    <row r="1343" spans="1:28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  <c r="V1343" s="16"/>
      <c r="W1343" s="16"/>
      <c r="X1343" s="16"/>
      <c r="Y1343" s="16"/>
      <c r="Z1343" s="16"/>
      <c r="AA1343" s="16"/>
      <c r="AB1343" s="16"/>
    </row>
    <row r="1344" spans="1:28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  <c r="V1344" s="16"/>
      <c r="W1344" s="16"/>
      <c r="X1344" s="16"/>
      <c r="Y1344" s="16"/>
      <c r="Z1344" s="16"/>
      <c r="AA1344" s="16"/>
      <c r="AB1344" s="16"/>
    </row>
    <row r="1345" spans="1:28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  <c r="V1345" s="16"/>
      <c r="W1345" s="16"/>
      <c r="X1345" s="16"/>
      <c r="Y1345" s="16"/>
      <c r="Z1345" s="16"/>
      <c r="AA1345" s="16"/>
      <c r="AB1345" s="16"/>
    </row>
    <row r="1346" spans="1:28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  <c r="V1346" s="16"/>
      <c r="W1346" s="16"/>
      <c r="X1346" s="16"/>
      <c r="Y1346" s="16"/>
      <c r="Z1346" s="16"/>
      <c r="AA1346" s="16"/>
      <c r="AB1346" s="16"/>
    </row>
    <row r="1347" spans="1:28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  <c r="V1347" s="16"/>
      <c r="W1347" s="16"/>
      <c r="X1347" s="16"/>
      <c r="Y1347" s="16"/>
      <c r="Z1347" s="16"/>
      <c r="AA1347" s="16"/>
      <c r="AB1347" s="16"/>
    </row>
    <row r="1348" spans="1:28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  <c r="V1348" s="16"/>
      <c r="W1348" s="16"/>
      <c r="X1348" s="16"/>
      <c r="Y1348" s="16"/>
      <c r="Z1348" s="16"/>
      <c r="AA1348" s="16"/>
      <c r="AB1348" s="16"/>
    </row>
    <row r="1349" spans="1:28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  <c r="V1349" s="16"/>
      <c r="W1349" s="16"/>
      <c r="X1349" s="16"/>
      <c r="Y1349" s="16"/>
      <c r="Z1349" s="16"/>
      <c r="AA1349" s="16"/>
      <c r="AB1349" s="16"/>
    </row>
    <row r="1350" spans="1:28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  <c r="V1350" s="16"/>
      <c r="W1350" s="16"/>
      <c r="X1350" s="16"/>
      <c r="Y1350" s="16"/>
      <c r="Z1350" s="16"/>
      <c r="AA1350" s="16"/>
      <c r="AB1350" s="16"/>
    </row>
    <row r="1351" spans="1:28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  <c r="V1351" s="16"/>
      <c r="W1351" s="16"/>
      <c r="X1351" s="16"/>
      <c r="Y1351" s="16"/>
      <c r="Z1351" s="16"/>
      <c r="AA1351" s="16"/>
      <c r="AB1351" s="16"/>
    </row>
    <row r="1352" spans="1:28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  <c r="V1352" s="16"/>
      <c r="W1352" s="16"/>
      <c r="X1352" s="16"/>
      <c r="Y1352" s="16"/>
      <c r="Z1352" s="16"/>
      <c r="AA1352" s="16"/>
      <c r="AB1352" s="16"/>
    </row>
    <row r="1353" spans="1:28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  <c r="V1353" s="16"/>
      <c r="W1353" s="16"/>
      <c r="X1353" s="16"/>
      <c r="Y1353" s="16"/>
      <c r="Z1353" s="16"/>
      <c r="AA1353" s="16"/>
      <c r="AB1353" s="16"/>
    </row>
    <row r="1354" spans="1:28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  <c r="V1354" s="16"/>
      <c r="W1354" s="16"/>
      <c r="X1354" s="16"/>
      <c r="Y1354" s="16"/>
      <c r="Z1354" s="16"/>
      <c r="AA1354" s="16"/>
      <c r="AB1354" s="16"/>
    </row>
    <row r="1355" spans="1:28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  <c r="V1355" s="16"/>
      <c r="W1355" s="16"/>
      <c r="X1355" s="16"/>
      <c r="Y1355" s="16"/>
      <c r="Z1355" s="16"/>
      <c r="AA1355" s="16"/>
      <c r="AB1355" s="16"/>
    </row>
    <row r="1356" spans="1:28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  <c r="V1356" s="16"/>
      <c r="W1356" s="16"/>
      <c r="X1356" s="16"/>
      <c r="Y1356" s="16"/>
      <c r="Z1356" s="16"/>
      <c r="AA1356" s="16"/>
      <c r="AB1356" s="16"/>
    </row>
    <row r="1357" spans="1:28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  <c r="V1357" s="16"/>
      <c r="W1357" s="16"/>
      <c r="X1357" s="16"/>
      <c r="Y1357" s="16"/>
      <c r="Z1357" s="16"/>
      <c r="AA1357" s="16"/>
      <c r="AB1357" s="16"/>
    </row>
    <row r="1358" spans="1:28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  <c r="V1358" s="16"/>
      <c r="W1358" s="16"/>
      <c r="X1358" s="16"/>
      <c r="Y1358" s="16"/>
      <c r="Z1358" s="16"/>
      <c r="AA1358" s="16"/>
      <c r="AB1358" s="16"/>
    </row>
    <row r="1359" spans="1:28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  <c r="V1359" s="16"/>
      <c r="W1359" s="16"/>
      <c r="X1359" s="16"/>
      <c r="Y1359" s="16"/>
      <c r="Z1359" s="16"/>
      <c r="AA1359" s="16"/>
      <c r="AB1359" s="16"/>
    </row>
    <row r="1360" spans="1:28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  <c r="V1360" s="16"/>
      <c r="W1360" s="16"/>
      <c r="X1360" s="16"/>
      <c r="Y1360" s="16"/>
      <c r="Z1360" s="16"/>
      <c r="AA1360" s="16"/>
      <c r="AB1360" s="16"/>
    </row>
    <row r="1361" spans="1:28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  <c r="V1361" s="16"/>
      <c r="W1361" s="16"/>
      <c r="X1361" s="16"/>
      <c r="Y1361" s="16"/>
      <c r="Z1361" s="16"/>
      <c r="AA1361" s="16"/>
      <c r="AB1361" s="16"/>
    </row>
    <row r="1362" spans="1:28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  <c r="V1362" s="16"/>
      <c r="W1362" s="16"/>
      <c r="X1362" s="16"/>
      <c r="Y1362" s="16"/>
      <c r="Z1362" s="16"/>
      <c r="AA1362" s="16"/>
      <c r="AB1362" s="16"/>
    </row>
    <row r="1363" spans="1:28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  <c r="V1363" s="16"/>
      <c r="W1363" s="16"/>
      <c r="X1363" s="16"/>
      <c r="Y1363" s="16"/>
      <c r="Z1363" s="16"/>
      <c r="AA1363" s="16"/>
      <c r="AB1363" s="16"/>
    </row>
    <row r="1364" spans="1:28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  <c r="V1364" s="16"/>
      <c r="W1364" s="16"/>
      <c r="X1364" s="16"/>
      <c r="Y1364" s="16"/>
      <c r="Z1364" s="16"/>
      <c r="AA1364" s="16"/>
      <c r="AB1364" s="16"/>
    </row>
    <row r="1365" spans="1:28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  <c r="V1365" s="16"/>
      <c r="W1365" s="16"/>
      <c r="X1365" s="16"/>
      <c r="Y1365" s="16"/>
      <c r="Z1365" s="16"/>
      <c r="AA1365" s="16"/>
      <c r="AB1365" s="16"/>
    </row>
    <row r="1366" spans="1:28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  <c r="V1366" s="16"/>
      <c r="W1366" s="16"/>
      <c r="X1366" s="16"/>
      <c r="Y1366" s="16"/>
      <c r="Z1366" s="16"/>
      <c r="AA1366" s="16"/>
      <c r="AB1366" s="16"/>
    </row>
    <row r="1367" spans="1:28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  <c r="V1367" s="16"/>
      <c r="W1367" s="16"/>
      <c r="X1367" s="16"/>
      <c r="Y1367" s="16"/>
      <c r="Z1367" s="16"/>
      <c r="AA1367" s="16"/>
      <c r="AB1367" s="16"/>
    </row>
    <row r="1368" spans="1:28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  <c r="V1368" s="16"/>
      <c r="W1368" s="16"/>
      <c r="X1368" s="16"/>
      <c r="Y1368" s="16"/>
      <c r="Z1368" s="16"/>
      <c r="AA1368" s="16"/>
      <c r="AB1368" s="16"/>
    </row>
    <row r="1369" spans="1:28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  <c r="V1369" s="16"/>
      <c r="W1369" s="16"/>
      <c r="X1369" s="16"/>
      <c r="Y1369" s="16"/>
      <c r="Z1369" s="16"/>
      <c r="AA1369" s="16"/>
      <c r="AB1369" s="16"/>
    </row>
    <row r="1370" spans="1:28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  <c r="V1370" s="16"/>
      <c r="W1370" s="16"/>
      <c r="X1370" s="16"/>
      <c r="Y1370" s="16"/>
      <c r="Z1370" s="16"/>
      <c r="AA1370" s="16"/>
      <c r="AB1370" s="16"/>
    </row>
    <row r="1371" spans="1:28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  <c r="V1371" s="16"/>
      <c r="W1371" s="16"/>
      <c r="X1371" s="16"/>
      <c r="Y1371" s="16"/>
      <c r="Z1371" s="16"/>
      <c r="AA1371" s="16"/>
      <c r="AB1371" s="16"/>
    </row>
    <row r="1372" spans="1:28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  <c r="V1372" s="16"/>
      <c r="W1372" s="16"/>
      <c r="X1372" s="16"/>
      <c r="Y1372" s="16"/>
      <c r="Z1372" s="16"/>
      <c r="AA1372" s="16"/>
      <c r="AB1372" s="16"/>
    </row>
    <row r="1373" spans="1:28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  <c r="V1373" s="16"/>
      <c r="W1373" s="16"/>
      <c r="X1373" s="16"/>
      <c r="Y1373" s="16"/>
      <c r="Z1373" s="16"/>
      <c r="AA1373" s="16"/>
      <c r="AB1373" s="16"/>
    </row>
    <row r="1374" spans="1:28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  <c r="V1374" s="16"/>
      <c r="W1374" s="16"/>
      <c r="X1374" s="16"/>
      <c r="Y1374" s="16"/>
      <c r="Z1374" s="16"/>
      <c r="AA1374" s="16"/>
      <c r="AB1374" s="16"/>
    </row>
    <row r="1375" spans="1:28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  <c r="V1375" s="16"/>
      <c r="W1375" s="16"/>
      <c r="X1375" s="16"/>
      <c r="Y1375" s="16"/>
      <c r="Z1375" s="16"/>
      <c r="AA1375" s="16"/>
      <c r="AB1375" s="16"/>
    </row>
    <row r="1376" spans="1:28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  <c r="V1376" s="16"/>
      <c r="W1376" s="16"/>
      <c r="X1376" s="16"/>
      <c r="Y1376" s="16"/>
      <c r="Z1376" s="16"/>
      <c r="AA1376" s="16"/>
      <c r="AB1376" s="16"/>
    </row>
    <row r="1377" spans="1:28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  <c r="V1377" s="16"/>
      <c r="W1377" s="16"/>
      <c r="X1377" s="16"/>
      <c r="Y1377" s="16"/>
      <c r="Z1377" s="16"/>
      <c r="AA1377" s="16"/>
      <c r="AB1377" s="16"/>
    </row>
    <row r="1378" spans="1:28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  <c r="V1378" s="16"/>
      <c r="W1378" s="16"/>
      <c r="X1378" s="16"/>
      <c r="Y1378" s="16"/>
      <c r="Z1378" s="16"/>
      <c r="AA1378" s="16"/>
      <c r="AB1378" s="16"/>
    </row>
    <row r="1379" spans="1:28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  <c r="V1379" s="16"/>
      <c r="W1379" s="16"/>
      <c r="X1379" s="16"/>
      <c r="Y1379" s="16"/>
      <c r="Z1379" s="16"/>
      <c r="AA1379" s="16"/>
      <c r="AB1379" s="16"/>
    </row>
    <row r="1380" spans="1:28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  <c r="V1380" s="16"/>
      <c r="W1380" s="16"/>
      <c r="X1380" s="16"/>
      <c r="Y1380" s="16"/>
      <c r="Z1380" s="16"/>
      <c r="AA1380" s="16"/>
      <c r="AB1380" s="16"/>
    </row>
    <row r="1381" spans="1:28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  <c r="V1381" s="16"/>
      <c r="W1381" s="16"/>
      <c r="X1381" s="16"/>
      <c r="Y1381" s="16"/>
      <c r="Z1381" s="16"/>
      <c r="AA1381" s="16"/>
      <c r="AB1381" s="16"/>
    </row>
    <row r="1382" spans="1:28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  <c r="V1382" s="16"/>
      <c r="W1382" s="16"/>
      <c r="X1382" s="16"/>
      <c r="Y1382" s="16"/>
      <c r="Z1382" s="16"/>
      <c r="AA1382" s="16"/>
      <c r="AB1382" s="16"/>
    </row>
    <row r="1383" spans="1:28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  <c r="V1383" s="16"/>
      <c r="W1383" s="16"/>
      <c r="X1383" s="16"/>
      <c r="Y1383" s="16"/>
      <c r="Z1383" s="16"/>
      <c r="AA1383" s="16"/>
      <c r="AB1383" s="16"/>
    </row>
    <row r="1384" spans="1:28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  <c r="V1384" s="16"/>
      <c r="W1384" s="16"/>
      <c r="X1384" s="16"/>
      <c r="Y1384" s="16"/>
      <c r="Z1384" s="16"/>
      <c r="AA1384" s="16"/>
      <c r="AB1384" s="16"/>
    </row>
    <row r="1385" spans="1:28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  <c r="V1385" s="16"/>
      <c r="W1385" s="16"/>
      <c r="X1385" s="16"/>
      <c r="Y1385" s="16"/>
      <c r="Z1385" s="16"/>
      <c r="AA1385" s="16"/>
      <c r="AB1385" s="16"/>
    </row>
    <row r="1386" spans="1:28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  <c r="V1386" s="16"/>
      <c r="W1386" s="16"/>
      <c r="X1386" s="16"/>
      <c r="Y1386" s="16"/>
      <c r="Z1386" s="16"/>
      <c r="AA1386" s="16"/>
      <c r="AB1386" s="16"/>
    </row>
    <row r="1387" spans="1:28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  <c r="V1387" s="16"/>
      <c r="W1387" s="16"/>
      <c r="X1387" s="16"/>
      <c r="Y1387" s="16"/>
      <c r="Z1387" s="16"/>
      <c r="AA1387" s="16"/>
      <c r="AB1387" s="16"/>
    </row>
    <row r="1388" spans="1:28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  <c r="V1388" s="16"/>
      <c r="W1388" s="16"/>
      <c r="X1388" s="16"/>
      <c r="Y1388" s="16"/>
      <c r="Z1388" s="16"/>
      <c r="AA1388" s="16"/>
      <c r="AB1388" s="16"/>
    </row>
    <row r="1389" spans="1:28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  <c r="V1389" s="16"/>
      <c r="W1389" s="16"/>
      <c r="X1389" s="16"/>
      <c r="Y1389" s="16"/>
      <c r="Z1389" s="16"/>
      <c r="AA1389" s="16"/>
      <c r="AB1389" s="16"/>
    </row>
    <row r="1390" spans="1:28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  <c r="V1390" s="16"/>
      <c r="W1390" s="16"/>
      <c r="X1390" s="16"/>
      <c r="Y1390" s="16"/>
      <c r="Z1390" s="16"/>
      <c r="AA1390" s="16"/>
      <c r="AB1390" s="16"/>
    </row>
    <row r="1391" spans="1:28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  <c r="V1391" s="16"/>
      <c r="W1391" s="16"/>
      <c r="X1391" s="16"/>
      <c r="Y1391" s="16"/>
      <c r="Z1391" s="16"/>
      <c r="AA1391" s="16"/>
      <c r="AB1391" s="16"/>
    </row>
    <row r="1392" spans="1:28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  <c r="V1392" s="16"/>
      <c r="W1392" s="16"/>
      <c r="X1392" s="16"/>
      <c r="Y1392" s="16"/>
      <c r="Z1392" s="16"/>
      <c r="AA1392" s="16"/>
      <c r="AB1392" s="16"/>
    </row>
    <row r="1393" spans="1:28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  <c r="V1393" s="16"/>
      <c r="W1393" s="16"/>
      <c r="X1393" s="16"/>
      <c r="Y1393" s="16"/>
      <c r="Z1393" s="16"/>
      <c r="AA1393" s="16"/>
      <c r="AB1393" s="16"/>
    </row>
    <row r="1394" spans="1:28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  <c r="V1394" s="16"/>
      <c r="W1394" s="16"/>
      <c r="X1394" s="16"/>
      <c r="Y1394" s="16"/>
      <c r="Z1394" s="16"/>
      <c r="AA1394" s="16"/>
      <c r="AB1394" s="16"/>
    </row>
    <row r="1395" spans="1:28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  <c r="V1395" s="16"/>
      <c r="W1395" s="16"/>
      <c r="X1395" s="16"/>
      <c r="Y1395" s="16"/>
      <c r="Z1395" s="16"/>
      <c r="AA1395" s="16"/>
      <c r="AB1395" s="16"/>
    </row>
    <row r="1396" spans="1:28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  <c r="V1396" s="16"/>
      <c r="W1396" s="16"/>
      <c r="X1396" s="16"/>
      <c r="Y1396" s="16"/>
      <c r="Z1396" s="16"/>
      <c r="AA1396" s="16"/>
      <c r="AB1396" s="16"/>
    </row>
    <row r="1397" spans="1:28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  <c r="V1397" s="16"/>
      <c r="W1397" s="16"/>
      <c r="X1397" s="16"/>
      <c r="Y1397" s="16"/>
      <c r="Z1397" s="16"/>
      <c r="AA1397" s="16"/>
      <c r="AB1397" s="16"/>
    </row>
    <row r="1398" spans="1:28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  <c r="V1398" s="16"/>
      <c r="W1398" s="16"/>
      <c r="X1398" s="16"/>
      <c r="Y1398" s="16"/>
      <c r="Z1398" s="16"/>
      <c r="AA1398" s="16"/>
      <c r="AB1398" s="16"/>
    </row>
    <row r="1399" spans="1:28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  <c r="V1399" s="16"/>
      <c r="W1399" s="16"/>
      <c r="X1399" s="16"/>
      <c r="Y1399" s="16"/>
      <c r="Z1399" s="16"/>
      <c r="AA1399" s="16"/>
      <c r="AB1399" s="16"/>
    </row>
    <row r="1400" spans="1:28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  <c r="V1400" s="16"/>
      <c r="W1400" s="16"/>
      <c r="X1400" s="16"/>
      <c r="Y1400" s="16"/>
      <c r="Z1400" s="16"/>
      <c r="AA1400" s="16"/>
      <c r="AB1400" s="16"/>
    </row>
    <row r="1401" spans="1:28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  <c r="V1401" s="16"/>
      <c r="W1401" s="16"/>
      <c r="X1401" s="16"/>
      <c r="Y1401" s="16"/>
      <c r="Z1401" s="16"/>
      <c r="AA1401" s="16"/>
      <c r="AB1401" s="16"/>
    </row>
    <row r="1402" spans="1:28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  <c r="V1402" s="16"/>
      <c r="W1402" s="16"/>
      <c r="X1402" s="16"/>
      <c r="Y1402" s="16"/>
      <c r="Z1402" s="16"/>
      <c r="AA1402" s="16"/>
      <c r="AB1402" s="16"/>
    </row>
    <row r="1403" spans="1:28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  <c r="V1403" s="16"/>
      <c r="W1403" s="16"/>
      <c r="X1403" s="16"/>
      <c r="Y1403" s="16"/>
      <c r="Z1403" s="16"/>
      <c r="AA1403" s="16"/>
      <c r="AB1403" s="16"/>
    </row>
    <row r="1404" spans="1:28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  <c r="V1404" s="16"/>
      <c r="W1404" s="16"/>
      <c r="X1404" s="16"/>
      <c r="Y1404" s="16"/>
      <c r="Z1404" s="16"/>
      <c r="AA1404" s="16"/>
      <c r="AB1404" s="16"/>
    </row>
    <row r="1405" spans="1:28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  <c r="V1405" s="16"/>
      <c r="W1405" s="16"/>
      <c r="X1405" s="16"/>
      <c r="Y1405" s="16"/>
      <c r="Z1405" s="16"/>
      <c r="AA1405" s="16"/>
      <c r="AB1405" s="16"/>
    </row>
    <row r="1406" spans="1:28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  <c r="V1406" s="16"/>
      <c r="W1406" s="16"/>
      <c r="X1406" s="16"/>
      <c r="Y1406" s="16"/>
      <c r="Z1406" s="16"/>
      <c r="AA1406" s="16"/>
      <c r="AB1406" s="16"/>
    </row>
    <row r="1407" spans="1:28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  <c r="V1407" s="16"/>
      <c r="W1407" s="16"/>
      <c r="X1407" s="16"/>
      <c r="Y1407" s="16"/>
      <c r="Z1407" s="16"/>
      <c r="AA1407" s="16"/>
      <c r="AB1407" s="16"/>
    </row>
    <row r="1408" spans="1:28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  <c r="V1408" s="16"/>
      <c r="W1408" s="16"/>
      <c r="X1408" s="16"/>
      <c r="Y1408" s="16"/>
      <c r="Z1408" s="16"/>
      <c r="AA1408" s="16"/>
      <c r="AB1408" s="16"/>
    </row>
    <row r="1409" spans="1:28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  <c r="V1409" s="16"/>
      <c r="W1409" s="16"/>
      <c r="X1409" s="16"/>
      <c r="Y1409" s="16"/>
      <c r="Z1409" s="16"/>
      <c r="AA1409" s="16"/>
      <c r="AB1409" s="16"/>
    </row>
    <row r="1410" spans="1:28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  <c r="V1410" s="16"/>
      <c r="W1410" s="16"/>
      <c r="X1410" s="16"/>
      <c r="Y1410" s="16"/>
      <c r="Z1410" s="16"/>
      <c r="AA1410" s="16"/>
      <c r="AB1410" s="16"/>
    </row>
    <row r="1411" spans="1:28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  <c r="V1411" s="16"/>
      <c r="W1411" s="16"/>
      <c r="X1411" s="16"/>
      <c r="Y1411" s="16"/>
      <c r="Z1411" s="16"/>
      <c r="AA1411" s="16"/>
      <c r="AB1411" s="16"/>
    </row>
    <row r="1412" spans="1:28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  <c r="V1412" s="16"/>
      <c r="W1412" s="16"/>
      <c r="X1412" s="16"/>
      <c r="Y1412" s="16"/>
      <c r="Z1412" s="16"/>
      <c r="AA1412" s="16"/>
      <c r="AB1412" s="16"/>
    </row>
    <row r="1413" spans="1:28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  <c r="V1413" s="16"/>
      <c r="W1413" s="16"/>
      <c r="X1413" s="16"/>
      <c r="Y1413" s="16"/>
      <c r="Z1413" s="16"/>
      <c r="AA1413" s="16"/>
      <c r="AB1413" s="16"/>
    </row>
    <row r="1414" spans="1:28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  <c r="V1414" s="16"/>
      <c r="W1414" s="16"/>
      <c r="X1414" s="16"/>
      <c r="Y1414" s="16"/>
      <c r="Z1414" s="16"/>
      <c r="AA1414" s="16"/>
      <c r="AB1414" s="16"/>
    </row>
    <row r="1415" spans="1:28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  <c r="V1415" s="16"/>
      <c r="W1415" s="16"/>
      <c r="X1415" s="16"/>
      <c r="Y1415" s="16"/>
      <c r="Z1415" s="16"/>
      <c r="AA1415" s="16"/>
      <c r="AB1415" s="16"/>
    </row>
    <row r="1416" spans="1:28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  <c r="V1416" s="16"/>
      <c r="W1416" s="16"/>
      <c r="X1416" s="16"/>
      <c r="Y1416" s="16"/>
      <c r="Z1416" s="16"/>
      <c r="AA1416" s="16"/>
      <c r="AB1416" s="16"/>
    </row>
    <row r="1417" spans="1:28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  <c r="V1417" s="16"/>
      <c r="W1417" s="16"/>
      <c r="X1417" s="16"/>
      <c r="Y1417" s="16"/>
      <c r="Z1417" s="16"/>
      <c r="AA1417" s="16"/>
      <c r="AB1417" s="16"/>
    </row>
    <row r="1418" spans="1:28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  <c r="V1418" s="16"/>
      <c r="W1418" s="16"/>
      <c r="X1418" s="16"/>
      <c r="Y1418" s="16"/>
      <c r="Z1418" s="16"/>
      <c r="AA1418" s="16"/>
      <c r="AB1418" s="16"/>
    </row>
    <row r="1419" spans="1:28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  <c r="V1419" s="16"/>
      <c r="W1419" s="16"/>
      <c r="X1419" s="16"/>
      <c r="Y1419" s="16"/>
      <c r="Z1419" s="16"/>
      <c r="AA1419" s="16"/>
      <c r="AB1419" s="16"/>
    </row>
    <row r="1420" spans="1:28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  <c r="V1420" s="16"/>
      <c r="W1420" s="16"/>
      <c r="X1420" s="16"/>
      <c r="Y1420" s="16"/>
      <c r="Z1420" s="16"/>
      <c r="AA1420" s="16"/>
      <c r="AB1420" s="16"/>
    </row>
    <row r="1421" spans="1:28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  <c r="V1421" s="16"/>
      <c r="W1421" s="16"/>
      <c r="X1421" s="16"/>
      <c r="Y1421" s="16"/>
      <c r="Z1421" s="16"/>
      <c r="AA1421" s="16"/>
      <c r="AB1421" s="16"/>
    </row>
    <row r="1422" spans="1:28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  <c r="V1422" s="16"/>
      <c r="W1422" s="16"/>
      <c r="X1422" s="16"/>
      <c r="Y1422" s="16"/>
      <c r="Z1422" s="16"/>
      <c r="AA1422" s="16"/>
      <c r="AB1422" s="16"/>
    </row>
    <row r="1423" spans="1:28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  <c r="V1423" s="16"/>
      <c r="W1423" s="16"/>
      <c r="X1423" s="16"/>
      <c r="Y1423" s="16"/>
      <c r="Z1423" s="16"/>
      <c r="AA1423" s="16"/>
      <c r="AB1423" s="16"/>
    </row>
    <row r="1424" spans="1:28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  <c r="V1424" s="16"/>
      <c r="W1424" s="16"/>
      <c r="X1424" s="16"/>
      <c r="Y1424" s="16"/>
      <c r="Z1424" s="16"/>
      <c r="AA1424" s="16"/>
      <c r="AB1424" s="16"/>
    </row>
    <row r="1425" spans="1:28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  <c r="V1425" s="16"/>
      <c r="W1425" s="16"/>
      <c r="X1425" s="16"/>
      <c r="Y1425" s="16"/>
      <c r="Z1425" s="16"/>
      <c r="AA1425" s="16"/>
      <c r="AB1425" s="16"/>
    </row>
    <row r="1426" spans="1:28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  <c r="V1426" s="16"/>
      <c r="W1426" s="16"/>
      <c r="X1426" s="16"/>
      <c r="Y1426" s="16"/>
      <c r="Z1426" s="16"/>
      <c r="AA1426" s="16"/>
      <c r="AB1426" s="16"/>
    </row>
    <row r="1427" spans="1:28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  <c r="V1427" s="16"/>
      <c r="W1427" s="16"/>
      <c r="X1427" s="16"/>
      <c r="Y1427" s="16"/>
      <c r="Z1427" s="16"/>
      <c r="AA1427" s="16"/>
      <c r="AB1427" s="16"/>
    </row>
    <row r="1428" spans="1:28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  <c r="V1428" s="16"/>
      <c r="W1428" s="16"/>
      <c r="X1428" s="16"/>
      <c r="Y1428" s="16"/>
      <c r="Z1428" s="16"/>
      <c r="AA1428" s="16"/>
      <c r="AB1428" s="16"/>
    </row>
    <row r="1429" spans="1:28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  <c r="V1429" s="16"/>
      <c r="W1429" s="16"/>
      <c r="X1429" s="16"/>
      <c r="Y1429" s="16"/>
      <c r="Z1429" s="16"/>
      <c r="AA1429" s="16"/>
      <c r="AB1429" s="16"/>
    </row>
    <row r="1430" spans="1:28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  <c r="V1430" s="16"/>
      <c r="W1430" s="16"/>
      <c r="X1430" s="16"/>
      <c r="Y1430" s="16"/>
      <c r="Z1430" s="16"/>
      <c r="AA1430" s="16"/>
      <c r="AB1430" s="16"/>
    </row>
    <row r="1431" spans="1:28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  <c r="V1431" s="16"/>
      <c r="W1431" s="16"/>
      <c r="X1431" s="16"/>
      <c r="Y1431" s="16"/>
      <c r="Z1431" s="16"/>
      <c r="AA1431" s="16"/>
      <c r="AB1431" s="16"/>
    </row>
    <row r="1432" spans="1:28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  <c r="V1432" s="16"/>
      <c r="W1432" s="16"/>
      <c r="X1432" s="16"/>
      <c r="Y1432" s="16"/>
      <c r="Z1432" s="16"/>
      <c r="AA1432" s="16"/>
      <c r="AB1432" s="16"/>
    </row>
    <row r="1433" spans="1:28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  <c r="V1433" s="16"/>
      <c r="W1433" s="16"/>
      <c r="X1433" s="16"/>
      <c r="Y1433" s="16"/>
      <c r="Z1433" s="16"/>
      <c r="AA1433" s="16"/>
      <c r="AB1433" s="16"/>
    </row>
    <row r="1434" spans="1:28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  <c r="V1434" s="16"/>
      <c r="W1434" s="16"/>
      <c r="X1434" s="16"/>
      <c r="Y1434" s="16"/>
      <c r="Z1434" s="16"/>
      <c r="AA1434" s="16"/>
      <c r="AB1434" s="16"/>
    </row>
    <row r="1435" spans="1:28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  <c r="V1435" s="16"/>
      <c r="W1435" s="16"/>
      <c r="X1435" s="16"/>
      <c r="Y1435" s="16"/>
      <c r="Z1435" s="16"/>
      <c r="AA1435" s="16"/>
      <c r="AB1435" s="16"/>
    </row>
    <row r="1436" spans="1:28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  <c r="V1436" s="16"/>
      <c r="W1436" s="16"/>
      <c r="X1436" s="16"/>
      <c r="Y1436" s="16"/>
      <c r="Z1436" s="16"/>
      <c r="AA1436" s="16"/>
      <c r="AB1436" s="16"/>
    </row>
    <row r="1437" spans="1:28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  <c r="V1437" s="16"/>
      <c r="W1437" s="16"/>
      <c r="X1437" s="16"/>
      <c r="Y1437" s="16"/>
      <c r="Z1437" s="16"/>
      <c r="AA1437" s="16"/>
      <c r="AB1437" s="16"/>
    </row>
    <row r="1438" spans="1:28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  <c r="V1438" s="16"/>
      <c r="W1438" s="16"/>
      <c r="X1438" s="16"/>
      <c r="Y1438" s="16"/>
      <c r="Z1438" s="16"/>
      <c r="AA1438" s="16"/>
      <c r="AB1438" s="16"/>
    </row>
    <row r="1439" spans="1:28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  <c r="V1439" s="16"/>
      <c r="W1439" s="16"/>
      <c r="X1439" s="16"/>
      <c r="Y1439" s="16"/>
      <c r="Z1439" s="16"/>
      <c r="AA1439" s="16"/>
      <c r="AB1439" s="16"/>
    </row>
    <row r="1440" spans="1:28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  <c r="V1440" s="16"/>
      <c r="W1440" s="16"/>
      <c r="X1440" s="16"/>
      <c r="Y1440" s="16"/>
      <c r="Z1440" s="16"/>
      <c r="AA1440" s="16"/>
      <c r="AB1440" s="16"/>
    </row>
    <row r="1441" spans="1:28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  <c r="V1441" s="16"/>
      <c r="W1441" s="16"/>
      <c r="X1441" s="16"/>
      <c r="Y1441" s="16"/>
      <c r="Z1441" s="16"/>
      <c r="AA1441" s="16"/>
      <c r="AB1441" s="16"/>
    </row>
    <row r="1442" spans="1:28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  <c r="V1442" s="16"/>
      <c r="W1442" s="16"/>
      <c r="X1442" s="16"/>
      <c r="Y1442" s="16"/>
      <c r="Z1442" s="16"/>
      <c r="AA1442" s="16"/>
      <c r="AB1442" s="16"/>
    </row>
    <row r="1443" spans="1:28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  <c r="V1443" s="16"/>
      <c r="W1443" s="16"/>
      <c r="X1443" s="16"/>
      <c r="Y1443" s="16"/>
      <c r="Z1443" s="16"/>
      <c r="AA1443" s="16"/>
      <c r="AB1443" s="16"/>
    </row>
    <row r="1444" spans="1:28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  <c r="V1444" s="16"/>
      <c r="W1444" s="16"/>
      <c r="X1444" s="16"/>
      <c r="Y1444" s="16"/>
      <c r="Z1444" s="16"/>
      <c r="AA1444" s="16"/>
      <c r="AB1444" s="16"/>
    </row>
    <row r="1445" spans="1:28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  <c r="V1445" s="16"/>
      <c r="W1445" s="16"/>
      <c r="X1445" s="16"/>
      <c r="Y1445" s="16"/>
      <c r="Z1445" s="16"/>
      <c r="AA1445" s="16"/>
      <c r="AB1445" s="16"/>
    </row>
    <row r="1446" spans="1:28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  <c r="V1446" s="16"/>
      <c r="W1446" s="16"/>
      <c r="X1446" s="16"/>
      <c r="Y1446" s="16"/>
      <c r="Z1446" s="16"/>
      <c r="AA1446" s="16"/>
      <c r="AB1446" s="16"/>
    </row>
    <row r="1447" spans="1:28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  <c r="V1447" s="16"/>
      <c r="W1447" s="16"/>
      <c r="X1447" s="16"/>
      <c r="Y1447" s="16"/>
      <c r="Z1447" s="16"/>
      <c r="AA1447" s="16"/>
      <c r="AB1447" s="16"/>
    </row>
    <row r="1448" spans="1:28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  <c r="V1448" s="16"/>
      <c r="W1448" s="16"/>
      <c r="X1448" s="16"/>
      <c r="Y1448" s="16"/>
      <c r="Z1448" s="16"/>
      <c r="AA1448" s="16"/>
      <c r="AB1448" s="16"/>
    </row>
    <row r="1449" spans="1:28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  <c r="V1449" s="16"/>
      <c r="W1449" s="16"/>
      <c r="X1449" s="16"/>
      <c r="Y1449" s="16"/>
      <c r="Z1449" s="16"/>
      <c r="AA1449" s="16"/>
      <c r="AB1449" s="16"/>
    </row>
    <row r="1450" spans="1:28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  <c r="V1450" s="16"/>
      <c r="W1450" s="16"/>
      <c r="X1450" s="16"/>
      <c r="Y1450" s="16"/>
      <c r="Z1450" s="16"/>
      <c r="AA1450" s="16"/>
      <c r="AB1450" s="16"/>
    </row>
    <row r="1451" spans="1:28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  <c r="V1451" s="16"/>
      <c r="W1451" s="16"/>
      <c r="X1451" s="16"/>
      <c r="Y1451" s="16"/>
      <c r="Z1451" s="16"/>
      <c r="AA1451" s="16"/>
      <c r="AB1451" s="16"/>
    </row>
    <row r="1452" spans="1:28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  <c r="V1452" s="16"/>
      <c r="W1452" s="16"/>
      <c r="X1452" s="16"/>
      <c r="Y1452" s="16"/>
      <c r="Z1452" s="16"/>
      <c r="AA1452" s="16"/>
      <c r="AB1452" s="16"/>
    </row>
    <row r="1453" spans="1:28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  <c r="V1453" s="16"/>
      <c r="W1453" s="16"/>
      <c r="X1453" s="16"/>
      <c r="Y1453" s="16"/>
      <c r="Z1453" s="16"/>
      <c r="AA1453" s="16"/>
      <c r="AB1453" s="16"/>
    </row>
    <row r="1454" spans="1:28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  <c r="V1454" s="16"/>
      <c r="W1454" s="16"/>
      <c r="X1454" s="16"/>
      <c r="Y1454" s="16"/>
      <c r="Z1454" s="16"/>
      <c r="AA1454" s="16"/>
      <c r="AB1454" s="16"/>
    </row>
    <row r="1455" spans="1:28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  <c r="V1455" s="16"/>
      <c r="W1455" s="16"/>
      <c r="X1455" s="16"/>
      <c r="Y1455" s="16"/>
      <c r="Z1455" s="16"/>
      <c r="AA1455" s="16"/>
      <c r="AB1455" s="16"/>
    </row>
    <row r="1456" spans="1:28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  <c r="V1456" s="16"/>
      <c r="W1456" s="16"/>
      <c r="X1456" s="16"/>
      <c r="Y1456" s="16"/>
      <c r="Z1456" s="16"/>
      <c r="AA1456" s="16"/>
      <c r="AB1456" s="16"/>
    </row>
    <row r="1457" spans="1:28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  <c r="V1457" s="16"/>
      <c r="W1457" s="16"/>
      <c r="X1457" s="16"/>
      <c r="Y1457" s="16"/>
      <c r="Z1457" s="16"/>
      <c r="AA1457" s="16"/>
      <c r="AB1457" s="16"/>
    </row>
    <row r="1458" spans="1:28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  <c r="V1458" s="16"/>
      <c r="W1458" s="16"/>
      <c r="X1458" s="16"/>
      <c r="Y1458" s="16"/>
      <c r="Z1458" s="16"/>
      <c r="AA1458" s="16"/>
      <c r="AB1458" s="16"/>
    </row>
    <row r="1459" spans="1:28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  <c r="V1459" s="16"/>
      <c r="W1459" s="16"/>
      <c r="X1459" s="16"/>
      <c r="Y1459" s="16"/>
      <c r="Z1459" s="16"/>
      <c r="AA1459" s="16"/>
      <c r="AB1459" s="16"/>
    </row>
    <row r="1460" spans="1:28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  <c r="V1460" s="16"/>
      <c r="W1460" s="16"/>
      <c r="X1460" s="16"/>
      <c r="Y1460" s="16"/>
      <c r="Z1460" s="16"/>
      <c r="AA1460" s="16"/>
      <c r="AB1460" s="16"/>
    </row>
    <row r="1461" spans="1:28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  <c r="V1461" s="16"/>
      <c r="W1461" s="16"/>
      <c r="X1461" s="16"/>
      <c r="Y1461" s="16"/>
      <c r="Z1461" s="16"/>
      <c r="AA1461" s="16"/>
      <c r="AB1461" s="16"/>
    </row>
    <row r="1462" spans="1:28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  <c r="V1462" s="16"/>
      <c r="W1462" s="16"/>
      <c r="X1462" s="16"/>
      <c r="Y1462" s="16"/>
      <c r="Z1462" s="16"/>
      <c r="AA1462" s="16"/>
      <c r="AB1462" s="16"/>
    </row>
    <row r="1463" spans="1:28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  <c r="V1463" s="16"/>
      <c r="W1463" s="16"/>
      <c r="X1463" s="16"/>
      <c r="Y1463" s="16"/>
      <c r="Z1463" s="16"/>
      <c r="AA1463" s="16"/>
      <c r="AB1463" s="16"/>
    </row>
    <row r="1464" spans="1:28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  <c r="V1464" s="16"/>
      <c r="W1464" s="16"/>
      <c r="X1464" s="16"/>
      <c r="Y1464" s="16"/>
      <c r="Z1464" s="16"/>
      <c r="AA1464" s="16"/>
      <c r="AB1464" s="16"/>
    </row>
    <row r="1465" spans="1:28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  <c r="V1465" s="16"/>
      <c r="W1465" s="16"/>
      <c r="X1465" s="16"/>
      <c r="Y1465" s="16"/>
      <c r="Z1465" s="16"/>
      <c r="AA1465" s="16"/>
      <c r="AB1465" s="16"/>
    </row>
    <row r="1466" spans="1:28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  <c r="V1466" s="16"/>
      <c r="W1466" s="16"/>
      <c r="X1466" s="16"/>
      <c r="Y1466" s="16"/>
      <c r="Z1466" s="16"/>
      <c r="AA1466" s="16"/>
      <c r="AB1466" s="16"/>
    </row>
    <row r="1467" spans="1:28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  <c r="V1467" s="16"/>
      <c r="W1467" s="16"/>
      <c r="X1467" s="16"/>
      <c r="Y1467" s="16"/>
      <c r="Z1467" s="16"/>
      <c r="AA1467" s="16"/>
      <c r="AB1467" s="16"/>
    </row>
    <row r="1468" spans="1:28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  <c r="V1468" s="16"/>
      <c r="W1468" s="16"/>
      <c r="X1468" s="16"/>
      <c r="Y1468" s="16"/>
      <c r="Z1468" s="16"/>
      <c r="AA1468" s="16"/>
      <c r="AB1468" s="16"/>
    </row>
    <row r="1469" spans="1:28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  <c r="V1469" s="16"/>
      <c r="W1469" s="16"/>
      <c r="X1469" s="16"/>
      <c r="Y1469" s="16"/>
      <c r="Z1469" s="16"/>
      <c r="AA1469" s="16"/>
      <c r="AB1469" s="16"/>
    </row>
    <row r="1470" spans="1:28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  <c r="V1470" s="16"/>
      <c r="W1470" s="16"/>
      <c r="X1470" s="16"/>
      <c r="Y1470" s="16"/>
      <c r="Z1470" s="16"/>
      <c r="AA1470" s="16"/>
      <c r="AB1470" s="16"/>
    </row>
    <row r="1471" spans="1:28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  <c r="V1471" s="16"/>
      <c r="W1471" s="16"/>
      <c r="X1471" s="16"/>
      <c r="Y1471" s="16"/>
      <c r="Z1471" s="16"/>
      <c r="AA1471" s="16"/>
      <c r="AB1471" s="16"/>
    </row>
    <row r="1472" spans="1:28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  <c r="V1472" s="16"/>
      <c r="W1472" s="16"/>
      <c r="X1472" s="16"/>
      <c r="Y1472" s="16"/>
      <c r="Z1472" s="16"/>
      <c r="AA1472" s="16"/>
      <c r="AB1472" s="16"/>
    </row>
    <row r="1473" spans="1:28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  <c r="V1473" s="16"/>
      <c r="W1473" s="16"/>
      <c r="X1473" s="16"/>
      <c r="Y1473" s="16"/>
      <c r="Z1473" s="16"/>
      <c r="AA1473" s="16"/>
      <c r="AB1473" s="16"/>
    </row>
    <row r="1474" spans="1:28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  <c r="V1474" s="16"/>
      <c r="W1474" s="16"/>
      <c r="X1474" s="16"/>
      <c r="Y1474" s="16"/>
      <c r="Z1474" s="16"/>
      <c r="AA1474" s="16"/>
      <c r="AB1474" s="16"/>
    </row>
    <row r="1475" spans="1:28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  <c r="V1475" s="16"/>
      <c r="W1475" s="16"/>
      <c r="X1475" s="16"/>
      <c r="Y1475" s="16"/>
      <c r="Z1475" s="16"/>
      <c r="AA1475" s="16"/>
      <c r="AB1475" s="16"/>
    </row>
    <row r="1476" spans="1:28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  <c r="V1476" s="16"/>
      <c r="W1476" s="16"/>
      <c r="X1476" s="16"/>
      <c r="Y1476" s="16"/>
      <c r="Z1476" s="16"/>
      <c r="AA1476" s="16"/>
      <c r="AB1476" s="16"/>
    </row>
    <row r="1477" spans="1:28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  <c r="V1477" s="16"/>
      <c r="W1477" s="16"/>
      <c r="X1477" s="16"/>
      <c r="Y1477" s="16"/>
      <c r="Z1477" s="16"/>
      <c r="AA1477" s="16"/>
      <c r="AB1477" s="16"/>
    </row>
    <row r="1478" spans="1:28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  <c r="V1478" s="16"/>
      <c r="W1478" s="16"/>
      <c r="X1478" s="16"/>
      <c r="Y1478" s="16"/>
      <c r="Z1478" s="16"/>
      <c r="AA1478" s="16"/>
      <c r="AB1478" s="16"/>
    </row>
    <row r="1479" spans="1:28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  <c r="V1479" s="16"/>
      <c r="W1479" s="16"/>
      <c r="X1479" s="16"/>
      <c r="Y1479" s="16"/>
      <c r="Z1479" s="16"/>
      <c r="AA1479" s="16"/>
      <c r="AB1479" s="16"/>
    </row>
    <row r="1480" spans="1:28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  <c r="V1480" s="16"/>
      <c r="W1480" s="16"/>
      <c r="X1480" s="16"/>
      <c r="Y1480" s="16"/>
      <c r="Z1480" s="16"/>
      <c r="AA1480" s="16"/>
      <c r="AB1480" s="16"/>
    </row>
    <row r="1481" spans="1:28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  <c r="V1481" s="16"/>
      <c r="W1481" s="16"/>
      <c r="X1481" s="16"/>
      <c r="Y1481" s="16"/>
      <c r="Z1481" s="16"/>
      <c r="AA1481" s="16"/>
      <c r="AB1481" s="16"/>
    </row>
    <row r="1482" spans="1:28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  <c r="V1482" s="16"/>
      <c r="W1482" s="16"/>
      <c r="X1482" s="16"/>
      <c r="Y1482" s="16"/>
      <c r="Z1482" s="16"/>
      <c r="AA1482" s="16"/>
      <c r="AB1482" s="16"/>
    </row>
    <row r="1483" spans="1:28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  <c r="V1483" s="16"/>
      <c r="W1483" s="16"/>
      <c r="X1483" s="16"/>
      <c r="Y1483" s="16"/>
      <c r="Z1483" s="16"/>
      <c r="AA1483" s="16"/>
      <c r="AB1483" s="16"/>
    </row>
    <row r="1484" spans="1:28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  <c r="V1484" s="16"/>
      <c r="W1484" s="16"/>
      <c r="X1484" s="16"/>
      <c r="Y1484" s="16"/>
      <c r="Z1484" s="16"/>
      <c r="AA1484" s="16"/>
      <c r="AB1484" s="16"/>
    </row>
    <row r="1485" spans="1:28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  <c r="V1485" s="16"/>
      <c r="W1485" s="16"/>
      <c r="X1485" s="16"/>
      <c r="Y1485" s="16"/>
      <c r="Z1485" s="16"/>
      <c r="AA1485" s="16"/>
      <c r="AB1485" s="16"/>
    </row>
    <row r="1486" spans="1:28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  <c r="V1486" s="16"/>
      <c r="W1486" s="16"/>
      <c r="X1486" s="16"/>
      <c r="Y1486" s="16"/>
      <c r="Z1486" s="16"/>
      <c r="AA1486" s="16"/>
      <c r="AB1486" s="16"/>
    </row>
    <row r="1487" spans="1:28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  <c r="V1487" s="16"/>
      <c r="W1487" s="16"/>
      <c r="X1487" s="16"/>
      <c r="Y1487" s="16"/>
      <c r="Z1487" s="16"/>
      <c r="AA1487" s="16"/>
      <c r="AB1487" s="16"/>
    </row>
    <row r="1488" spans="1:28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  <c r="V1488" s="16"/>
      <c r="W1488" s="16"/>
      <c r="X1488" s="16"/>
      <c r="Y1488" s="16"/>
      <c r="Z1488" s="16"/>
      <c r="AA1488" s="16"/>
      <c r="AB1488" s="16"/>
    </row>
    <row r="1489" spans="1:28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  <c r="V1489" s="16"/>
      <c r="W1489" s="16"/>
      <c r="X1489" s="16"/>
      <c r="Y1489" s="16"/>
      <c r="Z1489" s="16"/>
      <c r="AA1489" s="16"/>
      <c r="AB1489" s="16"/>
    </row>
    <row r="1490" spans="1:28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  <c r="V1490" s="16"/>
      <c r="W1490" s="16"/>
      <c r="X1490" s="16"/>
      <c r="Y1490" s="16"/>
      <c r="Z1490" s="16"/>
      <c r="AA1490" s="16"/>
      <c r="AB1490" s="16"/>
    </row>
    <row r="1491" spans="1:28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  <c r="V1491" s="16"/>
      <c r="W1491" s="16"/>
      <c r="X1491" s="16"/>
      <c r="Y1491" s="16"/>
      <c r="Z1491" s="16"/>
      <c r="AA1491" s="16"/>
      <c r="AB1491" s="16"/>
    </row>
    <row r="1492" spans="1:28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  <c r="V1492" s="16"/>
      <c r="W1492" s="16"/>
      <c r="X1492" s="16"/>
      <c r="Y1492" s="16"/>
      <c r="Z1492" s="16"/>
      <c r="AA1492" s="16"/>
      <c r="AB1492" s="16"/>
    </row>
    <row r="1493" spans="1:28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  <c r="V1493" s="16"/>
      <c r="W1493" s="16"/>
      <c r="X1493" s="16"/>
      <c r="Y1493" s="16"/>
      <c r="Z1493" s="16"/>
      <c r="AA1493" s="16"/>
      <c r="AB1493" s="16"/>
    </row>
    <row r="1494" spans="1:28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  <c r="V1494" s="16"/>
      <c r="W1494" s="16"/>
      <c r="X1494" s="16"/>
      <c r="Y1494" s="16"/>
      <c r="Z1494" s="16"/>
      <c r="AA1494" s="16"/>
      <c r="AB1494" s="16"/>
    </row>
    <row r="1495" spans="1:28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  <c r="V1495" s="16"/>
      <c r="W1495" s="16"/>
      <c r="X1495" s="16"/>
      <c r="Y1495" s="16"/>
      <c r="Z1495" s="16"/>
      <c r="AA1495" s="16"/>
      <c r="AB1495" s="16"/>
    </row>
    <row r="1496" spans="1:28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  <c r="V1496" s="16"/>
      <c r="W1496" s="16"/>
      <c r="X1496" s="16"/>
      <c r="Y1496" s="16"/>
      <c r="Z1496" s="16"/>
      <c r="AA1496" s="16"/>
      <c r="AB1496" s="16"/>
    </row>
    <row r="1497" spans="1:28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  <c r="V1497" s="16"/>
      <c r="W1497" s="16"/>
      <c r="X1497" s="16"/>
      <c r="Y1497" s="16"/>
      <c r="Z1497" s="16"/>
      <c r="AA1497" s="16"/>
      <c r="AB1497" s="16"/>
    </row>
    <row r="1498" spans="1:28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  <c r="V1498" s="16"/>
      <c r="W1498" s="16"/>
      <c r="X1498" s="16"/>
      <c r="Y1498" s="16"/>
      <c r="Z1498" s="16"/>
      <c r="AA1498" s="16"/>
      <c r="AB1498" s="16"/>
    </row>
    <row r="1499" spans="1:28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  <c r="V1499" s="16"/>
      <c r="W1499" s="16"/>
      <c r="X1499" s="16"/>
      <c r="Y1499" s="16"/>
      <c r="Z1499" s="16"/>
      <c r="AA1499" s="16"/>
      <c r="AB1499" s="16"/>
    </row>
    <row r="1500" spans="1:28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  <c r="V1500" s="16"/>
      <c r="W1500" s="16"/>
      <c r="X1500" s="16"/>
      <c r="Y1500" s="16"/>
      <c r="Z1500" s="16"/>
      <c r="AA1500" s="16"/>
      <c r="AB1500" s="16"/>
    </row>
    <row r="1501" spans="1:28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  <c r="V1501" s="16"/>
      <c r="W1501" s="16"/>
      <c r="X1501" s="16"/>
      <c r="Y1501" s="16"/>
      <c r="Z1501" s="16"/>
      <c r="AA1501" s="16"/>
      <c r="AB1501" s="16"/>
    </row>
    <row r="1502" spans="1:28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  <c r="V1502" s="16"/>
      <c r="W1502" s="16"/>
      <c r="X1502" s="16"/>
      <c r="Y1502" s="16"/>
      <c r="Z1502" s="16"/>
      <c r="AA1502" s="16"/>
      <c r="AB1502" s="16"/>
    </row>
    <row r="1503" spans="1:28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  <c r="V1503" s="16"/>
      <c r="W1503" s="16"/>
      <c r="X1503" s="16"/>
      <c r="Y1503" s="16"/>
      <c r="Z1503" s="16"/>
      <c r="AA1503" s="16"/>
      <c r="AB1503" s="16"/>
    </row>
    <row r="1504" spans="1:28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  <c r="V1504" s="16"/>
      <c r="W1504" s="16"/>
      <c r="X1504" s="16"/>
      <c r="Y1504" s="16"/>
      <c r="Z1504" s="16"/>
      <c r="AA1504" s="16"/>
      <c r="AB1504" s="16"/>
    </row>
    <row r="1505" spans="1:28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  <c r="V1505" s="16"/>
      <c r="W1505" s="16"/>
      <c r="X1505" s="16"/>
      <c r="Y1505" s="16"/>
      <c r="Z1505" s="16"/>
      <c r="AA1505" s="16"/>
      <c r="AB1505" s="16"/>
    </row>
    <row r="1506" spans="1:28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  <c r="V1506" s="16"/>
      <c r="W1506" s="16"/>
      <c r="X1506" s="16"/>
      <c r="Y1506" s="16"/>
      <c r="Z1506" s="16"/>
      <c r="AA1506" s="16"/>
      <c r="AB1506" s="16"/>
    </row>
    <row r="1507" spans="1:28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  <c r="V1507" s="16"/>
      <c r="W1507" s="16"/>
      <c r="X1507" s="16"/>
      <c r="Y1507" s="16"/>
      <c r="Z1507" s="16"/>
      <c r="AA1507" s="16"/>
      <c r="AB1507" s="16"/>
    </row>
    <row r="1508" spans="1:28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  <c r="V1508" s="16"/>
      <c r="W1508" s="16"/>
      <c r="X1508" s="16"/>
      <c r="Y1508" s="16"/>
      <c r="Z1508" s="16"/>
      <c r="AA1508" s="16"/>
      <c r="AB1508" s="16"/>
    </row>
    <row r="1509" spans="1:28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  <c r="V1509" s="16"/>
      <c r="W1509" s="16"/>
      <c r="X1509" s="16"/>
      <c r="Y1509" s="16"/>
      <c r="Z1509" s="16"/>
      <c r="AA1509" s="16"/>
      <c r="AB1509" s="16"/>
    </row>
    <row r="1510" spans="1:28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  <c r="V1510" s="16"/>
      <c r="W1510" s="16"/>
      <c r="X1510" s="16"/>
      <c r="Y1510" s="16"/>
      <c r="Z1510" s="16"/>
      <c r="AA1510" s="16"/>
      <c r="AB1510" s="16"/>
    </row>
    <row r="1511" spans="1:28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  <c r="V1511" s="16"/>
      <c r="W1511" s="16"/>
      <c r="X1511" s="16"/>
      <c r="Y1511" s="16"/>
      <c r="Z1511" s="16"/>
      <c r="AA1511" s="16"/>
      <c r="AB1511" s="16"/>
    </row>
    <row r="1512" spans="1:28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  <c r="V1512" s="16"/>
      <c r="W1512" s="16"/>
      <c r="X1512" s="16"/>
      <c r="Y1512" s="16"/>
      <c r="Z1512" s="16"/>
      <c r="AA1512" s="16"/>
      <c r="AB1512" s="16"/>
    </row>
    <row r="1513" spans="1:28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  <c r="V1513" s="16"/>
      <c r="W1513" s="16"/>
      <c r="X1513" s="16"/>
      <c r="Y1513" s="16"/>
      <c r="Z1513" s="16"/>
      <c r="AA1513" s="16"/>
      <c r="AB1513" s="16"/>
    </row>
    <row r="1514" spans="1:28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  <c r="V1514" s="16"/>
      <c r="W1514" s="16"/>
      <c r="X1514" s="16"/>
      <c r="Y1514" s="16"/>
      <c r="Z1514" s="16"/>
      <c r="AA1514" s="16"/>
      <c r="AB1514" s="16"/>
    </row>
    <row r="1515" spans="1:28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  <c r="V1515" s="16"/>
      <c r="W1515" s="16"/>
      <c r="X1515" s="16"/>
      <c r="Y1515" s="16"/>
      <c r="Z1515" s="16"/>
      <c r="AA1515" s="16"/>
      <c r="AB1515" s="16"/>
    </row>
    <row r="1516" spans="1:28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  <c r="V1516" s="16"/>
      <c r="W1516" s="16"/>
      <c r="X1516" s="16"/>
      <c r="Y1516" s="16"/>
      <c r="Z1516" s="16"/>
      <c r="AA1516" s="16"/>
      <c r="AB1516" s="16"/>
    </row>
    <row r="1517" spans="1:28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  <c r="V1517" s="16"/>
      <c r="W1517" s="16"/>
      <c r="X1517" s="16"/>
      <c r="Y1517" s="16"/>
      <c r="Z1517" s="16"/>
      <c r="AA1517" s="16"/>
      <c r="AB1517" s="16"/>
    </row>
    <row r="1518" spans="1:28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  <c r="V1518" s="16"/>
      <c r="W1518" s="16"/>
      <c r="X1518" s="16"/>
      <c r="Y1518" s="16"/>
      <c r="Z1518" s="16"/>
      <c r="AA1518" s="16"/>
      <c r="AB1518" s="16"/>
    </row>
    <row r="1519" spans="1:28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  <c r="V1519" s="16"/>
      <c r="W1519" s="16"/>
      <c r="X1519" s="16"/>
      <c r="Y1519" s="16"/>
      <c r="Z1519" s="16"/>
      <c r="AA1519" s="16"/>
      <c r="AB1519" s="16"/>
    </row>
    <row r="1520" spans="1:28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  <c r="V1520" s="16"/>
      <c r="W1520" s="16"/>
      <c r="X1520" s="16"/>
      <c r="Y1520" s="16"/>
      <c r="Z1520" s="16"/>
      <c r="AA1520" s="16"/>
      <c r="AB1520" s="16"/>
    </row>
    <row r="1521" spans="1:28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  <c r="V1521" s="16"/>
      <c r="W1521" s="16"/>
      <c r="X1521" s="16"/>
      <c r="Y1521" s="16"/>
      <c r="Z1521" s="16"/>
      <c r="AA1521" s="16"/>
      <c r="AB1521" s="16"/>
    </row>
    <row r="1522" spans="1:28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  <c r="V1522" s="16"/>
      <c r="W1522" s="16"/>
      <c r="X1522" s="16"/>
      <c r="Y1522" s="16"/>
      <c r="Z1522" s="16"/>
      <c r="AA1522" s="16"/>
      <c r="AB1522" s="16"/>
    </row>
    <row r="1523" spans="1:28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  <c r="V1523" s="16"/>
      <c r="W1523" s="16"/>
      <c r="X1523" s="16"/>
      <c r="Y1523" s="16"/>
      <c r="Z1523" s="16"/>
      <c r="AA1523" s="16"/>
      <c r="AB1523" s="16"/>
    </row>
    <row r="1524" spans="1:28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  <c r="V1524" s="16"/>
      <c r="W1524" s="16"/>
      <c r="X1524" s="16"/>
      <c r="Y1524" s="16"/>
      <c r="Z1524" s="16"/>
      <c r="AA1524" s="16"/>
      <c r="AB1524" s="16"/>
    </row>
    <row r="1525" spans="1:28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  <c r="V1525" s="16"/>
      <c r="W1525" s="16"/>
      <c r="X1525" s="16"/>
      <c r="Y1525" s="16"/>
      <c r="Z1525" s="16"/>
      <c r="AA1525" s="16"/>
      <c r="AB1525" s="16"/>
    </row>
    <row r="1526" spans="1:28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  <c r="V1526" s="16"/>
      <c r="W1526" s="16"/>
      <c r="X1526" s="16"/>
      <c r="Y1526" s="16"/>
      <c r="Z1526" s="16"/>
      <c r="AA1526" s="16"/>
      <c r="AB1526" s="16"/>
    </row>
    <row r="1527" spans="1:28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  <c r="V1527" s="16"/>
      <c r="W1527" s="16"/>
      <c r="X1527" s="16"/>
      <c r="Y1527" s="16"/>
      <c r="Z1527" s="16"/>
      <c r="AA1527" s="16"/>
      <c r="AB1527" s="16"/>
    </row>
    <row r="1528" spans="1:28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  <c r="V1528" s="16"/>
      <c r="W1528" s="16"/>
      <c r="X1528" s="16"/>
      <c r="Y1528" s="16"/>
      <c r="Z1528" s="16"/>
      <c r="AA1528" s="16"/>
      <c r="AB1528" s="16"/>
    </row>
    <row r="1529" spans="1:28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  <c r="V1529" s="16"/>
      <c r="W1529" s="16"/>
      <c r="X1529" s="16"/>
      <c r="Y1529" s="16"/>
      <c r="Z1529" s="16"/>
      <c r="AA1529" s="16"/>
      <c r="AB1529" s="16"/>
    </row>
    <row r="1530" spans="1:28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  <c r="V1530" s="16"/>
      <c r="W1530" s="16"/>
      <c r="X1530" s="16"/>
      <c r="Y1530" s="16"/>
      <c r="Z1530" s="16"/>
      <c r="AA1530" s="16"/>
      <c r="AB1530" s="16"/>
    </row>
    <row r="1531" spans="1:28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  <c r="V1531" s="16"/>
      <c r="W1531" s="16"/>
      <c r="X1531" s="16"/>
      <c r="Y1531" s="16"/>
      <c r="Z1531" s="16"/>
      <c r="AA1531" s="16"/>
      <c r="AB1531" s="16"/>
    </row>
    <row r="1532" spans="1:28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  <c r="V1532" s="16"/>
      <c r="W1532" s="16"/>
      <c r="X1532" s="16"/>
      <c r="Y1532" s="16"/>
      <c r="Z1532" s="16"/>
      <c r="AA1532" s="16"/>
      <c r="AB1532" s="16"/>
    </row>
    <row r="1533" spans="1:28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  <c r="V1533" s="16"/>
      <c r="W1533" s="16"/>
      <c r="X1533" s="16"/>
      <c r="Y1533" s="16"/>
      <c r="Z1533" s="16"/>
      <c r="AA1533" s="16"/>
      <c r="AB1533" s="16"/>
    </row>
    <row r="1534" spans="1:28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  <c r="V1534" s="16"/>
      <c r="W1534" s="16"/>
      <c r="X1534" s="16"/>
      <c r="Y1534" s="16"/>
      <c r="Z1534" s="16"/>
      <c r="AA1534" s="16"/>
      <c r="AB1534" s="16"/>
    </row>
    <row r="1535" spans="1:28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  <c r="V1535" s="16"/>
      <c r="W1535" s="16"/>
      <c r="X1535" s="16"/>
      <c r="Y1535" s="16"/>
      <c r="Z1535" s="16"/>
      <c r="AA1535" s="16"/>
      <c r="AB1535" s="16"/>
    </row>
    <row r="1536" spans="1:28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  <c r="V1536" s="16"/>
      <c r="W1536" s="16"/>
      <c r="X1536" s="16"/>
      <c r="Y1536" s="16"/>
      <c r="Z1536" s="16"/>
      <c r="AA1536" s="16"/>
      <c r="AB1536" s="16"/>
    </row>
    <row r="1537" spans="1:28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  <c r="V1537" s="16"/>
      <c r="W1537" s="16"/>
      <c r="X1537" s="16"/>
      <c r="Y1537" s="16"/>
      <c r="Z1537" s="16"/>
      <c r="AA1537" s="16"/>
      <c r="AB1537" s="16"/>
    </row>
    <row r="1538" spans="1:28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  <c r="V1538" s="16"/>
      <c r="W1538" s="16"/>
      <c r="X1538" s="16"/>
      <c r="Y1538" s="16"/>
      <c r="Z1538" s="16"/>
      <c r="AA1538" s="16"/>
      <c r="AB1538" s="16"/>
    </row>
    <row r="1539" spans="1:28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  <c r="V1539" s="16"/>
      <c r="W1539" s="16"/>
      <c r="X1539" s="16"/>
      <c r="Y1539" s="16"/>
      <c r="Z1539" s="16"/>
      <c r="AA1539" s="16"/>
      <c r="AB1539" s="16"/>
    </row>
    <row r="1540" spans="1:28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  <c r="V1540" s="16"/>
      <c r="W1540" s="16"/>
      <c r="X1540" s="16"/>
      <c r="Y1540" s="16"/>
      <c r="Z1540" s="16"/>
      <c r="AA1540" s="16"/>
      <c r="AB1540" s="16"/>
    </row>
    <row r="1541" spans="1:28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  <c r="V1541" s="16"/>
      <c r="W1541" s="16"/>
      <c r="X1541" s="16"/>
      <c r="Y1541" s="16"/>
      <c r="Z1541" s="16"/>
      <c r="AA1541" s="16"/>
      <c r="AB1541" s="16"/>
    </row>
    <row r="1542" spans="1:28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  <c r="V1542" s="16"/>
      <c r="W1542" s="16"/>
      <c r="X1542" s="16"/>
      <c r="Y1542" s="16"/>
      <c r="Z1542" s="16"/>
      <c r="AA1542" s="16"/>
      <c r="AB1542" s="16"/>
    </row>
    <row r="1543" spans="1:28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  <c r="V1543" s="16"/>
      <c r="W1543" s="16"/>
      <c r="X1543" s="16"/>
      <c r="Y1543" s="16"/>
      <c r="Z1543" s="16"/>
      <c r="AA1543" s="16"/>
      <c r="AB1543" s="16"/>
    </row>
    <row r="1544" spans="1:28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  <c r="V1544" s="16"/>
      <c r="W1544" s="16"/>
      <c r="X1544" s="16"/>
      <c r="Y1544" s="16"/>
      <c r="Z1544" s="16"/>
      <c r="AA1544" s="16"/>
      <c r="AB1544" s="16"/>
    </row>
    <row r="1545" spans="1:28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  <c r="V1545" s="16"/>
      <c r="W1545" s="16"/>
      <c r="X1545" s="16"/>
      <c r="Y1545" s="16"/>
      <c r="Z1545" s="16"/>
      <c r="AA1545" s="16"/>
      <c r="AB1545" s="16"/>
    </row>
    <row r="1546" spans="1:28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  <c r="V1546" s="16"/>
      <c r="W1546" s="16"/>
      <c r="X1546" s="16"/>
      <c r="Y1546" s="16"/>
      <c r="Z1546" s="16"/>
      <c r="AA1546" s="16"/>
      <c r="AB1546" s="16"/>
    </row>
    <row r="1547" spans="1:28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  <c r="V1547" s="16"/>
      <c r="W1547" s="16"/>
      <c r="X1547" s="16"/>
      <c r="Y1547" s="16"/>
      <c r="Z1547" s="16"/>
      <c r="AA1547" s="16"/>
      <c r="AB1547" s="16"/>
    </row>
    <row r="1548" spans="1:28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  <c r="V1548" s="16"/>
      <c r="W1548" s="16"/>
      <c r="X1548" s="16"/>
      <c r="Y1548" s="16"/>
      <c r="Z1548" s="16"/>
      <c r="AA1548" s="16"/>
      <c r="AB1548" s="16"/>
    </row>
    <row r="1549" spans="1:28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  <c r="V1549" s="16"/>
      <c r="W1549" s="16"/>
      <c r="X1549" s="16"/>
      <c r="Y1549" s="16"/>
      <c r="Z1549" s="16"/>
      <c r="AA1549" s="16"/>
      <c r="AB1549" s="16"/>
    </row>
    <row r="1550" spans="1:28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  <c r="V1550" s="16"/>
      <c r="W1550" s="16"/>
      <c r="X1550" s="16"/>
      <c r="Y1550" s="16"/>
      <c r="Z1550" s="16"/>
      <c r="AA1550" s="16"/>
      <c r="AB1550" s="16"/>
    </row>
    <row r="1551" spans="1:28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  <c r="V1551" s="16"/>
      <c r="W1551" s="16"/>
      <c r="X1551" s="16"/>
      <c r="Y1551" s="16"/>
      <c r="Z1551" s="16"/>
      <c r="AA1551" s="16"/>
      <c r="AB1551" s="16"/>
    </row>
    <row r="1552" spans="1:28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  <c r="V1552" s="16"/>
      <c r="W1552" s="16"/>
      <c r="X1552" s="16"/>
      <c r="Y1552" s="16"/>
      <c r="Z1552" s="16"/>
      <c r="AA1552" s="16"/>
      <c r="AB1552" s="16"/>
    </row>
    <row r="1553" spans="1:28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  <c r="V1553" s="16"/>
      <c r="W1553" s="16"/>
      <c r="X1553" s="16"/>
      <c r="Y1553" s="16"/>
      <c r="Z1553" s="16"/>
      <c r="AA1553" s="16"/>
      <c r="AB1553" s="16"/>
    </row>
    <row r="1554" spans="1:28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  <c r="V1554" s="16"/>
      <c r="W1554" s="16"/>
      <c r="X1554" s="16"/>
      <c r="Y1554" s="16"/>
      <c r="Z1554" s="16"/>
      <c r="AA1554" s="16"/>
      <c r="AB1554" s="16"/>
    </row>
    <row r="1555" spans="1:28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  <c r="V1555" s="16"/>
      <c r="W1555" s="16"/>
      <c r="X1555" s="16"/>
      <c r="Y1555" s="16"/>
      <c r="Z1555" s="16"/>
      <c r="AA1555" s="16"/>
      <c r="AB1555" s="16"/>
    </row>
    <row r="1556" spans="1:28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  <c r="V1556" s="16"/>
      <c r="W1556" s="16"/>
      <c r="X1556" s="16"/>
      <c r="Y1556" s="16"/>
      <c r="Z1556" s="16"/>
      <c r="AA1556" s="16"/>
      <c r="AB1556" s="16"/>
    </row>
    <row r="1557" spans="1:28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  <c r="V1557" s="16"/>
      <c r="W1557" s="16"/>
      <c r="X1557" s="16"/>
      <c r="Y1557" s="16"/>
      <c r="Z1557" s="16"/>
      <c r="AA1557" s="16"/>
      <c r="AB1557" s="16"/>
    </row>
    <row r="1558" spans="1:28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  <c r="V1558" s="16"/>
      <c r="W1558" s="16"/>
      <c r="X1558" s="16"/>
      <c r="Y1558" s="16"/>
      <c r="Z1558" s="16"/>
      <c r="AA1558" s="16"/>
      <c r="AB1558" s="16"/>
    </row>
    <row r="1559" spans="1:28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  <c r="V1559" s="16"/>
      <c r="W1559" s="16"/>
      <c r="X1559" s="16"/>
      <c r="Y1559" s="16"/>
      <c r="Z1559" s="16"/>
      <c r="AA1559" s="16"/>
      <c r="AB1559" s="16"/>
    </row>
    <row r="1560" spans="1:28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  <c r="V1560" s="16"/>
      <c r="W1560" s="16"/>
      <c r="X1560" s="16"/>
      <c r="Y1560" s="16"/>
      <c r="Z1560" s="16"/>
      <c r="AA1560" s="16"/>
      <c r="AB1560" s="16"/>
    </row>
    <row r="1561" spans="1:28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  <c r="V1561" s="16"/>
      <c r="W1561" s="16"/>
      <c r="X1561" s="16"/>
      <c r="Y1561" s="16"/>
      <c r="Z1561" s="16"/>
      <c r="AA1561" s="16"/>
      <c r="AB1561" s="16"/>
    </row>
    <row r="1562" spans="1:28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  <c r="V1562" s="16"/>
      <c r="W1562" s="16"/>
      <c r="X1562" s="16"/>
      <c r="Y1562" s="16"/>
      <c r="Z1562" s="16"/>
      <c r="AA1562" s="16"/>
      <c r="AB1562" s="16"/>
    </row>
    <row r="1563" spans="1:28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  <c r="V1563" s="16"/>
      <c r="W1563" s="16"/>
      <c r="X1563" s="16"/>
      <c r="Y1563" s="16"/>
      <c r="Z1563" s="16"/>
      <c r="AA1563" s="16"/>
      <c r="AB1563" s="16"/>
    </row>
    <row r="1564" spans="1:28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  <c r="V1564" s="16"/>
      <c r="W1564" s="16"/>
      <c r="X1564" s="16"/>
      <c r="Y1564" s="16"/>
      <c r="Z1564" s="16"/>
      <c r="AA1564" s="16"/>
      <c r="AB1564" s="16"/>
    </row>
    <row r="1565" spans="1:28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  <c r="V1565" s="16"/>
      <c r="W1565" s="16"/>
      <c r="X1565" s="16"/>
      <c r="Y1565" s="16"/>
      <c r="Z1565" s="16"/>
      <c r="AA1565" s="16"/>
      <c r="AB1565" s="16"/>
    </row>
    <row r="1566" spans="1:28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  <c r="V1566" s="16"/>
      <c r="W1566" s="16"/>
      <c r="X1566" s="16"/>
      <c r="Y1566" s="16"/>
      <c r="Z1566" s="16"/>
      <c r="AA1566" s="16"/>
      <c r="AB1566" s="16"/>
    </row>
    <row r="1567" spans="1:28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  <c r="V1567" s="16"/>
      <c r="W1567" s="16"/>
      <c r="X1567" s="16"/>
      <c r="Y1567" s="16"/>
      <c r="Z1567" s="16"/>
      <c r="AA1567" s="16"/>
      <c r="AB1567" s="16"/>
    </row>
    <row r="1568" spans="1:28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  <c r="V1568" s="16"/>
      <c r="W1568" s="16"/>
      <c r="X1568" s="16"/>
      <c r="Y1568" s="16"/>
      <c r="Z1568" s="16"/>
      <c r="AA1568" s="16"/>
      <c r="AB1568" s="16"/>
    </row>
    <row r="1569" spans="1:28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  <c r="V1569" s="16"/>
      <c r="W1569" s="16"/>
      <c r="X1569" s="16"/>
      <c r="Y1569" s="16"/>
      <c r="Z1569" s="16"/>
      <c r="AA1569" s="16"/>
      <c r="AB1569" s="16"/>
    </row>
    <row r="1570" spans="1:28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  <c r="V1570" s="16"/>
      <c r="W1570" s="16"/>
      <c r="X1570" s="16"/>
      <c r="Y1570" s="16"/>
      <c r="Z1570" s="16"/>
      <c r="AA1570" s="16"/>
      <c r="AB1570" s="16"/>
    </row>
    <row r="1571" spans="1:28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  <c r="V1571" s="16"/>
      <c r="W1571" s="16"/>
      <c r="X1571" s="16"/>
      <c r="Y1571" s="16"/>
      <c r="Z1571" s="16"/>
      <c r="AA1571" s="16"/>
      <c r="AB1571" s="16"/>
    </row>
    <row r="1572" spans="1:28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  <c r="V1572" s="16"/>
      <c r="W1572" s="16"/>
      <c r="X1572" s="16"/>
      <c r="Y1572" s="16"/>
      <c r="Z1572" s="16"/>
      <c r="AA1572" s="16"/>
      <c r="AB1572" s="16"/>
    </row>
    <row r="1573" spans="1:28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  <c r="V1573" s="16"/>
      <c r="W1573" s="16"/>
      <c r="X1573" s="16"/>
      <c r="Y1573" s="16"/>
      <c r="Z1573" s="16"/>
      <c r="AA1573" s="16"/>
      <c r="AB1573" s="16"/>
    </row>
    <row r="1574" spans="1:28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  <c r="V1574" s="16"/>
      <c r="W1574" s="16"/>
      <c r="X1574" s="16"/>
      <c r="Y1574" s="16"/>
      <c r="Z1574" s="16"/>
      <c r="AA1574" s="16"/>
      <c r="AB1574" s="16"/>
    </row>
    <row r="1575" spans="1:28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  <c r="V1575" s="16"/>
      <c r="W1575" s="16"/>
      <c r="X1575" s="16"/>
      <c r="Y1575" s="16"/>
      <c r="Z1575" s="16"/>
      <c r="AA1575" s="16"/>
      <c r="AB1575" s="16"/>
    </row>
    <row r="1576" spans="1:28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  <c r="V1576" s="16"/>
      <c r="W1576" s="16"/>
      <c r="X1576" s="16"/>
      <c r="Y1576" s="16"/>
      <c r="Z1576" s="16"/>
      <c r="AA1576" s="16"/>
      <c r="AB1576" s="16"/>
    </row>
    <row r="1577" spans="1:28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  <c r="V1577" s="16"/>
      <c r="W1577" s="16"/>
      <c r="X1577" s="16"/>
      <c r="Y1577" s="16"/>
      <c r="Z1577" s="16"/>
      <c r="AA1577" s="16"/>
      <c r="AB1577" s="16"/>
    </row>
    <row r="1578" spans="1:28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  <c r="V1578" s="16"/>
      <c r="W1578" s="16"/>
      <c r="X1578" s="16"/>
      <c r="Y1578" s="16"/>
      <c r="Z1578" s="16"/>
      <c r="AA1578" s="16"/>
      <c r="AB1578" s="16"/>
    </row>
    <row r="1579" spans="1:28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  <c r="V1579" s="16"/>
      <c r="W1579" s="16"/>
      <c r="X1579" s="16"/>
      <c r="Y1579" s="16"/>
      <c r="Z1579" s="16"/>
      <c r="AA1579" s="16"/>
      <c r="AB1579" s="16"/>
    </row>
    <row r="1580" spans="1:28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  <c r="V1580" s="16"/>
      <c r="W1580" s="16"/>
      <c r="X1580" s="16"/>
      <c r="Y1580" s="16"/>
      <c r="Z1580" s="16"/>
      <c r="AA1580" s="16"/>
      <c r="AB1580" s="16"/>
    </row>
    <row r="1581" spans="1:28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  <c r="V1581" s="16"/>
      <c r="W1581" s="16"/>
      <c r="X1581" s="16"/>
      <c r="Y1581" s="16"/>
      <c r="Z1581" s="16"/>
      <c r="AA1581" s="16"/>
      <c r="AB1581" s="16"/>
    </row>
    <row r="1582" spans="1:28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  <c r="V1582" s="16"/>
      <c r="W1582" s="16"/>
      <c r="X1582" s="16"/>
      <c r="Y1582" s="16"/>
      <c r="Z1582" s="16"/>
      <c r="AA1582" s="16"/>
      <c r="AB1582" s="16"/>
    </row>
    <row r="1583" spans="1:28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  <c r="V1583" s="16"/>
      <c r="W1583" s="16"/>
      <c r="X1583" s="16"/>
      <c r="Y1583" s="16"/>
      <c r="Z1583" s="16"/>
      <c r="AA1583" s="16"/>
      <c r="AB1583" s="16"/>
    </row>
    <row r="1584" spans="1:28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  <c r="V1584" s="16"/>
      <c r="W1584" s="16"/>
      <c r="X1584" s="16"/>
      <c r="Y1584" s="16"/>
      <c r="Z1584" s="16"/>
      <c r="AA1584" s="16"/>
      <c r="AB1584" s="16"/>
    </row>
    <row r="1585" spans="1:28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  <c r="V1585" s="16"/>
      <c r="W1585" s="16"/>
      <c r="X1585" s="16"/>
      <c r="Y1585" s="16"/>
      <c r="Z1585" s="16"/>
      <c r="AA1585" s="16"/>
      <c r="AB1585" s="16"/>
    </row>
    <row r="1586" spans="1:28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  <c r="V1586" s="16"/>
      <c r="W1586" s="16"/>
      <c r="X1586" s="16"/>
      <c r="Y1586" s="16"/>
      <c r="Z1586" s="16"/>
      <c r="AA1586" s="16"/>
      <c r="AB1586" s="16"/>
    </row>
    <row r="1587" spans="1:28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  <c r="V1587" s="16"/>
      <c r="W1587" s="16"/>
      <c r="X1587" s="16"/>
      <c r="Y1587" s="16"/>
      <c r="Z1587" s="16"/>
      <c r="AA1587" s="16"/>
      <c r="AB1587" s="16"/>
    </row>
    <row r="1588" spans="1:28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  <c r="V1588" s="16"/>
      <c r="W1588" s="16"/>
      <c r="X1588" s="16"/>
      <c r="Y1588" s="16"/>
      <c r="Z1588" s="16"/>
      <c r="AA1588" s="16"/>
      <c r="AB1588" s="16"/>
    </row>
    <row r="1589" spans="1:28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  <c r="V1589" s="16"/>
      <c r="W1589" s="16"/>
      <c r="X1589" s="16"/>
      <c r="Y1589" s="16"/>
      <c r="Z1589" s="16"/>
      <c r="AA1589" s="16"/>
      <c r="AB1589" s="16"/>
    </row>
    <row r="1590" spans="1:28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  <c r="V1590" s="16"/>
      <c r="W1590" s="16"/>
      <c r="X1590" s="16"/>
      <c r="Y1590" s="16"/>
      <c r="Z1590" s="16"/>
      <c r="AA1590" s="16"/>
      <c r="AB1590" s="16"/>
    </row>
    <row r="1591" spans="1:28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  <c r="V1591" s="16"/>
      <c r="W1591" s="16"/>
      <c r="X1591" s="16"/>
      <c r="Y1591" s="16"/>
      <c r="Z1591" s="16"/>
      <c r="AA1591" s="16"/>
      <c r="AB1591" s="16"/>
    </row>
    <row r="1592" spans="1:28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  <c r="V1592" s="16"/>
      <c r="W1592" s="16"/>
      <c r="X1592" s="16"/>
      <c r="Y1592" s="16"/>
      <c r="Z1592" s="16"/>
      <c r="AA1592" s="16"/>
      <c r="AB1592" s="16"/>
    </row>
    <row r="1593" spans="1:28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  <c r="V1593" s="16"/>
      <c r="W1593" s="16"/>
      <c r="X1593" s="16"/>
      <c r="Y1593" s="16"/>
      <c r="Z1593" s="16"/>
      <c r="AA1593" s="16"/>
      <c r="AB1593" s="16"/>
    </row>
    <row r="1594" spans="1:28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  <c r="V1594" s="16"/>
      <c r="W1594" s="16"/>
      <c r="X1594" s="16"/>
      <c r="Y1594" s="16"/>
      <c r="Z1594" s="16"/>
      <c r="AA1594" s="16"/>
      <c r="AB1594" s="16"/>
    </row>
    <row r="1595" spans="1:28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  <c r="V1595" s="16"/>
      <c r="W1595" s="16"/>
      <c r="X1595" s="16"/>
      <c r="Y1595" s="16"/>
      <c r="Z1595" s="16"/>
      <c r="AA1595" s="16"/>
      <c r="AB1595" s="16"/>
    </row>
    <row r="1596" spans="1:28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  <c r="V1596" s="16"/>
      <c r="W1596" s="16"/>
      <c r="X1596" s="16"/>
      <c r="Y1596" s="16"/>
      <c r="Z1596" s="16"/>
      <c r="AA1596" s="16"/>
      <c r="AB1596" s="16"/>
    </row>
    <row r="1597" spans="1:28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  <c r="V1597" s="16"/>
      <c r="W1597" s="16"/>
      <c r="X1597" s="16"/>
      <c r="Y1597" s="16"/>
      <c r="Z1597" s="16"/>
      <c r="AA1597" s="16"/>
      <c r="AB1597" s="16"/>
    </row>
    <row r="1598" spans="1:28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  <c r="V1598" s="16"/>
      <c r="W1598" s="16"/>
      <c r="X1598" s="16"/>
      <c r="Y1598" s="16"/>
      <c r="Z1598" s="16"/>
      <c r="AA1598" s="16"/>
      <c r="AB1598" s="16"/>
    </row>
    <row r="1599" spans="1:28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  <c r="V1599" s="16"/>
      <c r="W1599" s="16"/>
      <c r="X1599" s="16"/>
      <c r="Y1599" s="16"/>
      <c r="Z1599" s="16"/>
      <c r="AA1599" s="16"/>
      <c r="AB1599" s="16"/>
    </row>
    <row r="1600" spans="1:28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  <c r="V1600" s="16"/>
      <c r="W1600" s="16"/>
      <c r="X1600" s="16"/>
      <c r="Y1600" s="16"/>
      <c r="Z1600" s="16"/>
      <c r="AA1600" s="16"/>
      <c r="AB1600" s="16"/>
    </row>
    <row r="1601" spans="1:28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  <c r="V1601" s="16"/>
      <c r="W1601" s="16"/>
      <c r="X1601" s="16"/>
      <c r="Y1601" s="16"/>
      <c r="Z1601" s="16"/>
      <c r="AA1601" s="16"/>
      <c r="AB1601" s="16"/>
    </row>
    <row r="1602" spans="1:28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  <c r="V1602" s="16"/>
      <c r="W1602" s="16"/>
      <c r="X1602" s="16"/>
      <c r="Y1602" s="16"/>
      <c r="Z1602" s="16"/>
      <c r="AA1602" s="16"/>
      <c r="AB1602" s="16"/>
    </row>
    <row r="1603" spans="1:28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  <c r="V1603" s="16"/>
      <c r="W1603" s="16"/>
      <c r="X1603" s="16"/>
      <c r="Y1603" s="16"/>
      <c r="Z1603" s="16"/>
      <c r="AA1603" s="16"/>
      <c r="AB1603" s="16"/>
    </row>
    <row r="1604" spans="1:28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  <c r="V1604" s="16"/>
      <c r="W1604" s="16"/>
      <c r="X1604" s="16"/>
      <c r="Y1604" s="16"/>
      <c r="Z1604" s="16"/>
      <c r="AA1604" s="16"/>
      <c r="AB1604" s="16"/>
    </row>
    <row r="1605" spans="1:28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  <c r="V1605" s="16"/>
      <c r="W1605" s="16"/>
      <c r="X1605" s="16"/>
      <c r="Y1605" s="16"/>
      <c r="Z1605" s="16"/>
      <c r="AA1605" s="16"/>
      <c r="AB1605" s="16"/>
    </row>
    <row r="1606" spans="1:28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  <c r="V1606" s="16"/>
      <c r="W1606" s="16"/>
      <c r="X1606" s="16"/>
      <c r="Y1606" s="16"/>
      <c r="Z1606" s="16"/>
      <c r="AA1606" s="16"/>
      <c r="AB1606" s="16"/>
    </row>
    <row r="1607" spans="1:28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  <c r="V1607" s="16"/>
      <c r="W1607" s="16"/>
      <c r="X1607" s="16"/>
      <c r="Y1607" s="16"/>
      <c r="Z1607" s="16"/>
      <c r="AA1607" s="16"/>
      <c r="AB1607" s="16"/>
    </row>
    <row r="1608" spans="1:28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  <c r="V1608" s="16"/>
      <c r="W1608" s="16"/>
      <c r="X1608" s="16"/>
      <c r="Y1608" s="16"/>
      <c r="Z1608" s="16"/>
      <c r="AA1608" s="16"/>
      <c r="AB1608" s="16"/>
    </row>
    <row r="1609" spans="1:28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  <c r="V1609" s="16"/>
      <c r="W1609" s="16"/>
      <c r="X1609" s="16"/>
      <c r="Y1609" s="16"/>
      <c r="Z1609" s="16"/>
      <c r="AA1609" s="16"/>
      <c r="AB1609" s="16"/>
    </row>
    <row r="1610" spans="1:28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  <c r="V1610" s="16"/>
      <c r="W1610" s="16"/>
      <c r="X1610" s="16"/>
      <c r="Y1610" s="16"/>
      <c r="Z1610" s="16"/>
      <c r="AA1610" s="16"/>
      <c r="AB1610" s="16"/>
    </row>
    <row r="1611" spans="1:28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  <c r="V1611" s="16"/>
      <c r="W1611" s="16"/>
      <c r="X1611" s="16"/>
      <c r="Y1611" s="16"/>
      <c r="Z1611" s="16"/>
      <c r="AA1611" s="16"/>
      <c r="AB1611" s="16"/>
    </row>
    <row r="1612" spans="1:28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  <c r="V1612" s="16"/>
      <c r="W1612" s="16"/>
      <c r="X1612" s="16"/>
      <c r="Y1612" s="16"/>
      <c r="Z1612" s="16"/>
      <c r="AA1612" s="16"/>
      <c r="AB1612" s="16"/>
    </row>
    <row r="1613" spans="1:28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  <c r="V1613" s="16"/>
      <c r="W1613" s="16"/>
      <c r="X1613" s="16"/>
      <c r="Y1613" s="16"/>
      <c r="Z1613" s="16"/>
      <c r="AA1613" s="16"/>
      <c r="AB1613" s="16"/>
    </row>
    <row r="1614" spans="1:28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  <c r="V1614" s="16"/>
      <c r="W1614" s="16"/>
      <c r="X1614" s="16"/>
      <c r="Y1614" s="16"/>
      <c r="Z1614" s="16"/>
      <c r="AA1614" s="16"/>
      <c r="AB1614" s="16"/>
    </row>
    <row r="1615" spans="1:28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  <c r="V1615" s="16"/>
      <c r="W1615" s="16"/>
      <c r="X1615" s="16"/>
      <c r="Y1615" s="16"/>
      <c r="Z1615" s="16"/>
      <c r="AA1615" s="16"/>
      <c r="AB1615" s="16"/>
    </row>
    <row r="1616" spans="1:28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  <c r="V1616" s="16"/>
      <c r="W1616" s="16"/>
      <c r="X1616" s="16"/>
      <c r="Y1616" s="16"/>
      <c r="Z1616" s="16"/>
      <c r="AA1616" s="16"/>
      <c r="AB1616" s="16"/>
    </row>
    <row r="1617" spans="1:28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  <c r="V1617" s="16"/>
      <c r="W1617" s="16"/>
      <c r="X1617" s="16"/>
      <c r="Y1617" s="16"/>
      <c r="Z1617" s="16"/>
      <c r="AA1617" s="16"/>
      <c r="AB1617" s="16"/>
    </row>
    <row r="1618" spans="1:28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  <c r="V1618" s="16"/>
      <c r="W1618" s="16"/>
      <c r="X1618" s="16"/>
      <c r="Y1618" s="16"/>
      <c r="Z1618" s="16"/>
      <c r="AA1618" s="16"/>
      <c r="AB1618" s="16"/>
    </row>
    <row r="1619" spans="1:28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  <c r="V1619" s="16"/>
      <c r="W1619" s="16"/>
      <c r="X1619" s="16"/>
      <c r="Y1619" s="16"/>
      <c r="Z1619" s="16"/>
      <c r="AA1619" s="16"/>
      <c r="AB1619" s="16"/>
    </row>
    <row r="1620" spans="1:28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  <c r="V1620" s="16"/>
      <c r="W1620" s="16"/>
      <c r="X1620" s="16"/>
      <c r="Y1620" s="16"/>
      <c r="Z1620" s="16"/>
      <c r="AA1620" s="16"/>
      <c r="AB1620" s="16"/>
    </row>
    <row r="1621" spans="1:28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  <c r="V1621" s="16"/>
      <c r="W1621" s="16"/>
      <c r="X1621" s="16"/>
      <c r="Y1621" s="16"/>
      <c r="Z1621" s="16"/>
      <c r="AA1621" s="16"/>
      <c r="AB1621" s="16"/>
    </row>
    <row r="1622" spans="1:28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  <c r="V1622" s="16"/>
      <c r="W1622" s="16"/>
      <c r="X1622" s="16"/>
      <c r="Y1622" s="16"/>
      <c r="Z1622" s="16"/>
      <c r="AA1622" s="16"/>
      <c r="AB1622" s="16"/>
    </row>
    <row r="1623" spans="1:28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  <c r="V1623" s="16"/>
      <c r="W1623" s="16"/>
      <c r="X1623" s="16"/>
      <c r="Y1623" s="16"/>
      <c r="Z1623" s="16"/>
      <c r="AA1623" s="16"/>
      <c r="AB1623" s="16"/>
    </row>
    <row r="1624" spans="1:28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  <c r="V1624" s="16"/>
      <c r="W1624" s="16"/>
      <c r="X1624" s="16"/>
      <c r="Y1624" s="16"/>
      <c r="Z1624" s="16"/>
      <c r="AA1624" s="16"/>
      <c r="AB1624" s="16"/>
    </row>
    <row r="1625" spans="1:28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  <c r="V1625" s="16"/>
      <c r="W1625" s="16"/>
      <c r="X1625" s="16"/>
      <c r="Y1625" s="16"/>
      <c r="Z1625" s="16"/>
      <c r="AA1625" s="16"/>
      <c r="AB1625" s="16"/>
    </row>
    <row r="1626" spans="1:28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  <c r="V1626" s="16"/>
      <c r="W1626" s="16"/>
      <c r="X1626" s="16"/>
      <c r="Y1626" s="16"/>
      <c r="Z1626" s="16"/>
      <c r="AA1626" s="16"/>
      <c r="AB1626" s="16"/>
    </row>
    <row r="1627" spans="1:28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  <c r="V1627" s="16"/>
      <c r="W1627" s="16"/>
      <c r="X1627" s="16"/>
      <c r="Y1627" s="16"/>
      <c r="Z1627" s="16"/>
      <c r="AA1627" s="16"/>
      <c r="AB1627" s="16"/>
    </row>
    <row r="1628" spans="1:28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  <c r="V1628" s="16"/>
      <c r="W1628" s="16"/>
      <c r="X1628" s="16"/>
      <c r="Y1628" s="16"/>
      <c r="Z1628" s="16"/>
      <c r="AA1628" s="16"/>
      <c r="AB1628" s="16"/>
    </row>
    <row r="1629" spans="1:28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  <c r="V1629" s="16"/>
      <c r="W1629" s="16"/>
      <c r="X1629" s="16"/>
      <c r="Y1629" s="16"/>
      <c r="Z1629" s="16"/>
      <c r="AA1629" s="16"/>
      <c r="AB1629" s="16"/>
    </row>
    <row r="1630" spans="1:28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  <c r="V1630" s="16"/>
      <c r="W1630" s="16"/>
      <c r="X1630" s="16"/>
      <c r="Y1630" s="16"/>
      <c r="Z1630" s="16"/>
      <c r="AA1630" s="16"/>
      <c r="AB1630" s="16"/>
    </row>
    <row r="1631" spans="1:28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  <c r="V1631" s="16"/>
      <c r="W1631" s="16"/>
      <c r="X1631" s="16"/>
      <c r="Y1631" s="16"/>
      <c r="Z1631" s="16"/>
      <c r="AA1631" s="16"/>
      <c r="AB1631" s="16"/>
    </row>
    <row r="1632" spans="1:28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  <c r="V1632" s="16"/>
      <c r="W1632" s="16"/>
      <c r="X1632" s="16"/>
      <c r="Y1632" s="16"/>
      <c r="Z1632" s="16"/>
      <c r="AA1632" s="16"/>
      <c r="AB1632" s="16"/>
    </row>
    <row r="1633" spans="1:28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  <c r="V1633" s="16"/>
      <c r="W1633" s="16"/>
      <c r="X1633" s="16"/>
      <c r="Y1633" s="16"/>
      <c r="Z1633" s="16"/>
      <c r="AA1633" s="16"/>
      <c r="AB1633" s="16"/>
    </row>
    <row r="1634" spans="1:28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  <c r="V1634" s="16"/>
      <c r="W1634" s="16"/>
      <c r="X1634" s="16"/>
      <c r="Y1634" s="16"/>
      <c r="Z1634" s="16"/>
      <c r="AA1634" s="16"/>
      <c r="AB1634" s="16"/>
    </row>
    <row r="1635" spans="1:28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  <c r="V1635" s="16"/>
      <c r="W1635" s="16"/>
      <c r="X1635" s="16"/>
      <c r="Y1635" s="16"/>
      <c r="Z1635" s="16"/>
      <c r="AA1635" s="16"/>
      <c r="AB1635" s="16"/>
    </row>
    <row r="1636" spans="1:28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  <c r="V1636" s="16"/>
      <c r="W1636" s="16"/>
      <c r="X1636" s="16"/>
      <c r="Y1636" s="16"/>
      <c r="Z1636" s="16"/>
      <c r="AA1636" s="16"/>
      <c r="AB1636" s="16"/>
    </row>
    <row r="1637" spans="1:28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  <c r="V1637" s="16"/>
      <c r="W1637" s="16"/>
      <c r="X1637" s="16"/>
      <c r="Y1637" s="16"/>
      <c r="Z1637" s="16"/>
      <c r="AA1637" s="16"/>
      <c r="AB1637" s="16"/>
    </row>
    <row r="1638" spans="1:28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  <c r="V1638" s="16"/>
      <c r="W1638" s="16"/>
      <c r="X1638" s="16"/>
      <c r="Y1638" s="16"/>
      <c r="Z1638" s="16"/>
      <c r="AA1638" s="16"/>
      <c r="AB1638" s="16"/>
    </row>
    <row r="1639" spans="1:28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  <c r="V1639" s="16"/>
      <c r="W1639" s="16"/>
      <c r="X1639" s="16"/>
      <c r="Y1639" s="16"/>
      <c r="Z1639" s="16"/>
      <c r="AA1639" s="16"/>
      <c r="AB1639" s="16"/>
    </row>
    <row r="1640" spans="1:28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  <c r="V1640" s="16"/>
      <c r="W1640" s="16"/>
      <c r="X1640" s="16"/>
      <c r="Y1640" s="16"/>
      <c r="Z1640" s="16"/>
      <c r="AA1640" s="16"/>
      <c r="AB1640" s="16"/>
    </row>
    <row r="1641" spans="1:28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  <c r="V1641" s="16"/>
      <c r="W1641" s="16"/>
      <c r="X1641" s="16"/>
      <c r="Y1641" s="16"/>
      <c r="Z1641" s="16"/>
      <c r="AA1641" s="16"/>
      <c r="AB1641" s="16"/>
    </row>
    <row r="1642" spans="1:28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  <c r="V1642" s="16"/>
      <c r="W1642" s="16"/>
      <c r="X1642" s="16"/>
      <c r="Y1642" s="16"/>
      <c r="Z1642" s="16"/>
      <c r="AA1642" s="16"/>
      <c r="AB1642" s="16"/>
    </row>
    <row r="1643" spans="1:28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  <c r="V1643" s="16"/>
      <c r="W1643" s="16"/>
      <c r="X1643" s="16"/>
      <c r="Y1643" s="16"/>
      <c r="Z1643" s="16"/>
      <c r="AA1643" s="16"/>
      <c r="AB1643" s="16"/>
    </row>
    <row r="1644" spans="1:28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  <c r="V1644" s="16"/>
      <c r="W1644" s="16"/>
      <c r="X1644" s="16"/>
      <c r="Y1644" s="16"/>
      <c r="Z1644" s="16"/>
      <c r="AA1644" s="16"/>
      <c r="AB1644" s="16"/>
    </row>
    <row r="1645" spans="1:28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  <c r="V1645" s="16"/>
      <c r="W1645" s="16"/>
      <c r="X1645" s="16"/>
      <c r="Y1645" s="16"/>
      <c r="Z1645" s="16"/>
      <c r="AA1645" s="16"/>
      <c r="AB1645" s="16"/>
    </row>
    <row r="1646" spans="1:28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  <c r="V1646" s="16"/>
      <c r="W1646" s="16"/>
      <c r="X1646" s="16"/>
      <c r="Y1646" s="16"/>
      <c r="Z1646" s="16"/>
      <c r="AA1646" s="16"/>
      <c r="AB1646" s="16"/>
    </row>
    <row r="1647" spans="1:28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  <c r="V1647" s="16"/>
      <c r="W1647" s="16"/>
      <c r="X1647" s="16"/>
      <c r="Y1647" s="16"/>
      <c r="Z1647" s="16"/>
      <c r="AA1647" s="16"/>
      <c r="AB1647" s="16"/>
    </row>
    <row r="1648" spans="1:28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  <c r="V1648" s="16"/>
      <c r="W1648" s="16"/>
      <c r="X1648" s="16"/>
      <c r="Y1648" s="16"/>
      <c r="Z1648" s="16"/>
      <c r="AA1648" s="16"/>
      <c r="AB1648" s="16"/>
    </row>
    <row r="1649" spans="1:28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  <c r="V1649" s="16"/>
      <c r="W1649" s="16"/>
      <c r="X1649" s="16"/>
      <c r="Y1649" s="16"/>
      <c r="Z1649" s="16"/>
      <c r="AA1649" s="16"/>
      <c r="AB1649" s="16"/>
    </row>
    <row r="1650" spans="1:28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  <c r="V1650" s="16"/>
      <c r="W1650" s="16"/>
      <c r="X1650" s="16"/>
      <c r="Y1650" s="16"/>
      <c r="Z1650" s="16"/>
      <c r="AA1650" s="16"/>
      <c r="AB1650" s="16"/>
    </row>
    <row r="1651" spans="1:28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  <c r="V1651" s="16"/>
      <c r="W1651" s="16"/>
      <c r="X1651" s="16"/>
      <c r="Y1651" s="16"/>
      <c r="Z1651" s="16"/>
      <c r="AA1651" s="16"/>
      <c r="AB1651" s="16"/>
    </row>
    <row r="1652" spans="1:28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  <c r="V1652" s="16"/>
      <c r="W1652" s="16"/>
      <c r="X1652" s="16"/>
      <c r="Y1652" s="16"/>
      <c r="Z1652" s="16"/>
      <c r="AA1652" s="16"/>
      <c r="AB1652" s="16"/>
    </row>
    <row r="1653" spans="1:28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  <c r="V1653" s="16"/>
      <c r="W1653" s="16"/>
      <c r="X1653" s="16"/>
      <c r="Y1653" s="16"/>
      <c r="Z1653" s="16"/>
      <c r="AA1653" s="16"/>
      <c r="AB1653" s="16"/>
    </row>
    <row r="1654" spans="1:28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  <c r="V1654" s="16"/>
      <c r="W1654" s="16"/>
      <c r="X1654" s="16"/>
      <c r="Y1654" s="16"/>
      <c r="Z1654" s="16"/>
      <c r="AA1654" s="16"/>
      <c r="AB1654" s="16"/>
    </row>
    <row r="1655" spans="1:28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  <c r="V1655" s="16"/>
      <c r="W1655" s="16"/>
      <c r="X1655" s="16"/>
      <c r="Y1655" s="16"/>
      <c r="Z1655" s="16"/>
      <c r="AA1655" s="16"/>
      <c r="AB1655" s="16"/>
    </row>
    <row r="1656" spans="1:28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  <c r="V1656" s="16"/>
      <c r="W1656" s="16"/>
      <c r="X1656" s="16"/>
      <c r="Y1656" s="16"/>
      <c r="Z1656" s="16"/>
      <c r="AA1656" s="16"/>
      <c r="AB1656" s="16"/>
    </row>
    <row r="1657" spans="1:28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  <c r="V1657" s="16"/>
      <c r="W1657" s="16"/>
      <c r="X1657" s="16"/>
      <c r="Y1657" s="16"/>
      <c r="Z1657" s="16"/>
      <c r="AA1657" s="16"/>
      <c r="AB1657" s="16"/>
    </row>
    <row r="1658" spans="1:28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  <c r="V1658" s="16"/>
      <c r="W1658" s="16"/>
      <c r="X1658" s="16"/>
      <c r="Y1658" s="16"/>
      <c r="Z1658" s="16"/>
      <c r="AA1658" s="16"/>
      <c r="AB1658" s="16"/>
    </row>
    <row r="1659" spans="1:28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  <c r="V1659" s="16"/>
      <c r="W1659" s="16"/>
      <c r="X1659" s="16"/>
      <c r="Y1659" s="16"/>
      <c r="Z1659" s="16"/>
      <c r="AA1659" s="16"/>
      <c r="AB1659" s="16"/>
    </row>
    <row r="1660" spans="1:28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  <c r="V1660" s="16"/>
      <c r="W1660" s="16"/>
      <c r="X1660" s="16"/>
      <c r="Y1660" s="16"/>
      <c r="Z1660" s="16"/>
      <c r="AA1660" s="16"/>
      <c r="AB1660" s="16"/>
    </row>
    <row r="1661" spans="1:28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  <c r="V1661" s="16"/>
      <c r="W1661" s="16"/>
      <c r="X1661" s="16"/>
      <c r="Y1661" s="16"/>
      <c r="Z1661" s="16"/>
      <c r="AA1661" s="16"/>
      <c r="AB1661" s="16"/>
    </row>
    <row r="1662" spans="1:28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  <c r="V1662" s="16"/>
      <c r="W1662" s="16"/>
      <c r="X1662" s="16"/>
      <c r="Y1662" s="16"/>
      <c r="Z1662" s="16"/>
      <c r="AA1662" s="16"/>
      <c r="AB1662" s="16"/>
    </row>
    <row r="1663" spans="1:28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  <c r="V1663" s="16"/>
      <c r="W1663" s="16"/>
      <c r="X1663" s="16"/>
      <c r="Y1663" s="16"/>
      <c r="Z1663" s="16"/>
      <c r="AA1663" s="16"/>
      <c r="AB1663" s="16"/>
    </row>
    <row r="1664" spans="1:28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  <c r="V1664" s="16"/>
      <c r="W1664" s="16"/>
      <c r="X1664" s="16"/>
      <c r="Y1664" s="16"/>
      <c r="Z1664" s="16"/>
      <c r="AA1664" s="16"/>
      <c r="AB1664" s="16"/>
    </row>
    <row r="1665" spans="1:28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  <c r="V1665" s="16"/>
      <c r="W1665" s="16"/>
      <c r="X1665" s="16"/>
      <c r="Y1665" s="16"/>
      <c r="Z1665" s="16"/>
      <c r="AA1665" s="16"/>
      <c r="AB1665" s="16"/>
    </row>
    <row r="1666" spans="1:28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  <c r="V1666" s="16"/>
      <c r="W1666" s="16"/>
      <c r="X1666" s="16"/>
      <c r="Y1666" s="16"/>
      <c r="Z1666" s="16"/>
      <c r="AA1666" s="16"/>
      <c r="AB1666" s="16"/>
    </row>
    <row r="1667" spans="1:28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  <c r="V1667" s="16"/>
      <c r="W1667" s="16"/>
      <c r="X1667" s="16"/>
      <c r="Y1667" s="16"/>
      <c r="Z1667" s="16"/>
      <c r="AA1667" s="16"/>
      <c r="AB1667" s="16"/>
    </row>
    <row r="1668" spans="1:28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  <c r="V1668" s="16"/>
      <c r="W1668" s="16"/>
      <c r="X1668" s="16"/>
      <c r="Y1668" s="16"/>
      <c r="Z1668" s="16"/>
      <c r="AA1668" s="16"/>
      <c r="AB1668" s="16"/>
    </row>
    <row r="1669" spans="1:28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  <c r="V1669" s="16"/>
      <c r="W1669" s="16"/>
      <c r="X1669" s="16"/>
      <c r="Y1669" s="16"/>
      <c r="Z1669" s="16"/>
      <c r="AA1669" s="16"/>
      <c r="AB1669" s="16"/>
    </row>
    <row r="1670" spans="1:28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  <c r="V1670" s="16"/>
      <c r="W1670" s="16"/>
      <c r="X1670" s="16"/>
      <c r="Y1670" s="16"/>
      <c r="Z1670" s="16"/>
      <c r="AA1670" s="16"/>
      <c r="AB1670" s="16"/>
    </row>
    <row r="1671" spans="1:28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  <c r="V1671" s="16"/>
      <c r="W1671" s="16"/>
      <c r="X1671" s="16"/>
      <c r="Y1671" s="16"/>
      <c r="Z1671" s="16"/>
      <c r="AA1671" s="16"/>
      <c r="AB1671" s="16"/>
    </row>
    <row r="1672" spans="1:28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  <c r="V1672" s="16"/>
      <c r="W1672" s="16"/>
      <c r="X1672" s="16"/>
      <c r="Y1672" s="16"/>
      <c r="Z1672" s="16"/>
      <c r="AA1672" s="16"/>
      <c r="AB1672" s="16"/>
    </row>
    <row r="1673" spans="1:28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  <c r="V1673" s="16"/>
      <c r="W1673" s="16"/>
      <c r="X1673" s="16"/>
      <c r="Y1673" s="16"/>
      <c r="Z1673" s="16"/>
      <c r="AA1673" s="16"/>
      <c r="AB1673" s="16"/>
    </row>
    <row r="1674" spans="1:28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  <c r="V1674" s="16"/>
      <c r="W1674" s="16"/>
      <c r="X1674" s="16"/>
      <c r="Y1674" s="16"/>
      <c r="Z1674" s="16"/>
      <c r="AA1674" s="16"/>
      <c r="AB1674" s="16"/>
    </row>
    <row r="1675" spans="1:28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  <c r="V1675" s="16"/>
      <c r="W1675" s="16"/>
      <c r="X1675" s="16"/>
      <c r="Y1675" s="16"/>
      <c r="Z1675" s="16"/>
      <c r="AA1675" s="16"/>
      <c r="AB1675" s="16"/>
    </row>
    <row r="1676" spans="1:28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  <c r="V1676" s="16"/>
      <c r="W1676" s="16"/>
      <c r="X1676" s="16"/>
      <c r="Y1676" s="16"/>
      <c r="Z1676" s="16"/>
      <c r="AA1676" s="16"/>
      <c r="AB1676" s="16"/>
    </row>
    <row r="1677" spans="1:28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  <c r="V1677" s="16"/>
      <c r="W1677" s="16"/>
      <c r="X1677" s="16"/>
      <c r="Y1677" s="16"/>
      <c r="Z1677" s="16"/>
      <c r="AA1677" s="16"/>
      <c r="AB1677" s="16"/>
    </row>
    <row r="1678" spans="1:28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  <c r="V1678" s="16"/>
      <c r="W1678" s="16"/>
      <c r="X1678" s="16"/>
      <c r="Y1678" s="16"/>
      <c r="Z1678" s="16"/>
      <c r="AA1678" s="16"/>
      <c r="AB1678" s="16"/>
    </row>
    <row r="1679" spans="1:28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  <c r="V1679" s="16"/>
      <c r="W1679" s="16"/>
      <c r="X1679" s="16"/>
      <c r="Y1679" s="16"/>
      <c r="Z1679" s="16"/>
      <c r="AA1679" s="16"/>
      <c r="AB1679" s="16"/>
    </row>
    <row r="1680" spans="1:28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  <c r="V1680" s="16"/>
      <c r="W1680" s="16"/>
      <c r="X1680" s="16"/>
      <c r="Y1680" s="16"/>
      <c r="Z1680" s="16"/>
      <c r="AA1680" s="16"/>
      <c r="AB1680" s="16"/>
    </row>
    <row r="1681" spans="1:28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  <c r="V1681" s="16"/>
      <c r="W1681" s="16"/>
      <c r="X1681" s="16"/>
      <c r="Y1681" s="16"/>
      <c r="Z1681" s="16"/>
      <c r="AA1681" s="16"/>
      <c r="AB1681" s="16"/>
    </row>
    <row r="1682" spans="1:28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  <c r="V1682" s="16"/>
      <c r="W1682" s="16"/>
      <c r="X1682" s="16"/>
      <c r="Y1682" s="16"/>
      <c r="Z1682" s="16"/>
      <c r="AA1682" s="16"/>
      <c r="AB1682" s="16"/>
    </row>
    <row r="1683" spans="1:28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  <c r="V1683" s="16"/>
      <c r="W1683" s="16"/>
      <c r="X1683" s="16"/>
      <c r="Y1683" s="16"/>
      <c r="Z1683" s="16"/>
      <c r="AA1683" s="16"/>
      <c r="AB1683" s="16"/>
    </row>
    <row r="1684" spans="1:28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  <c r="V1684" s="16"/>
      <c r="W1684" s="16"/>
      <c r="X1684" s="16"/>
      <c r="Y1684" s="16"/>
      <c r="Z1684" s="16"/>
      <c r="AA1684" s="16"/>
      <c r="AB1684" s="16"/>
    </row>
    <row r="1685" spans="1:28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  <c r="V1685" s="16"/>
      <c r="W1685" s="16"/>
      <c r="X1685" s="16"/>
      <c r="Y1685" s="16"/>
      <c r="Z1685" s="16"/>
      <c r="AA1685" s="16"/>
      <c r="AB1685" s="16"/>
    </row>
    <row r="1686" spans="1:28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  <c r="V1686" s="16"/>
      <c r="W1686" s="16"/>
      <c r="X1686" s="16"/>
      <c r="Y1686" s="16"/>
      <c r="Z1686" s="16"/>
      <c r="AA1686" s="16"/>
      <c r="AB1686" s="16"/>
    </row>
    <row r="1687" spans="1:28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  <c r="V1687" s="16"/>
      <c r="W1687" s="16"/>
      <c r="X1687" s="16"/>
      <c r="Y1687" s="16"/>
      <c r="Z1687" s="16"/>
      <c r="AA1687" s="16"/>
      <c r="AB1687" s="16"/>
    </row>
    <row r="1688" spans="1:28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  <c r="V1688" s="16"/>
      <c r="W1688" s="16"/>
      <c r="X1688" s="16"/>
      <c r="Y1688" s="16"/>
      <c r="Z1688" s="16"/>
      <c r="AA1688" s="16"/>
      <c r="AB1688" s="16"/>
    </row>
    <row r="1689" spans="1:28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  <c r="V1689" s="16"/>
      <c r="W1689" s="16"/>
      <c r="X1689" s="16"/>
      <c r="Y1689" s="16"/>
      <c r="Z1689" s="16"/>
      <c r="AA1689" s="16"/>
      <c r="AB1689" s="16"/>
    </row>
    <row r="1690" spans="1:28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  <c r="V1690" s="16"/>
      <c r="W1690" s="16"/>
      <c r="X1690" s="16"/>
      <c r="Y1690" s="16"/>
      <c r="Z1690" s="16"/>
      <c r="AA1690" s="16"/>
      <c r="AB1690" s="16"/>
    </row>
    <row r="1691" spans="1:28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  <c r="V1691" s="16"/>
      <c r="W1691" s="16"/>
      <c r="X1691" s="16"/>
      <c r="Y1691" s="16"/>
      <c r="Z1691" s="16"/>
      <c r="AA1691" s="16"/>
      <c r="AB1691" s="16"/>
    </row>
    <row r="1692" spans="1:28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  <c r="V1692" s="16"/>
      <c r="W1692" s="16"/>
      <c r="X1692" s="16"/>
      <c r="Y1692" s="16"/>
      <c r="Z1692" s="16"/>
      <c r="AA1692" s="16"/>
      <c r="AB1692" s="16"/>
    </row>
    <row r="1693" spans="1:28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  <c r="V1693" s="16"/>
      <c r="W1693" s="16"/>
      <c r="X1693" s="16"/>
      <c r="Y1693" s="16"/>
      <c r="Z1693" s="16"/>
      <c r="AA1693" s="16"/>
      <c r="AB1693" s="16"/>
    </row>
    <row r="1694" spans="1:28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  <c r="V1694" s="16"/>
      <c r="W1694" s="16"/>
      <c r="X1694" s="16"/>
      <c r="Y1694" s="16"/>
      <c r="Z1694" s="16"/>
      <c r="AA1694" s="16"/>
      <c r="AB1694" s="16"/>
    </row>
    <row r="1695" spans="1:28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  <c r="V1695" s="16"/>
      <c r="W1695" s="16"/>
      <c r="X1695" s="16"/>
      <c r="Y1695" s="16"/>
      <c r="Z1695" s="16"/>
      <c r="AA1695" s="16"/>
      <c r="AB1695" s="16"/>
    </row>
    <row r="1696" spans="1:28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  <c r="V1696" s="16"/>
      <c r="W1696" s="16"/>
      <c r="X1696" s="16"/>
      <c r="Y1696" s="16"/>
      <c r="Z1696" s="16"/>
      <c r="AA1696" s="16"/>
      <c r="AB1696" s="16"/>
    </row>
    <row r="1697" spans="1:28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  <c r="V1697" s="16"/>
      <c r="W1697" s="16"/>
      <c r="X1697" s="16"/>
      <c r="Y1697" s="16"/>
      <c r="Z1697" s="16"/>
      <c r="AA1697" s="16"/>
      <c r="AB1697" s="16"/>
    </row>
    <row r="1698" spans="1:28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  <c r="V1698" s="16"/>
      <c r="W1698" s="16"/>
      <c r="X1698" s="16"/>
      <c r="Y1698" s="16"/>
      <c r="Z1698" s="16"/>
      <c r="AA1698" s="16"/>
      <c r="AB1698" s="16"/>
    </row>
    <row r="1699" spans="1:28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  <c r="V1699" s="16"/>
      <c r="W1699" s="16"/>
      <c r="X1699" s="16"/>
      <c r="Y1699" s="16"/>
      <c r="Z1699" s="16"/>
      <c r="AA1699" s="16"/>
      <c r="AB1699" s="16"/>
    </row>
    <row r="1700" spans="1:28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  <c r="V1700" s="16"/>
      <c r="W1700" s="16"/>
      <c r="X1700" s="16"/>
      <c r="Y1700" s="16"/>
      <c r="Z1700" s="16"/>
      <c r="AA1700" s="16"/>
      <c r="AB1700" s="16"/>
    </row>
    <row r="1701" spans="1:28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  <c r="V1701" s="16"/>
      <c r="W1701" s="16"/>
      <c r="X1701" s="16"/>
      <c r="Y1701" s="16"/>
      <c r="Z1701" s="16"/>
      <c r="AA1701" s="16"/>
      <c r="AB1701" s="16"/>
    </row>
    <row r="1702" spans="1:28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  <c r="V1702" s="16"/>
      <c r="W1702" s="16"/>
      <c r="X1702" s="16"/>
      <c r="Y1702" s="16"/>
      <c r="Z1702" s="16"/>
      <c r="AA1702" s="16"/>
      <c r="AB1702" s="16"/>
    </row>
    <row r="1703" spans="1:28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  <c r="V1703" s="16"/>
      <c r="W1703" s="16"/>
      <c r="X1703" s="16"/>
      <c r="Y1703" s="16"/>
      <c r="Z1703" s="16"/>
      <c r="AA1703" s="16"/>
      <c r="AB1703" s="16"/>
    </row>
    <row r="1704" spans="1:28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  <c r="V1704" s="16"/>
      <c r="W1704" s="16"/>
      <c r="X1704" s="16"/>
      <c r="Y1704" s="16"/>
      <c r="Z1704" s="16"/>
      <c r="AA1704" s="16"/>
      <c r="AB1704" s="16"/>
    </row>
    <row r="1705" spans="1:28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  <c r="V1705" s="16"/>
      <c r="W1705" s="16"/>
      <c r="X1705" s="16"/>
      <c r="Y1705" s="16"/>
      <c r="Z1705" s="16"/>
      <c r="AA1705" s="16"/>
      <c r="AB1705" s="16"/>
    </row>
    <row r="1706" spans="1:28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  <c r="V1706" s="16"/>
      <c r="W1706" s="16"/>
      <c r="X1706" s="16"/>
      <c r="Y1706" s="16"/>
      <c r="Z1706" s="16"/>
      <c r="AA1706" s="16"/>
      <c r="AB1706" s="16"/>
    </row>
    <row r="1707" spans="1:28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  <c r="V1707" s="16"/>
      <c r="W1707" s="16"/>
      <c r="X1707" s="16"/>
      <c r="Y1707" s="16"/>
      <c r="Z1707" s="16"/>
      <c r="AA1707" s="16"/>
      <c r="AB1707" s="16"/>
    </row>
    <row r="1708" spans="1:28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  <c r="V1708" s="16"/>
      <c r="W1708" s="16"/>
      <c r="X1708" s="16"/>
      <c r="Y1708" s="16"/>
      <c r="Z1708" s="16"/>
      <c r="AA1708" s="16"/>
      <c r="AB1708" s="16"/>
    </row>
    <row r="1709" spans="1:28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  <c r="V1709" s="16"/>
      <c r="W1709" s="16"/>
      <c r="X1709" s="16"/>
      <c r="Y1709" s="16"/>
      <c r="Z1709" s="16"/>
      <c r="AA1709" s="16"/>
      <c r="AB1709" s="16"/>
    </row>
    <row r="1710" spans="1:28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  <c r="V1710" s="16"/>
      <c r="W1710" s="16"/>
      <c r="X1710" s="16"/>
      <c r="Y1710" s="16"/>
      <c r="Z1710" s="16"/>
      <c r="AA1710" s="16"/>
      <c r="AB1710" s="16"/>
    </row>
    <row r="1711" spans="1:28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  <c r="V1711" s="16"/>
      <c r="W1711" s="16"/>
      <c r="X1711" s="16"/>
      <c r="Y1711" s="16"/>
      <c r="Z1711" s="16"/>
      <c r="AA1711" s="16"/>
      <c r="AB1711" s="16"/>
    </row>
    <row r="1712" spans="1:28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  <c r="V1712" s="16"/>
      <c r="W1712" s="16"/>
      <c r="X1712" s="16"/>
      <c r="Y1712" s="16"/>
      <c r="Z1712" s="16"/>
      <c r="AA1712" s="16"/>
      <c r="AB1712" s="16"/>
    </row>
    <row r="1713" spans="1:28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  <c r="V1713" s="16"/>
      <c r="W1713" s="16"/>
      <c r="X1713" s="16"/>
      <c r="Y1713" s="16"/>
      <c r="Z1713" s="16"/>
      <c r="AA1713" s="16"/>
      <c r="AB1713" s="16"/>
    </row>
    <row r="1714" spans="1:28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  <c r="V1714" s="16"/>
      <c r="W1714" s="16"/>
      <c r="X1714" s="16"/>
      <c r="Y1714" s="16"/>
      <c r="Z1714" s="16"/>
      <c r="AA1714" s="16"/>
      <c r="AB1714" s="16"/>
    </row>
    <row r="1715" spans="1:28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  <c r="V1715" s="16"/>
      <c r="W1715" s="16"/>
      <c r="X1715" s="16"/>
      <c r="Y1715" s="16"/>
      <c r="Z1715" s="16"/>
      <c r="AA1715" s="16"/>
      <c r="AB1715" s="16"/>
    </row>
    <row r="1716" spans="1:28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  <c r="V1716" s="16"/>
      <c r="W1716" s="16"/>
      <c r="X1716" s="16"/>
      <c r="Y1716" s="16"/>
      <c r="Z1716" s="16"/>
      <c r="AA1716" s="16"/>
      <c r="AB1716" s="16"/>
    </row>
    <row r="1717" spans="1:28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  <c r="V1717" s="16"/>
      <c r="W1717" s="16"/>
      <c r="X1717" s="16"/>
      <c r="Y1717" s="16"/>
      <c r="Z1717" s="16"/>
      <c r="AA1717" s="16"/>
      <c r="AB1717" s="16"/>
    </row>
    <row r="1718" spans="1:28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  <c r="V1718" s="16"/>
      <c r="W1718" s="16"/>
      <c r="X1718" s="16"/>
      <c r="Y1718" s="16"/>
      <c r="Z1718" s="16"/>
      <c r="AA1718" s="16"/>
      <c r="AB1718" s="16"/>
    </row>
    <row r="1719" spans="1:28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  <c r="V1719" s="16"/>
      <c r="W1719" s="16"/>
      <c r="X1719" s="16"/>
      <c r="Y1719" s="16"/>
      <c r="Z1719" s="16"/>
      <c r="AA1719" s="16"/>
      <c r="AB1719" s="16"/>
    </row>
    <row r="1720" spans="1:28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  <c r="V1720" s="16"/>
      <c r="W1720" s="16"/>
      <c r="X1720" s="16"/>
      <c r="Y1720" s="16"/>
      <c r="Z1720" s="16"/>
      <c r="AA1720" s="16"/>
      <c r="AB1720" s="16"/>
    </row>
    <row r="1721" spans="1:28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  <c r="V1721" s="16"/>
      <c r="W1721" s="16"/>
      <c r="X1721" s="16"/>
      <c r="Y1721" s="16"/>
      <c r="Z1721" s="16"/>
      <c r="AA1721" s="16"/>
      <c r="AB1721" s="16"/>
    </row>
    <row r="1722" spans="1:28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  <c r="V1722" s="16"/>
      <c r="W1722" s="16"/>
      <c r="X1722" s="16"/>
      <c r="Y1722" s="16"/>
      <c r="Z1722" s="16"/>
      <c r="AA1722" s="16"/>
      <c r="AB1722" s="16"/>
    </row>
    <row r="1723" spans="1:28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  <c r="V1723" s="16"/>
      <c r="W1723" s="16"/>
      <c r="X1723" s="16"/>
      <c r="Y1723" s="16"/>
      <c r="Z1723" s="16"/>
      <c r="AA1723" s="16"/>
      <c r="AB1723" s="16"/>
    </row>
    <row r="1724" spans="1:28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  <c r="V1724" s="16"/>
      <c r="W1724" s="16"/>
      <c r="X1724" s="16"/>
      <c r="Y1724" s="16"/>
      <c r="Z1724" s="16"/>
      <c r="AA1724" s="16"/>
      <c r="AB1724" s="16"/>
    </row>
    <row r="1725" spans="1:28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  <c r="V1725" s="16"/>
      <c r="W1725" s="16"/>
      <c r="X1725" s="16"/>
      <c r="Y1725" s="16"/>
      <c r="Z1725" s="16"/>
      <c r="AA1725" s="16"/>
      <c r="AB1725" s="16"/>
    </row>
    <row r="1726" spans="1:28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  <c r="V1726" s="16"/>
      <c r="W1726" s="16"/>
      <c r="X1726" s="16"/>
      <c r="Y1726" s="16"/>
      <c r="Z1726" s="16"/>
      <c r="AA1726" s="16"/>
      <c r="AB1726" s="16"/>
    </row>
    <row r="1727" spans="1:28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  <c r="V1727" s="16"/>
      <c r="W1727" s="16"/>
      <c r="X1727" s="16"/>
      <c r="Y1727" s="16"/>
      <c r="Z1727" s="16"/>
      <c r="AA1727" s="16"/>
      <c r="AB1727" s="16"/>
    </row>
    <row r="1728" spans="1:28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  <c r="V1728" s="16"/>
      <c r="W1728" s="16"/>
      <c r="X1728" s="16"/>
      <c r="Y1728" s="16"/>
      <c r="Z1728" s="16"/>
      <c r="AA1728" s="16"/>
      <c r="AB1728" s="16"/>
    </row>
    <row r="1729" spans="1:28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  <c r="V1729" s="16"/>
      <c r="W1729" s="16"/>
      <c r="X1729" s="16"/>
      <c r="Y1729" s="16"/>
      <c r="Z1729" s="16"/>
      <c r="AA1729" s="16"/>
      <c r="AB1729" s="16"/>
    </row>
    <row r="1730" spans="1:28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  <c r="V1730" s="16"/>
      <c r="W1730" s="16"/>
      <c r="X1730" s="16"/>
      <c r="Y1730" s="16"/>
      <c r="Z1730" s="16"/>
      <c r="AA1730" s="16"/>
      <c r="AB1730" s="16"/>
    </row>
    <row r="1731" spans="1:28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  <c r="V1731" s="16"/>
      <c r="W1731" s="16"/>
      <c r="X1731" s="16"/>
      <c r="Y1731" s="16"/>
      <c r="Z1731" s="16"/>
      <c r="AA1731" s="16"/>
      <c r="AB1731" s="16"/>
    </row>
    <row r="1732" spans="1:28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  <c r="V1732" s="16"/>
      <c r="W1732" s="16"/>
      <c r="X1732" s="16"/>
      <c r="Y1732" s="16"/>
      <c r="Z1732" s="16"/>
      <c r="AA1732" s="16"/>
      <c r="AB1732" s="16"/>
    </row>
    <row r="1733" spans="1:28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  <c r="V1733" s="16"/>
      <c r="W1733" s="16"/>
      <c r="X1733" s="16"/>
      <c r="Y1733" s="16"/>
      <c r="Z1733" s="16"/>
      <c r="AA1733" s="16"/>
      <c r="AB1733" s="16"/>
    </row>
    <row r="1734" spans="1:28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  <c r="V1734" s="16"/>
      <c r="W1734" s="16"/>
      <c r="X1734" s="16"/>
      <c r="Y1734" s="16"/>
      <c r="Z1734" s="16"/>
      <c r="AA1734" s="16"/>
      <c r="AB1734" s="16"/>
    </row>
    <row r="1735" spans="1:28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  <c r="V1735" s="16"/>
      <c r="W1735" s="16"/>
      <c r="X1735" s="16"/>
      <c r="Y1735" s="16"/>
      <c r="Z1735" s="16"/>
      <c r="AA1735" s="16"/>
      <c r="AB1735" s="16"/>
    </row>
    <row r="1736" spans="1:28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  <c r="V1736" s="16"/>
      <c r="W1736" s="16"/>
      <c r="X1736" s="16"/>
      <c r="Y1736" s="16"/>
      <c r="Z1736" s="16"/>
      <c r="AA1736" s="16"/>
      <c r="AB1736" s="16"/>
    </row>
    <row r="1737" spans="1:28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  <c r="V1737" s="16"/>
      <c r="W1737" s="16"/>
      <c r="X1737" s="16"/>
      <c r="Y1737" s="16"/>
      <c r="Z1737" s="16"/>
      <c r="AA1737" s="16"/>
      <c r="AB1737" s="16"/>
    </row>
    <row r="1738" spans="1:28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  <c r="V1738" s="16"/>
      <c r="W1738" s="16"/>
      <c r="X1738" s="16"/>
      <c r="Y1738" s="16"/>
      <c r="Z1738" s="16"/>
      <c r="AA1738" s="16"/>
      <c r="AB1738" s="16"/>
    </row>
    <row r="1739" spans="1:28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  <c r="V1739" s="16"/>
      <c r="W1739" s="16"/>
      <c r="X1739" s="16"/>
      <c r="Y1739" s="16"/>
      <c r="Z1739" s="16"/>
      <c r="AA1739" s="16"/>
      <c r="AB1739" s="16"/>
    </row>
    <row r="1740" spans="1:28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  <c r="V1740" s="16"/>
      <c r="W1740" s="16"/>
      <c r="X1740" s="16"/>
      <c r="Y1740" s="16"/>
      <c r="Z1740" s="16"/>
      <c r="AA1740" s="16"/>
      <c r="AB1740" s="16"/>
    </row>
    <row r="1741" spans="1:28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  <c r="V1741" s="16"/>
      <c r="W1741" s="16"/>
      <c r="X1741" s="16"/>
      <c r="Y1741" s="16"/>
      <c r="Z1741" s="16"/>
      <c r="AA1741" s="16"/>
      <c r="AB1741" s="16"/>
    </row>
    <row r="1742" spans="1:28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  <c r="V1742" s="16"/>
      <c r="W1742" s="16"/>
      <c r="X1742" s="16"/>
      <c r="Y1742" s="16"/>
      <c r="Z1742" s="16"/>
      <c r="AA1742" s="16"/>
      <c r="AB1742" s="16"/>
    </row>
    <row r="1743" spans="1:28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  <c r="V1743" s="16"/>
      <c r="W1743" s="16"/>
      <c r="X1743" s="16"/>
      <c r="Y1743" s="16"/>
      <c r="Z1743" s="16"/>
      <c r="AA1743" s="16"/>
      <c r="AB1743" s="16"/>
    </row>
    <row r="1744" spans="1:28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  <c r="V1744" s="16"/>
      <c r="W1744" s="16"/>
      <c r="X1744" s="16"/>
      <c r="Y1744" s="16"/>
      <c r="Z1744" s="16"/>
      <c r="AA1744" s="16"/>
      <c r="AB1744" s="16"/>
    </row>
    <row r="1745" spans="1:28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  <c r="V1745" s="16"/>
      <c r="W1745" s="16"/>
      <c r="X1745" s="16"/>
      <c r="Y1745" s="16"/>
      <c r="Z1745" s="16"/>
      <c r="AA1745" s="16"/>
      <c r="AB1745" s="16"/>
    </row>
    <row r="1746" spans="1:28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  <c r="V1746" s="16"/>
      <c r="W1746" s="16"/>
      <c r="X1746" s="16"/>
      <c r="Y1746" s="16"/>
      <c r="Z1746" s="16"/>
      <c r="AA1746" s="16"/>
      <c r="AB1746" s="16"/>
    </row>
    <row r="1747" spans="1:28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  <c r="V1747" s="16"/>
      <c r="W1747" s="16"/>
      <c r="X1747" s="16"/>
      <c r="Y1747" s="16"/>
      <c r="Z1747" s="16"/>
      <c r="AA1747" s="16"/>
      <c r="AB1747" s="16"/>
    </row>
    <row r="1748" spans="1:28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  <c r="V1748" s="16"/>
      <c r="W1748" s="16"/>
      <c r="X1748" s="16"/>
      <c r="Y1748" s="16"/>
      <c r="Z1748" s="16"/>
      <c r="AA1748" s="16"/>
      <c r="AB1748" s="16"/>
    </row>
    <row r="1749" spans="1:28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  <c r="V1749" s="16"/>
      <c r="W1749" s="16"/>
      <c r="X1749" s="16"/>
      <c r="Y1749" s="16"/>
      <c r="Z1749" s="16"/>
      <c r="AA1749" s="16"/>
      <c r="AB1749" s="16"/>
    </row>
    <row r="1750" spans="1:28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  <c r="V1750" s="16"/>
      <c r="W1750" s="16"/>
      <c r="X1750" s="16"/>
      <c r="Y1750" s="16"/>
      <c r="Z1750" s="16"/>
      <c r="AA1750" s="16"/>
      <c r="AB1750" s="16"/>
    </row>
    <row r="1751" spans="1:28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  <c r="V1751" s="16"/>
      <c r="W1751" s="16"/>
      <c r="X1751" s="16"/>
      <c r="Y1751" s="16"/>
      <c r="Z1751" s="16"/>
      <c r="AA1751" s="16"/>
      <c r="AB1751" s="16"/>
    </row>
    <row r="1752" spans="1:28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  <c r="V1752" s="16"/>
      <c r="W1752" s="16"/>
      <c r="X1752" s="16"/>
      <c r="Y1752" s="16"/>
      <c r="Z1752" s="16"/>
      <c r="AA1752" s="16"/>
      <c r="AB1752" s="16"/>
    </row>
    <row r="1753" spans="1:28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  <c r="V1753" s="16"/>
      <c r="W1753" s="16"/>
      <c r="X1753" s="16"/>
      <c r="Y1753" s="16"/>
      <c r="Z1753" s="16"/>
      <c r="AA1753" s="16"/>
      <c r="AB1753" s="16"/>
    </row>
    <row r="1754" spans="1:28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  <c r="V1754" s="16"/>
      <c r="W1754" s="16"/>
      <c r="X1754" s="16"/>
      <c r="Y1754" s="16"/>
      <c r="Z1754" s="16"/>
      <c r="AA1754" s="16"/>
      <c r="AB1754" s="16"/>
    </row>
    <row r="1755" spans="1:28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  <c r="V1755" s="16"/>
      <c r="W1755" s="16"/>
      <c r="X1755" s="16"/>
      <c r="Y1755" s="16"/>
      <c r="Z1755" s="16"/>
      <c r="AA1755" s="16"/>
      <c r="AB1755" s="16"/>
    </row>
    <row r="1756" spans="1:28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  <c r="V1756" s="16"/>
      <c r="W1756" s="16"/>
      <c r="X1756" s="16"/>
      <c r="Y1756" s="16"/>
      <c r="Z1756" s="16"/>
      <c r="AA1756" s="16"/>
      <c r="AB1756" s="16"/>
    </row>
    <row r="1048576" spans="65:65">
      <c r="BM1048576" s="40"/>
    </row>
  </sheetData>
  <mergeCells count="39">
    <mergeCell ref="L118:N118"/>
    <mergeCell ref="O118:Q118"/>
    <mergeCell ref="R118:T118"/>
    <mergeCell ref="L119:N119"/>
    <mergeCell ref="O119:Q119"/>
    <mergeCell ref="R119:T119"/>
    <mergeCell ref="L120:N120"/>
    <mergeCell ref="O120:Q120"/>
    <mergeCell ref="R120:T120"/>
    <mergeCell ref="L121:N121"/>
    <mergeCell ref="O121:Q121"/>
    <mergeCell ref="R121:T121"/>
    <mergeCell ref="L122:N122"/>
    <mergeCell ref="O122:Q122"/>
    <mergeCell ref="R122:T122"/>
    <mergeCell ref="L123:N123"/>
    <mergeCell ref="O123:Q123"/>
    <mergeCell ref="R123:T123"/>
    <mergeCell ref="L124:N124"/>
    <mergeCell ref="O124:Q124"/>
    <mergeCell ref="R124:T124"/>
    <mergeCell ref="L125:N125"/>
    <mergeCell ref="O125:Q125"/>
    <mergeCell ref="R125:T125"/>
    <mergeCell ref="R128:T128"/>
    <mergeCell ref="D271:E271"/>
    <mergeCell ref="D366:E366"/>
    <mergeCell ref="D475:E475"/>
    <mergeCell ref="L126:N126"/>
    <mergeCell ref="O126:Q126"/>
    <mergeCell ref="R126:T126"/>
    <mergeCell ref="L127:N127"/>
    <mergeCell ref="O127:Q127"/>
    <mergeCell ref="R127:T127"/>
    <mergeCell ref="D570:E570"/>
    <mergeCell ref="D706:E706"/>
    <mergeCell ref="D765:E765"/>
    <mergeCell ref="L128:N128"/>
    <mergeCell ref="O128:Q128"/>
  </mergeCells>
  <hyperlinks>
    <hyperlink ref="AU13" location="Законодавство!F24" display="Законодавство!F24"/>
    <hyperlink ref="AX7" location="Законодавство!H24" display="Законодавство!H24"/>
    <hyperlink ref="BA6" location="Законодавство!J24" display="Законодавство!J24"/>
    <hyperlink ref="AP1" location="Законодавство!E88" display="Законодавство!E88"/>
    <hyperlink ref="AL2" location="Законодавство!F24" display="22 % з мінімальной зарплати ЄСВ"/>
    <hyperlink ref="AL3" location="Законодавство!G24" display="8,41 % з мінімальной зарплати Інвалід"/>
    <hyperlink ref="AU12" location="Законодавство!G24" display="Інв. 8,41 %"/>
    <hyperlink ref="AU4" location="Законодавство!B16" display="Нараху - "/>
    <hyperlink ref="AV6" location="Законодавство!B16" display="ПДФО: Податок з доходів"/>
    <hyperlink ref="AY6" location="Законодавство!B16" display="Військовий збір 653 бух. рах."/>
    <hyperlink ref="A80" location="'Февраль 2018 шаблон З ЛІКАР Чис'!A680" display="'Февраль 2018 шаблон З ЛІКАР Чис'!A680"/>
    <hyperlink ref="AU5" location="Законодавство!B16" display="вання"/>
    <hyperlink ref="AV7" location="Законодавство!B16" display=" фізичних осіб 6411 бух. рах."/>
    <hyperlink ref="AL1" location="Законодавство!A34" display="Мінімальна зарплата з 1 січня 2018 р."/>
  </hyperlink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Вертикальный Бегунок НЕ РАБОТАЕ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2018-07-11T06:10:24Z</dcterms:created>
  <dcterms:modified xsi:type="dcterms:W3CDTF">2018-07-11T06:49:15Z</dcterms:modified>
</cp:coreProperties>
</file>