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G:\Моя\Стереть\"/>
    </mc:Choice>
  </mc:AlternateContent>
  <bookViews>
    <workbookView xWindow="0" yWindow="0" windowWidth="28800" windowHeight="12930" tabRatio="164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43" i="1" l="1"/>
  <c r="O44" i="1" l="1"/>
  <c r="B72" i="1"/>
  <c r="B73" i="1"/>
  <c r="B74" i="1"/>
  <c r="B75" i="1"/>
  <c r="B71" i="1"/>
  <c r="K43" i="1" l="1"/>
  <c r="N43" i="1" s="1"/>
  <c r="M43" i="1"/>
  <c r="M66" i="1" s="1"/>
  <c r="M67" i="1" s="1"/>
  <c r="O66" i="1"/>
  <c r="K44" i="1"/>
  <c r="N44" i="1" s="1"/>
  <c r="M44" i="1"/>
  <c r="F70" i="1"/>
  <c r="F71" i="1"/>
  <c r="F72" i="1"/>
  <c r="F73" i="1"/>
  <c r="F74" i="1"/>
  <c r="F75" i="1"/>
  <c r="F76" i="1" l="1"/>
  <c r="P43" i="1"/>
  <c r="N66" i="1"/>
  <c r="N67" i="1" s="1"/>
  <c r="P44" i="1"/>
  <c r="P66" i="1" l="1"/>
</calcChain>
</file>

<file path=xl/sharedStrings.xml><?xml version="1.0" encoding="utf-8"?>
<sst xmlns="http://schemas.openxmlformats.org/spreadsheetml/2006/main" count="16" uniqueCount="15">
  <si>
    <t>Длина, м</t>
  </si>
  <si>
    <t>Периметр, м</t>
  </si>
  <si>
    <t>Шнур уплотнительный базальтовый</t>
  </si>
  <si>
    <t>ширина</t>
  </si>
  <si>
    <t>высота/ диаметр</t>
  </si>
  <si>
    <t>Длина шнура</t>
  </si>
  <si>
    <t>Площадь, м</t>
  </si>
  <si>
    <t>Длина участка воздуховода</t>
  </si>
  <si>
    <t>Огезащита</t>
  </si>
  <si>
    <t>АВ-1эт-С1-П1</t>
  </si>
  <si>
    <t>Масса крепежей</t>
  </si>
  <si>
    <t>Коэф. Креплений.</t>
  </si>
  <si>
    <t>Всего креплений</t>
  </si>
  <si>
    <t>До (&lt;)</t>
  </si>
  <si>
    <t>От (&gt;=)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</si>
</sst>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>
    <font>
      <sz val="11"/>
      <color theme="1"/>
      <name val="Calibri"/>
      <family val="2"/>
      <charset val="204"/>
      <scheme val="minor"/>
    </font>
    <font>
      <i/>
      <sz val="13"/>
      <color theme="1"/>
      <name val="Times New Roman"/>
      <family val="1"/>
      <charset val="204"/>
    </font>
    <font>
      <b/>
      <sz val="14"/>
      <color theme="1"/>
      <name val="ISOCPEUR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3" borderId="1" xfId="0" applyFont="1" applyFill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2" fontId="1" fillId="0" borderId="6" xfId="0" applyNumberFormat="1" applyFont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1" fontId="1" fillId="2" borderId="9" xfId="0" applyNumberFormat="1" applyFont="1" applyFill="1" applyBorder="1" applyAlignment="1">
      <alignment horizontal="center" vertical="center" wrapText="1"/>
    </xf>
    <xf numFmtId="9" fontId="0" fillId="0" borderId="0" xfId="0" applyNumberFormat="1"/>
    <xf numFmtId="0" fontId="2" fillId="0" borderId="0" xfId="0" applyFont="1"/>
    <xf numFmtId="0" fontId="0" fillId="4" borderId="0" xfId="0" applyFill="1"/>
    <xf numFmtId="0" fontId="0" fillId="4" borderId="0" xfId="0" applyFill="1" applyBorder="1"/>
    <xf numFmtId="0" fontId="0" fillId="0" borderId="0" xfId="0" applyBorder="1" applyAlignment="1">
      <alignment horizontal="center" vertical="center" wrapText="1"/>
    </xf>
    <xf numFmtId="0" fontId="0" fillId="0" borderId="0" xfId="0" applyAlignment="1"/>
    <xf numFmtId="0" fontId="0" fillId="5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B6:R76"/>
  <sheetViews>
    <sheetView tabSelected="1" topLeftCell="A55" zoomScale="80" zoomScaleNormal="80" workbookViewId="0">
      <selection activeCell="C65" sqref="C65"/>
    </sheetView>
  </sheetViews>
  <sheetFormatPr defaultRowHeight="15"/>
  <cols>
    <col min="10" max="10" width="11.42578125" customWidth="1"/>
    <col min="11" max="11" width="11.140625" customWidth="1"/>
    <col min="12" max="12" width="7.5703125" customWidth="1"/>
    <col min="13" max="13" width="10.7109375" bestFit="1" customWidth="1"/>
    <col min="14" max="14" width="10.28515625" bestFit="1" customWidth="1"/>
    <col min="15" max="15" width="12.140625" customWidth="1"/>
    <col min="23" max="23" width="10.7109375" bestFit="1" customWidth="1"/>
    <col min="471" max="471" width="10.28515625" bestFit="1" customWidth="1"/>
    <col min="503" max="503" width="10.7109375" bestFit="1" customWidth="1"/>
    <col min="789" max="789" width="10.7109375" bestFit="1" customWidth="1"/>
  </cols>
  <sheetData>
    <row r="6" spans="15:18" ht="16.5" customHeight="1">
      <c r="O6" t="s">
        <v>7</v>
      </c>
      <c r="R6" s="1">
        <v>1.25</v>
      </c>
    </row>
    <row r="7" spans="15:18" ht="15" customHeight="1"/>
    <row r="38" spans="9:18">
      <c r="I38" t="s">
        <v>8</v>
      </c>
    </row>
    <row r="39" spans="9:18" ht="16.5">
      <c r="O39" t="s">
        <v>7</v>
      </c>
      <c r="R39" s="1">
        <v>1.25</v>
      </c>
    </row>
    <row r="40" spans="9:18" ht="15" customHeight="1">
      <c r="I40" s="15" t="s">
        <v>2</v>
      </c>
      <c r="J40" s="15"/>
      <c r="K40" s="15"/>
      <c r="L40" s="15"/>
      <c r="M40" s="15"/>
      <c r="N40" s="15"/>
      <c r="O40" s="15"/>
    </row>
    <row r="41" spans="9:18" ht="18.75" thickBot="1">
      <c r="I41" s="12" t="s">
        <v>9</v>
      </c>
    </row>
    <row r="42" spans="9:18" ht="45">
      <c r="I42" s="3" t="s">
        <v>3</v>
      </c>
      <c r="J42" s="4" t="s">
        <v>4</v>
      </c>
      <c r="K42" s="4" t="s">
        <v>1</v>
      </c>
      <c r="L42" s="4" t="s">
        <v>0</v>
      </c>
      <c r="M42" s="5" t="s">
        <v>5</v>
      </c>
      <c r="N42" s="5" t="s">
        <v>6</v>
      </c>
      <c r="O42" s="5" t="s">
        <v>11</v>
      </c>
      <c r="P42" s="5" t="s">
        <v>12</v>
      </c>
    </row>
    <row r="43" spans="9:18" ht="16.5">
      <c r="I43" s="7">
        <v>1.1000000000000001</v>
      </c>
      <c r="J43" s="1">
        <v>0.55000000000000004</v>
      </c>
      <c r="K43" s="2">
        <f>(I43+J43)*2</f>
        <v>3.3000000000000003</v>
      </c>
      <c r="L43" s="1">
        <v>0.4</v>
      </c>
      <c r="M43" s="6">
        <f t="shared" ref="M43:M44" si="0">L43/$R$6*K43</f>
        <v>1.056</v>
      </c>
      <c r="N43" s="6">
        <f t="shared" ref="N43:N44" si="1">L43*K43</f>
        <v>1.3200000000000003</v>
      </c>
      <c r="O43" s="6">
        <f>VLOOKUP(MAX(I43:J43)*1000,B$70:D$75,3)</f>
        <v>8.8000000000000007</v>
      </c>
      <c r="P43" s="6">
        <f t="shared" ref="P43:P44" si="2">N43*M43</f>
        <v>1.3939200000000003</v>
      </c>
    </row>
    <row r="44" spans="9:18" ht="16.5">
      <c r="I44" s="7">
        <v>0.95</v>
      </c>
      <c r="J44" s="1">
        <v>0.5</v>
      </c>
      <c r="K44" s="2">
        <f>(I44+J44)*2</f>
        <v>2.9</v>
      </c>
      <c r="L44" s="1">
        <v>1.8</v>
      </c>
      <c r="M44" s="6">
        <f t="shared" si="0"/>
        <v>4.1760000000000002</v>
      </c>
      <c r="N44" s="6">
        <f t="shared" si="1"/>
        <v>5.22</v>
      </c>
      <c r="O44" s="6">
        <f>N44/$R$6*M44</f>
        <v>17.438976</v>
      </c>
      <c r="P44" s="6">
        <f t="shared" si="2"/>
        <v>21.798719999999999</v>
      </c>
    </row>
    <row r="45" spans="9:18" ht="16.5">
      <c r="I45" s="7"/>
      <c r="J45" s="1"/>
      <c r="K45" s="2"/>
      <c r="L45" s="1"/>
      <c r="M45" s="6"/>
      <c r="N45" s="6"/>
      <c r="O45" s="6"/>
      <c r="P45" s="6"/>
    </row>
    <row r="46" spans="9:18" ht="16.5">
      <c r="I46" s="7"/>
      <c r="J46" s="1"/>
      <c r="K46" s="2"/>
      <c r="L46" s="1"/>
      <c r="M46" s="6"/>
      <c r="N46" s="6"/>
      <c r="O46" s="6"/>
      <c r="P46" s="6"/>
    </row>
    <row r="47" spans="9:18" ht="16.5">
      <c r="I47" s="7"/>
      <c r="J47" s="1"/>
      <c r="K47" s="2"/>
      <c r="L47" s="1"/>
      <c r="M47" s="6"/>
      <c r="N47" s="6"/>
      <c r="O47" s="6"/>
      <c r="P47" s="6"/>
    </row>
    <row r="48" spans="9:18" ht="16.5">
      <c r="I48" s="7"/>
      <c r="J48" s="1"/>
      <c r="K48" s="2"/>
      <c r="L48" s="1"/>
      <c r="M48" s="6"/>
      <c r="N48" s="6"/>
      <c r="O48" s="6"/>
      <c r="P48" s="6"/>
    </row>
    <row r="49" spans="9:16" ht="16.5">
      <c r="I49" s="7"/>
      <c r="J49" s="1"/>
      <c r="K49" s="2"/>
      <c r="L49" s="1"/>
      <c r="M49" s="6"/>
      <c r="N49" s="6"/>
      <c r="O49" s="6"/>
      <c r="P49" s="6"/>
    </row>
    <row r="50" spans="9:16" ht="16.5">
      <c r="I50" s="7"/>
      <c r="J50" s="1"/>
      <c r="K50" s="2"/>
      <c r="L50" s="1"/>
      <c r="M50" s="6"/>
      <c r="N50" s="6"/>
      <c r="O50" s="6"/>
      <c r="P50" s="6"/>
    </row>
    <row r="51" spans="9:16" ht="16.5">
      <c r="I51" s="7"/>
      <c r="J51" s="1"/>
      <c r="K51" s="2"/>
      <c r="L51" s="1"/>
      <c r="M51" s="6"/>
      <c r="N51" s="6"/>
      <c r="O51" s="6"/>
      <c r="P51" s="6"/>
    </row>
    <row r="52" spans="9:16" ht="16.5">
      <c r="I52" s="7"/>
      <c r="J52" s="1"/>
      <c r="K52" s="2"/>
      <c r="L52" s="1"/>
      <c r="M52" s="6"/>
      <c r="N52" s="6"/>
      <c r="O52" s="6"/>
      <c r="P52" s="6"/>
    </row>
    <row r="53" spans="9:16" ht="16.5">
      <c r="I53" s="7"/>
      <c r="J53" s="1"/>
      <c r="K53" s="2"/>
      <c r="L53" s="1"/>
      <c r="M53" s="6"/>
      <c r="N53" s="6"/>
      <c r="O53" s="6"/>
      <c r="P53" s="6"/>
    </row>
    <row r="54" spans="9:16" ht="16.5">
      <c r="I54" s="7"/>
      <c r="J54" s="1"/>
      <c r="K54" s="2"/>
      <c r="L54" s="1"/>
      <c r="M54" s="6"/>
      <c r="N54" s="6"/>
      <c r="O54" s="6"/>
      <c r="P54" s="6"/>
    </row>
    <row r="55" spans="9:16" ht="16.5">
      <c r="I55" s="7"/>
      <c r="J55" s="1"/>
      <c r="K55" s="2"/>
      <c r="L55" s="1"/>
      <c r="M55" s="6"/>
      <c r="N55" s="6"/>
      <c r="O55" s="6"/>
      <c r="P55" s="6"/>
    </row>
    <row r="56" spans="9:16" ht="16.5">
      <c r="I56" s="7"/>
      <c r="J56" s="1"/>
      <c r="K56" s="2"/>
      <c r="L56" s="1"/>
      <c r="M56" s="6"/>
      <c r="N56" s="6"/>
      <c r="O56" s="6"/>
      <c r="P56" s="6"/>
    </row>
    <row r="57" spans="9:16" ht="16.5">
      <c r="I57" s="7"/>
      <c r="J57" s="1"/>
      <c r="K57" s="2"/>
      <c r="L57" s="1"/>
      <c r="M57" s="6"/>
      <c r="N57" s="6"/>
      <c r="O57" s="6"/>
      <c r="P57" s="6"/>
    </row>
    <row r="58" spans="9:16" ht="17.25" thickBot="1">
      <c r="I58" s="8"/>
      <c r="J58" s="9"/>
      <c r="K58" s="2"/>
      <c r="L58" s="1"/>
      <c r="M58" s="6"/>
      <c r="N58" s="6"/>
      <c r="O58" s="6"/>
      <c r="P58" s="6"/>
    </row>
    <row r="59" spans="9:16" ht="16.5">
      <c r="I59" s="7"/>
      <c r="J59" s="1"/>
      <c r="K59" s="2"/>
      <c r="L59" s="1"/>
      <c r="M59" s="6"/>
      <c r="N59" s="6"/>
      <c r="O59" s="6"/>
      <c r="P59" s="6"/>
    </row>
    <row r="60" spans="9:16" ht="16.5">
      <c r="I60" s="7"/>
      <c r="J60" s="1"/>
      <c r="K60" s="2"/>
      <c r="L60" s="1"/>
      <c r="M60" s="6"/>
      <c r="N60" s="6"/>
      <c r="O60" s="6"/>
      <c r="P60" s="6"/>
    </row>
    <row r="61" spans="9:16" ht="16.5">
      <c r="I61" s="7"/>
      <c r="J61" s="1"/>
      <c r="K61" s="2"/>
      <c r="L61" s="1"/>
      <c r="M61" s="6"/>
      <c r="N61" s="6"/>
      <c r="O61" s="6"/>
      <c r="P61" s="6"/>
    </row>
    <row r="62" spans="9:16" ht="16.5">
      <c r="I62" s="7"/>
      <c r="J62" s="1"/>
      <c r="K62" s="2"/>
      <c r="L62" s="1"/>
      <c r="M62" s="6"/>
      <c r="N62" s="6"/>
      <c r="O62" s="6"/>
      <c r="P62" s="6"/>
    </row>
    <row r="63" spans="9:16" ht="16.5">
      <c r="I63" s="7"/>
      <c r="J63" s="1"/>
      <c r="K63" s="2"/>
      <c r="L63" s="1"/>
      <c r="M63" s="6"/>
      <c r="N63" s="6"/>
      <c r="O63" s="6"/>
      <c r="P63" s="6"/>
    </row>
    <row r="64" spans="9:16" ht="16.5">
      <c r="I64" s="7"/>
      <c r="J64" s="1"/>
      <c r="K64" s="2"/>
      <c r="L64" s="1"/>
      <c r="M64" s="6"/>
      <c r="N64" s="6"/>
      <c r="O64" s="6"/>
      <c r="P64" s="6"/>
    </row>
    <row r="65" spans="2:16" ht="17.25" thickBot="1">
      <c r="I65" s="8"/>
      <c r="J65" s="9"/>
      <c r="K65" s="2"/>
      <c r="L65" s="1"/>
      <c r="M65" s="6"/>
      <c r="N65" s="6"/>
      <c r="O65" s="6"/>
      <c r="P65" s="6"/>
    </row>
    <row r="66" spans="2:16" ht="17.25" thickBot="1">
      <c r="M66" s="10">
        <f>SUM(M43:M65)</f>
        <v>5.2320000000000002</v>
      </c>
      <c r="N66" s="10">
        <f>SUM(N43:N65)</f>
        <v>6.54</v>
      </c>
      <c r="O66" s="10">
        <f>SUM(O43:O65)</f>
        <v>26.238976000000001</v>
      </c>
      <c r="P66" s="10">
        <f>SUM(P43:P65)</f>
        <v>23.192640000000001</v>
      </c>
    </row>
    <row r="67" spans="2:16" ht="17.25" thickBot="1">
      <c r="L67" s="11">
        <v>0.1</v>
      </c>
      <c r="M67" s="10">
        <f>M66*1.1</f>
        <v>5.7552000000000003</v>
      </c>
      <c r="N67" s="10">
        <f>N66*1.1</f>
        <v>7.1940000000000008</v>
      </c>
    </row>
    <row r="69" spans="2:16">
      <c r="B69" s="17" t="s">
        <v>14</v>
      </c>
      <c r="C69" s="17" t="s">
        <v>13</v>
      </c>
      <c r="D69" s="16" t="s">
        <v>10</v>
      </c>
      <c r="E69" s="16"/>
      <c r="F69" s="16"/>
    </row>
    <row r="70" spans="2:16">
      <c r="B70" s="17">
        <v>0</v>
      </c>
      <c r="C70" s="17">
        <v>160</v>
      </c>
      <c r="D70" s="13">
        <v>0.33</v>
      </c>
      <c r="E70" s="13"/>
      <c r="F70" s="13">
        <f>D70*E70</f>
        <v>0</v>
      </c>
    </row>
    <row r="71" spans="2:16">
      <c r="B71" s="17">
        <f>C70</f>
        <v>160</v>
      </c>
      <c r="C71" s="17">
        <v>315</v>
      </c>
      <c r="D71" s="13">
        <v>0.75</v>
      </c>
      <c r="E71" s="13"/>
      <c r="F71" s="13">
        <f>D71*E71</f>
        <v>0</v>
      </c>
    </row>
    <row r="72" spans="2:16">
      <c r="B72" s="17">
        <f t="shared" ref="B72:B75" si="3">C71</f>
        <v>315</v>
      </c>
      <c r="C72" s="17">
        <v>500</v>
      </c>
      <c r="D72" s="13">
        <v>1.8</v>
      </c>
      <c r="E72" s="13">
        <v>28</v>
      </c>
      <c r="F72" s="13">
        <f t="shared" ref="F72:F75" si="4">D72*E72</f>
        <v>50.4</v>
      </c>
    </row>
    <row r="73" spans="2:16">
      <c r="B73" s="17">
        <f t="shared" si="3"/>
        <v>500</v>
      </c>
      <c r="C73" s="17">
        <v>700</v>
      </c>
      <c r="D73" s="13">
        <v>4</v>
      </c>
      <c r="E73" s="13"/>
      <c r="F73" s="13">
        <f t="shared" si="4"/>
        <v>0</v>
      </c>
    </row>
    <row r="74" spans="2:16">
      <c r="B74" s="17">
        <f t="shared" si="3"/>
        <v>700</v>
      </c>
      <c r="C74" s="17">
        <v>900</v>
      </c>
      <c r="D74" s="13">
        <v>6.5</v>
      </c>
      <c r="E74" s="13"/>
      <c r="F74" s="13">
        <f t="shared" si="4"/>
        <v>0</v>
      </c>
    </row>
    <row r="75" spans="2:16">
      <c r="B75" s="17">
        <f t="shared" si="3"/>
        <v>900</v>
      </c>
      <c r="C75" s="17">
        <v>999999</v>
      </c>
      <c r="D75" s="13">
        <v>8.8000000000000007</v>
      </c>
      <c r="E75" s="13"/>
      <c r="F75" s="13">
        <f t="shared" si="4"/>
        <v>0</v>
      </c>
    </row>
    <row r="76" spans="2:16">
      <c r="F76" s="14">
        <f>SUM(F70:F75)</f>
        <v>50.4</v>
      </c>
    </row>
  </sheetData>
  <mergeCells count="1">
    <mergeCell ref="I40:O4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uzer</dc:creator>
  <cp:lastModifiedBy>ГАВ</cp:lastModifiedBy>
  <dcterms:created xsi:type="dcterms:W3CDTF">2016-11-21T15:53:32Z</dcterms:created>
  <dcterms:modified xsi:type="dcterms:W3CDTF">2018-07-17T09:58:25Z</dcterms:modified>
</cp:coreProperties>
</file>