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838" firstSheet="1" activeTab="1"/>
  </bookViews>
  <sheets>
    <sheet name="Диагр ср.чек и кол гост" sheetId="22" state="hidden" r:id="rId1"/>
    <sheet name="Офиц." sheetId="28" r:id="rId2"/>
    <sheet name="раб.(офиц)" sheetId="29" r:id="rId3"/>
    <sheet name="бонусы" sheetId="38" r:id="rId4"/>
  </sheets>
  <definedNames>
    <definedName name="_xlnm._FilterDatabase" localSheetId="2" hidden="1">'раб.(офиц)'!$A$5:$V$54</definedName>
  </definedNames>
  <calcPr calcId="152511"/>
  <fileRecoveryPr autoRecover="0"/>
</workbook>
</file>

<file path=xl/calcChain.xml><?xml version="1.0" encoding="utf-8"?>
<calcChain xmlns="http://schemas.openxmlformats.org/spreadsheetml/2006/main">
  <c r="P13" i="28" l="1"/>
  <c r="P14" i="28"/>
  <c r="P15" i="28"/>
  <c r="P16" i="28"/>
  <c r="P17" i="28"/>
  <c r="O15" i="28"/>
  <c r="Q15" i="28"/>
  <c r="R15" i="28"/>
  <c r="H15" i="28"/>
  <c r="I15" i="28"/>
  <c r="J15" i="28"/>
  <c r="K15" i="28"/>
  <c r="L15" i="28"/>
  <c r="M15" i="28"/>
  <c r="N15" i="28"/>
  <c r="AH6" i="28" l="1"/>
  <c r="AH7" i="28"/>
  <c r="AH8" i="28"/>
  <c r="AH9" i="28"/>
  <c r="AH10" i="28"/>
  <c r="AH11" i="28"/>
  <c r="AH12" i="28"/>
  <c r="AH13" i="28"/>
  <c r="AH14" i="28"/>
  <c r="AH15" i="28"/>
  <c r="AH16" i="28"/>
  <c r="AH17" i="28"/>
  <c r="AH18" i="28"/>
  <c r="AH19" i="28"/>
  <c r="AH20" i="28"/>
  <c r="AH21" i="28"/>
  <c r="AH22" i="28"/>
  <c r="AH23" i="28"/>
  <c r="AH24" i="28"/>
  <c r="AH25" i="28"/>
  <c r="AH26" i="28"/>
  <c r="AH27" i="28"/>
  <c r="AH28" i="28"/>
  <c r="AH29" i="28"/>
  <c r="AH30" i="28"/>
  <c r="AH31" i="28"/>
  <c r="AH32" i="28"/>
  <c r="AH33" i="28"/>
  <c r="AH34" i="28"/>
  <c r="AH35" i="28"/>
  <c r="AH36" i="28"/>
  <c r="AH37" i="28"/>
  <c r="AH38" i="28"/>
  <c r="D6" i="28" l="1"/>
  <c r="E6" i="28"/>
  <c r="F6" i="28"/>
  <c r="G6" i="28"/>
  <c r="H6" i="28"/>
  <c r="I6" i="28"/>
  <c r="J6" i="28"/>
  <c r="K6" i="28"/>
  <c r="L6" i="28"/>
  <c r="M6" i="28"/>
  <c r="N6" i="28"/>
  <c r="O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D7" i="28"/>
  <c r="E7" i="28"/>
  <c r="F7" i="28"/>
  <c r="G7" i="28"/>
  <c r="H7" i="28"/>
  <c r="I7" i="28"/>
  <c r="J7" i="28"/>
  <c r="K7" i="28"/>
  <c r="L7" i="28"/>
  <c r="M7" i="28"/>
  <c r="N7" i="28"/>
  <c r="O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D8" i="28"/>
  <c r="E8" i="28"/>
  <c r="F8" i="28"/>
  <c r="G8" i="28"/>
  <c r="H8" i="28"/>
  <c r="I8" i="28"/>
  <c r="J8" i="28"/>
  <c r="K8" i="28"/>
  <c r="L8" i="28"/>
  <c r="M8" i="28"/>
  <c r="N8" i="28"/>
  <c r="O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D9" i="28"/>
  <c r="E9" i="28"/>
  <c r="F9" i="28"/>
  <c r="G9" i="28"/>
  <c r="H9" i="28"/>
  <c r="I9" i="28"/>
  <c r="J9" i="28"/>
  <c r="K9" i="28"/>
  <c r="L9" i="28"/>
  <c r="M9" i="28"/>
  <c r="N9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D10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D11" i="28"/>
  <c r="E11" i="28"/>
  <c r="F11" i="28"/>
  <c r="G11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AG11" i="28"/>
  <c r="D12" i="28"/>
  <c r="E12" i="28"/>
  <c r="F12" i="28"/>
  <c r="G12" i="28"/>
  <c r="H12" i="28"/>
  <c r="I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AG12" i="28"/>
  <c r="D13" i="28"/>
  <c r="E13" i="28"/>
  <c r="F13" i="28"/>
  <c r="G13" i="28"/>
  <c r="H13" i="28"/>
  <c r="I13" i="28"/>
  <c r="J13" i="28"/>
  <c r="K13" i="28"/>
  <c r="L13" i="28"/>
  <c r="M13" i="28"/>
  <c r="N13" i="28"/>
  <c r="O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D14" i="28"/>
  <c r="E14" i="28"/>
  <c r="F14" i="28"/>
  <c r="G14" i="28"/>
  <c r="H14" i="28"/>
  <c r="I14" i="28"/>
  <c r="J14" i="28"/>
  <c r="K14" i="28"/>
  <c r="L14" i="28"/>
  <c r="M14" i="28"/>
  <c r="N14" i="28"/>
  <c r="O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D15" i="28"/>
  <c r="E15" i="28"/>
  <c r="F15" i="28"/>
  <c r="G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D16" i="28"/>
  <c r="E16" i="28"/>
  <c r="F16" i="28"/>
  <c r="G16" i="28"/>
  <c r="H16" i="28"/>
  <c r="I16" i="28"/>
  <c r="J16" i="28"/>
  <c r="K16" i="28"/>
  <c r="L16" i="28"/>
  <c r="M16" i="28"/>
  <c r="N16" i="28"/>
  <c r="O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D17" i="28"/>
  <c r="E17" i="28"/>
  <c r="F17" i="28"/>
  <c r="G17" i="28"/>
  <c r="H17" i="28"/>
  <c r="I17" i="28"/>
  <c r="J17" i="28"/>
  <c r="K17" i="28"/>
  <c r="L17" i="28"/>
  <c r="M17" i="28"/>
  <c r="N17" i="28"/>
  <c r="O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D18" i="28"/>
  <c r="E18" i="28"/>
  <c r="F18" i="28"/>
  <c r="G18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D19" i="28"/>
  <c r="E19" i="28"/>
  <c r="F19" i="28"/>
  <c r="G19" i="28"/>
  <c r="H19" i="28"/>
  <c r="I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D22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D26" i="28"/>
  <c r="E26" i="28"/>
  <c r="F26" i="28"/>
  <c r="G26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D28" i="28"/>
  <c r="E28" i="28"/>
  <c r="F28" i="28"/>
  <c r="G28" i="28"/>
  <c r="H28" i="28"/>
  <c r="I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D29" i="28"/>
  <c r="E29" i="28"/>
  <c r="F29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D31" i="28"/>
  <c r="E31" i="28"/>
  <c r="F31" i="28"/>
  <c r="G31" i="28"/>
  <c r="H31" i="28"/>
  <c r="I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D32" i="28"/>
  <c r="E32" i="28"/>
  <c r="F32" i="28"/>
  <c r="G32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D33" i="28"/>
  <c r="E33" i="28"/>
  <c r="F33" i="28"/>
  <c r="G33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D34" i="28"/>
  <c r="E34" i="28"/>
  <c r="F34" i="28"/>
  <c r="G34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AC34" i="28"/>
  <c r="AD34" i="28"/>
  <c r="AE34" i="28"/>
  <c r="AF34" i="28"/>
  <c r="AG34" i="28"/>
  <c r="D35" i="28"/>
  <c r="E35" i="28"/>
  <c r="F35" i="28"/>
  <c r="G35" i="28"/>
  <c r="H35" i="28"/>
  <c r="I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AC35" i="28"/>
  <c r="AD35" i="28"/>
  <c r="AE35" i="28"/>
  <c r="AF35" i="28"/>
  <c r="AG35" i="28"/>
  <c r="D36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D38" i="28"/>
  <c r="E38" i="28"/>
  <c r="F38" i="28"/>
  <c r="G38" i="28"/>
  <c r="H38" i="28"/>
  <c r="I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E5" i="28"/>
  <c r="F5" i="28"/>
  <c r="G5" i="28"/>
  <c r="H5" i="28"/>
  <c r="I5" i="28"/>
  <c r="J5" i="28"/>
  <c r="K5" i="28"/>
  <c r="L5" i="28"/>
  <c r="M5" i="28"/>
  <c r="N5" i="28"/>
  <c r="O5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G5" i="28"/>
  <c r="AH5" i="28"/>
  <c r="C19" i="28" l="1"/>
  <c r="C15" i="28"/>
  <c r="C18" i="28"/>
  <c r="C21" i="28"/>
  <c r="C20" i="28"/>
  <c r="C17" i="28"/>
  <c r="C16" i="28"/>
  <c r="D52" i="28" l="1"/>
  <c r="E52" i="28"/>
  <c r="F52" i="28"/>
  <c r="G52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G52" i="28"/>
  <c r="AH52" i="28"/>
  <c r="D53" i="28"/>
  <c r="E53" i="28"/>
  <c r="F53" i="28"/>
  <c r="G53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G53" i="28"/>
  <c r="AH53" i="28"/>
  <c r="D54" i="28"/>
  <c r="E54" i="28"/>
  <c r="F54" i="28"/>
  <c r="G54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G54" i="28"/>
  <c r="AH54" i="28"/>
  <c r="E51" i="28"/>
  <c r="F51" i="28"/>
  <c r="G51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H51" i="28"/>
  <c r="D43" i="28"/>
  <c r="E43" i="28"/>
  <c r="F43" i="28"/>
  <c r="G43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D44" i="28"/>
  <c r="E44" i="28"/>
  <c r="F44" i="28"/>
  <c r="G44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E42" i="28"/>
  <c r="F42" i="28"/>
  <c r="G42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H42" i="28"/>
  <c r="D41" i="28"/>
  <c r="E41" i="28"/>
  <c r="F41" i="28"/>
  <c r="G41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AH41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C6" i="28"/>
  <c r="C7" i="28"/>
  <c r="C8" i="28"/>
  <c r="C9" i="28"/>
  <c r="C10" i="28"/>
  <c r="C11" i="28"/>
  <c r="C12" i="28"/>
  <c r="C13" i="28"/>
  <c r="C14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D51" i="28" l="1"/>
  <c r="D42" i="28"/>
  <c r="D40" i="28"/>
  <c r="D5" i="28"/>
  <c r="J65" i="28" l="1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C41" i="28" l="1"/>
  <c r="G62" i="28" l="1" a="1"/>
  <c r="G64" i="28" s="1"/>
  <c r="AH50" i="28"/>
  <c r="AH49" i="28"/>
  <c r="G83" i="28" l="1"/>
  <c r="G74" i="28"/>
  <c r="G63" i="28"/>
  <c r="G90" i="28"/>
  <c r="G82" i="28"/>
  <c r="G71" i="28"/>
  <c r="G62" i="28"/>
  <c r="G89" i="28"/>
  <c r="G78" i="28"/>
  <c r="G69" i="28"/>
  <c r="G85" i="28"/>
  <c r="G77" i="28"/>
  <c r="G67" i="28"/>
  <c r="G87" i="28"/>
  <c r="G79" i="28"/>
  <c r="G73" i="28"/>
  <c r="G66" i="28"/>
  <c r="G91" i="28"/>
  <c r="G86" i="28"/>
  <c r="G81" i="28"/>
  <c r="G75" i="28"/>
  <c r="G70" i="28"/>
  <c r="G65" i="28"/>
  <c r="G92" i="28"/>
  <c r="G88" i="28"/>
  <c r="G84" i="28"/>
  <c r="G80" i="28"/>
  <c r="G76" i="28"/>
  <c r="G72" i="28"/>
  <c r="G68" i="28"/>
  <c r="AH45" i="28"/>
  <c r="AH55" i="28"/>
  <c r="AH57" i="28" l="1"/>
  <c r="C40" i="28" l="1"/>
  <c r="J62" i="28" l="1"/>
  <c r="J63" i="28"/>
  <c r="H62" i="28" l="1" a="1"/>
  <c r="C51" i="28"/>
  <c r="C44" i="28"/>
  <c r="C42" i="28"/>
  <c r="K62" i="28" a="1"/>
  <c r="C54" i="28"/>
  <c r="C5" i="28"/>
  <c r="C53" i="28"/>
  <c r="J61" i="28" s="1"/>
  <c r="C43" i="28"/>
  <c r="I62" i="28" a="1"/>
  <c r="C52" i="28"/>
  <c r="H45" i="28"/>
  <c r="AF45" i="28"/>
  <c r="AB45" i="28"/>
  <c r="X45" i="28"/>
  <c r="T45" i="28"/>
  <c r="P45" i="28"/>
  <c r="L45" i="28"/>
  <c r="D45" i="28"/>
  <c r="G45" i="28"/>
  <c r="AE45" i="28"/>
  <c r="AA45" i="28"/>
  <c r="W45" i="28"/>
  <c r="S45" i="28"/>
  <c r="O45" i="28"/>
  <c r="K45" i="28"/>
  <c r="F45" i="28"/>
  <c r="AD45" i="28"/>
  <c r="Z45" i="28"/>
  <c r="V45" i="28"/>
  <c r="R45" i="28"/>
  <c r="N45" i="28"/>
  <c r="J45" i="28"/>
  <c r="E45" i="28"/>
  <c r="I45" i="28"/>
  <c r="AG45" i="28"/>
  <c r="AC45" i="28"/>
  <c r="Y45" i="28"/>
  <c r="U45" i="28"/>
  <c r="Q45" i="28"/>
  <c r="M45" i="28"/>
  <c r="C45" i="28" l="1"/>
  <c r="I65" i="28"/>
  <c r="I69" i="28"/>
  <c r="I73" i="28"/>
  <c r="I77" i="28"/>
  <c r="I81" i="28"/>
  <c r="I85" i="28"/>
  <c r="I89" i="28"/>
  <c r="I62" i="28"/>
  <c r="I66" i="28"/>
  <c r="I70" i="28"/>
  <c r="I74" i="28"/>
  <c r="I78" i="28"/>
  <c r="I82" i="28"/>
  <c r="I86" i="28"/>
  <c r="I90" i="28"/>
  <c r="I63" i="28"/>
  <c r="I67" i="28"/>
  <c r="I71" i="28"/>
  <c r="I75" i="28"/>
  <c r="I79" i="28"/>
  <c r="I83" i="28"/>
  <c r="I87" i="28"/>
  <c r="I91" i="28"/>
  <c r="I68" i="28"/>
  <c r="I84" i="28"/>
  <c r="I72" i="28"/>
  <c r="I88" i="28"/>
  <c r="I76" i="28"/>
  <c r="I92" i="28"/>
  <c r="I64" i="28"/>
  <c r="I80" i="28"/>
  <c r="K65" i="28"/>
  <c r="K69" i="28"/>
  <c r="K73" i="28"/>
  <c r="K77" i="28"/>
  <c r="K81" i="28"/>
  <c r="K85" i="28"/>
  <c r="K89" i="28"/>
  <c r="K62" i="28"/>
  <c r="K66" i="28"/>
  <c r="K70" i="28"/>
  <c r="K74" i="28"/>
  <c r="K78" i="28"/>
  <c r="K82" i="28"/>
  <c r="K86" i="28"/>
  <c r="K90" i="28"/>
  <c r="K63" i="28"/>
  <c r="K67" i="28"/>
  <c r="K71" i="28"/>
  <c r="K75" i="28"/>
  <c r="K79" i="28"/>
  <c r="K83" i="28"/>
  <c r="K87" i="28"/>
  <c r="K91" i="28"/>
  <c r="K64" i="28"/>
  <c r="K68" i="28"/>
  <c r="K72" i="28"/>
  <c r="K76" i="28"/>
  <c r="K80" i="28"/>
  <c r="K84" i="28"/>
  <c r="K88" i="28"/>
  <c r="K92" i="28"/>
  <c r="H62" i="28"/>
  <c r="H77" i="28"/>
  <c r="H65" i="28"/>
  <c r="H81" i="28"/>
  <c r="H69" i="28"/>
  <c r="H85" i="28"/>
  <c r="H89" i="28"/>
  <c r="H73" i="28"/>
  <c r="H84" i="28"/>
  <c r="H68" i="28"/>
  <c r="H83" i="28"/>
  <c r="H67" i="28"/>
  <c r="H82" i="28"/>
  <c r="H66" i="28"/>
  <c r="H80" i="28"/>
  <c r="H64" i="28"/>
  <c r="H79" i="28"/>
  <c r="H63" i="28"/>
  <c r="H78" i="28"/>
  <c r="H92" i="28"/>
  <c r="H76" i="28"/>
  <c r="H91" i="28"/>
  <c r="H75" i="28"/>
  <c r="H90" i="28"/>
  <c r="H74" i="28"/>
  <c r="H88" i="28"/>
  <c r="H72" i="28"/>
  <c r="H87" i="28"/>
  <c r="H71" i="28"/>
  <c r="H86" i="28"/>
  <c r="H70" i="28"/>
  <c r="I61" i="28" l="1"/>
  <c r="H61" i="28"/>
  <c r="K61" i="28"/>
  <c r="L61" i="28" l="1"/>
  <c r="X55" i="28" l="1"/>
  <c r="AE55" i="28" l="1"/>
  <c r="AA55" i="28"/>
  <c r="AD55" i="28"/>
  <c r="Z55" i="28"/>
  <c r="AC55" i="28"/>
  <c r="AG55" i="28"/>
  <c r="AF55" i="28"/>
  <c r="AB55" i="28"/>
  <c r="AE57" i="28" l="1"/>
  <c r="AA57" i="28"/>
  <c r="AD57" i="28"/>
  <c r="Z57" i="28"/>
  <c r="AG57" i="28"/>
  <c r="AC57" i="28"/>
  <c r="AF57" i="28"/>
  <c r="AB57" i="28"/>
  <c r="L91" i="28" l="1"/>
  <c r="L86" i="28"/>
  <c r="L87" i="28"/>
  <c r="L90" i="28"/>
  <c r="L92" i="28"/>
  <c r="L89" i="28"/>
  <c r="L88" i="28"/>
  <c r="E49" i="28" l="1"/>
  <c r="F49" i="28"/>
  <c r="G49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E50" i="28"/>
  <c r="F50" i="28"/>
  <c r="G50" i="28"/>
  <c r="H50" i="28"/>
  <c r="I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G50" i="28"/>
  <c r="C31" i="22" l="1"/>
  <c r="C32" i="22"/>
  <c r="B31" i="22"/>
  <c r="B32" i="22"/>
  <c r="A31" i="22"/>
  <c r="A32" i="22"/>
  <c r="B9" i="22" l="1"/>
  <c r="B10" i="22"/>
  <c r="B11" i="22"/>
  <c r="B8" i="22"/>
  <c r="D50" i="28" l="1"/>
  <c r="D49" i="28"/>
  <c r="D55" i="28" l="1"/>
  <c r="R55" i="28"/>
  <c r="N55" i="28"/>
  <c r="V55" i="28"/>
  <c r="J55" i="28"/>
  <c r="F55" i="28"/>
  <c r="T55" i="28"/>
  <c r="L55" i="28"/>
  <c r="P55" i="28"/>
  <c r="H55" i="28"/>
  <c r="Y55" i="28"/>
  <c r="Q55" i="28"/>
  <c r="I55" i="28"/>
  <c r="W55" i="28"/>
  <c r="S55" i="28"/>
  <c r="K55" i="28"/>
  <c r="G55" i="28"/>
  <c r="U55" i="28"/>
  <c r="M55" i="28"/>
  <c r="E55" i="28"/>
  <c r="O55" i="28"/>
  <c r="J64" i="28" l="1"/>
  <c r="L64" i="28" s="1"/>
  <c r="C55" i="28"/>
  <c r="K57" i="28"/>
  <c r="D57" i="28"/>
  <c r="J66" i="28" s="1"/>
  <c r="L62" i="28"/>
  <c r="F57" i="28"/>
  <c r="H57" i="28"/>
  <c r="C57" i="28" l="1"/>
  <c r="L66" i="28"/>
  <c r="J57" i="28"/>
  <c r="L68" i="28" l="1"/>
  <c r="L57" i="28"/>
  <c r="L70" i="28" l="1"/>
  <c r="N57" i="28"/>
  <c r="L72" i="28" l="1"/>
  <c r="P57" i="28"/>
  <c r="L74" i="28" l="1"/>
  <c r="R57" i="28"/>
  <c r="L76" i="28" l="1"/>
  <c r="T57" i="28"/>
  <c r="L78" i="28" l="1"/>
  <c r="V57" i="28"/>
  <c r="L80" i="28" l="1"/>
  <c r="X57" i="28"/>
  <c r="L82" i="28" l="1"/>
  <c r="L84" i="28" l="1"/>
  <c r="D6" i="22" l="1"/>
  <c r="D14" i="22"/>
  <c r="D12" i="22"/>
  <c r="D33" i="22"/>
  <c r="D30" i="22"/>
  <c r="D28" i="22"/>
  <c r="D26" i="22"/>
  <c r="D22" i="22"/>
  <c r="D20" i="22"/>
  <c r="D18" i="22"/>
  <c r="D16" i="22"/>
  <c r="D8" i="22"/>
  <c r="D24" i="22"/>
  <c r="A33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5" i="22"/>
  <c r="A4" i="22"/>
  <c r="A3" i="22"/>
  <c r="A2" i="22"/>
  <c r="B33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7" i="22"/>
  <c r="B6" i="22"/>
  <c r="B5" i="22"/>
  <c r="B4" i="22"/>
  <c r="B3" i="22"/>
  <c r="B2" i="22"/>
  <c r="C2" i="22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3" i="22"/>
  <c r="E2" i="22" l="1"/>
  <c r="E4" i="22"/>
  <c r="E7" i="22"/>
  <c r="E8" i="22"/>
  <c r="E5" i="22"/>
  <c r="E6" i="22"/>
  <c r="D4" i="22"/>
  <c r="E3" i="22"/>
  <c r="D10" i="22"/>
  <c r="D2" i="22" l="1"/>
  <c r="S57" i="28" l="1"/>
  <c r="Y57" i="28"/>
  <c r="G57" i="28"/>
  <c r="W57" i="28"/>
  <c r="M57" i="28"/>
  <c r="Q57" i="28"/>
  <c r="E57" i="28"/>
  <c r="U57" i="28"/>
  <c r="O57" i="28"/>
  <c r="I57" i="28"/>
  <c r="L65" i="28" l="1"/>
  <c r="D31" i="22"/>
  <c r="L79" i="28"/>
  <c r="L63" i="28"/>
  <c r="L81" i="28"/>
  <c r="L71" i="28"/>
  <c r="L75" i="28"/>
  <c r="L67" i="28"/>
  <c r="L83" i="28"/>
  <c r="L73" i="28"/>
  <c r="D32" i="22" l="1"/>
  <c r="D25" i="22"/>
  <c r="D11" i="22"/>
  <c r="D27" i="22"/>
  <c r="D15" i="22"/>
  <c r="D21" i="22"/>
  <c r="D29" i="22"/>
  <c r="D7" i="22"/>
  <c r="D23" i="22"/>
  <c r="D13" i="22"/>
  <c r="D5" i="22"/>
  <c r="D19" i="22"/>
  <c r="D3" i="22" l="1"/>
  <c r="L77" i="28" l="1"/>
  <c r="L69" i="28"/>
  <c r="D9" i="22" l="1"/>
  <c r="D17" i="22"/>
  <c r="L85" i="28"/>
  <c r="F4" i="22" l="1"/>
  <c r="F2" i="22"/>
  <c r="F7" i="22"/>
  <c r="F5" i="22"/>
  <c r="F3" i="22"/>
  <c r="F6" i="22"/>
  <c r="F8" i="22"/>
</calcChain>
</file>

<file path=xl/sharedStrings.xml><?xml version="1.0" encoding="utf-8"?>
<sst xmlns="http://schemas.openxmlformats.org/spreadsheetml/2006/main" count="174" uniqueCount="81">
  <si>
    <t>пт</t>
  </si>
  <si>
    <t>сб</t>
  </si>
  <si>
    <t>вс</t>
  </si>
  <si>
    <t>пн</t>
  </si>
  <si>
    <t>вт</t>
  </si>
  <si>
    <t>ср</t>
  </si>
  <si>
    <t>чт</t>
  </si>
  <si>
    <t>Кол-во гостей</t>
  </si>
  <si>
    <t>ИТОГО</t>
  </si>
  <si>
    <t>Безналичный расчет</t>
  </si>
  <si>
    <t>Наличные</t>
  </si>
  <si>
    <t>Кредитная карта</t>
  </si>
  <si>
    <t>Банкетная карта</t>
  </si>
  <si>
    <t>Средний чек на человека</t>
  </si>
  <si>
    <t>Ср.знач.по дням недели</t>
  </si>
  <si>
    <t>Ср.знач.по ср.чеку по дням недели</t>
  </si>
  <si>
    <t>Тип оплаты</t>
  </si>
  <si>
    <t>ФИО</t>
  </si>
  <si>
    <t>Официанты</t>
  </si>
  <si>
    <t>Форма оплаты</t>
  </si>
  <si>
    <t>ПРОВЕРКА</t>
  </si>
  <si>
    <t>Группа оплаты</t>
  </si>
  <si>
    <t>Бонус iiko.net всего</t>
  </si>
  <si>
    <t>Кредитная карта всего</t>
  </si>
  <si>
    <t>Наличные всего</t>
  </si>
  <si>
    <t>Учетный день</t>
  </si>
  <si>
    <t>Официант заказа</t>
  </si>
  <si>
    <t>Итого</t>
  </si>
  <si>
    <t>Кагарманова Венера</t>
  </si>
  <si>
    <t>Нуртдинова Анжелика</t>
  </si>
  <si>
    <t>Кузнецов Денис</t>
  </si>
  <si>
    <t>Отчет по выручке (тип оплаты)</t>
  </si>
  <si>
    <t>Название ресторана: Моя корпорация</t>
  </si>
  <si>
    <t>Хайруллина Зульфия</t>
  </si>
  <si>
    <t>Абдульманов Артур</t>
  </si>
  <si>
    <t>Блюда с собой на вынос</t>
  </si>
  <si>
    <t>Бестабачные смеси</t>
  </si>
  <si>
    <t>Сафиуллина Вилена</t>
  </si>
  <si>
    <t>Менеджеры, кассиры</t>
  </si>
  <si>
    <t>Тебенькова Вероника</t>
  </si>
  <si>
    <t>ХрипачеваЮлия</t>
  </si>
  <si>
    <t>Брусенцова Екатерина</t>
  </si>
  <si>
    <t>(без оплаты)</t>
  </si>
  <si>
    <t>(без оплаты) всего</t>
  </si>
  <si>
    <t>Бонус iiko.net</t>
  </si>
  <si>
    <t>Банковские карты</t>
  </si>
  <si>
    <t>Оплата наличными</t>
  </si>
  <si>
    <t>Ахматнурова Дина</t>
  </si>
  <si>
    <t>Ахмедьянов Виктор</t>
  </si>
  <si>
    <t>Ефремова Вероника</t>
  </si>
  <si>
    <t>Гроссман Гульназ</t>
  </si>
  <si>
    <t>Вахитов Шамиль</t>
  </si>
  <si>
    <t>Далинский Никита</t>
  </si>
  <si>
    <t>Безналичный расчет всего</t>
  </si>
  <si>
    <t>Скворцова Анастасия</t>
  </si>
  <si>
    <t>Кунакбаев Арсен</t>
  </si>
  <si>
    <t>Баширова Надежда</t>
  </si>
  <si>
    <t>Филатова Наталья</t>
  </si>
  <si>
    <t>Сайфуллина Эльвира</t>
  </si>
  <si>
    <t>Гайнуллина Светлана</t>
  </si>
  <si>
    <t>Тимофеев Иван</t>
  </si>
  <si>
    <t>Хатипова Гульназ</t>
  </si>
  <si>
    <t>Башкирцева Антонина</t>
  </si>
  <si>
    <t>Михайлов Илья</t>
  </si>
  <si>
    <t>Смирнягина Анастасия</t>
  </si>
  <si>
    <t>Камалов Даян</t>
  </si>
  <si>
    <t>Субхангулов Айрат</t>
  </si>
  <si>
    <t>Валиахметова Гузель</t>
  </si>
  <si>
    <t>Валиев Халил Б</t>
  </si>
  <si>
    <t>Атаева Е.</t>
  </si>
  <si>
    <t>Демкина К.</t>
  </si>
  <si>
    <t>Ефимова А.</t>
  </si>
  <si>
    <t>Игнатьев Артем</t>
  </si>
  <si>
    <t>Сабитов А.</t>
  </si>
  <si>
    <t>банкетная карта</t>
  </si>
  <si>
    <t>отчет по plazius</t>
  </si>
  <si>
    <t>Период: с 01.07.2018 по 31.07.2018</t>
  </si>
  <si>
    <t>Тип скидки</t>
  </si>
  <si>
    <t>Plazius</t>
  </si>
  <si>
    <t>Plazius всего</t>
  </si>
  <si>
    <t>Период: с 01.07.2018 по 12.07.2018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</si>
</sst>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[$-419]General"/>
    <numFmt numFmtId="166" formatCode="[$-419]d\ mmm;@"/>
    <numFmt numFmtId="167" formatCode="0.0"/>
    <numFmt numFmtId="168" formatCode="_-* #,##0_р_._-;\-* #,##0_р_._-;_-* &quot;-&quot;??_р_._-;_-@_-"/>
    <numFmt numFmtId="169" formatCode="dd\.mm\.yyyy"/>
  </numFmts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  <charset val="204"/>
    </font>
    <font>
      <i/>
      <u/>
      <sz val="9"/>
      <name val="Tahoma"/>
      <family val="2"/>
      <charset val="204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8.25"/>
      <color rgb="FF000000"/>
      <name val="Tahoma"/>
      <family val="2"/>
      <charset val="204"/>
    </font>
    <font>
      <sz val="8.25"/>
      <color rgb="FF444444"/>
      <name val="Tahoma"/>
      <family val="2"/>
      <charset val="204"/>
    </font>
    <font>
      <b/>
      <sz val="8.25"/>
      <color rgb="FF444444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rgb="FFFAFAFA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1"/>
      </bottom>
      <diagonal/>
    </border>
    <border>
      <left style="medium">
        <color indexed="64"/>
      </left>
      <right style="medium">
        <color indexed="64"/>
      </right>
      <top style="thin">
        <color indexed="62"/>
      </top>
      <bottom style="thin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2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</borders>
  <cellStyleXfs count="382">
    <xf numFmtId="0" fontId="0" fillId="0" borderId="0"/>
    <xf numFmtId="165" fontId="15" fillId="0" borderId="0"/>
    <xf numFmtId="165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quotePrefix="1" applyFont="0" applyFill="0" applyBorder="0" applyAlignment="0">
      <protection locked="0"/>
    </xf>
    <xf numFmtId="164" fontId="12" fillId="0" borderId="0" quotePrefix="1" applyFont="0" applyFill="0" applyBorder="0" applyAlignment="0">
      <protection locked="0"/>
    </xf>
    <xf numFmtId="164" fontId="13" fillId="0" borderId="0" quotePrefix="1" applyFont="0" applyFill="0" applyBorder="0" applyAlignment="0">
      <protection locked="0"/>
    </xf>
    <xf numFmtId="0" fontId="4" fillId="0" borderId="0"/>
    <xf numFmtId="0" fontId="21" fillId="0" borderId="0"/>
    <xf numFmtId="0" fontId="15" fillId="0" borderId="0"/>
    <xf numFmtId="0" fontId="3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quotePrefix="1" applyFont="0" applyFill="0" applyBorder="0" applyAlignment="0">
      <protection locked="0"/>
    </xf>
    <xf numFmtId="164" fontId="4" fillId="0" borderId="0" quotePrefix="1" applyFont="0" applyFill="0" applyBorder="0" applyAlignment="0">
      <protection locked="0"/>
    </xf>
    <xf numFmtId="164" fontId="4" fillId="0" borderId="0" quotePrefix="1" applyFont="0" applyFill="0" applyBorder="0" applyAlignment="0">
      <protection locked="0"/>
    </xf>
    <xf numFmtId="0" fontId="15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8" fillId="0" borderId="0" xfId="0" applyFont="1" applyFill="1"/>
    <xf numFmtId="14" fontId="17" fillId="4" borderId="1" xfId="0" applyNumberFormat="1" applyFont="1" applyFill="1" applyBorder="1"/>
    <xf numFmtId="0" fontId="17" fillId="8" borderId="1" xfId="0" applyFont="1" applyFill="1" applyBorder="1"/>
    <xf numFmtId="3" fontId="17" fillId="0" borderId="1" xfId="0" applyNumberFormat="1" applyFont="1" applyBorder="1"/>
    <xf numFmtId="0" fontId="0" fillId="0" borderId="0" xfId="0" applyAlignment="1">
      <alignment horizontal="right"/>
    </xf>
    <xf numFmtId="0" fontId="17" fillId="8" borderId="1" xfId="0" applyFont="1" applyFill="1" applyBorder="1" applyAlignment="1">
      <alignment wrapText="1"/>
    </xf>
    <xf numFmtId="3" fontId="17" fillId="7" borderId="1" xfId="0" applyNumberFormat="1" applyFont="1" applyFill="1" applyBorder="1"/>
    <xf numFmtId="0" fontId="17" fillId="5" borderId="0" xfId="0" applyFont="1" applyFill="1" applyBorder="1" applyAlignment="1">
      <alignment horizontal="left"/>
    </xf>
    <xf numFmtId="14" fontId="17" fillId="0" borderId="0" xfId="0" applyNumberFormat="1" applyFont="1" applyBorder="1" applyAlignment="1">
      <alignment horizontal="right"/>
    </xf>
    <xf numFmtId="0" fontId="8" fillId="0" borderId="0" xfId="0" applyFont="1"/>
    <xf numFmtId="0" fontId="8" fillId="10" borderId="9" xfId="0" applyFont="1" applyFill="1" applyBorder="1"/>
    <xf numFmtId="167" fontId="8" fillId="0" borderId="0" xfId="0" applyNumberFormat="1" applyFont="1"/>
    <xf numFmtId="0" fontId="18" fillId="9" borderId="5" xfId="0" applyFont="1" applyFill="1" applyBorder="1" applyAlignment="1">
      <alignment horizontal="center"/>
    </xf>
    <xf numFmtId="0" fontId="18" fillId="9" borderId="7" xfId="0" applyFont="1" applyFill="1" applyBorder="1"/>
    <xf numFmtId="0" fontId="18" fillId="9" borderId="3" xfId="0" applyFont="1" applyFill="1" applyBorder="1" applyAlignment="1"/>
    <xf numFmtId="166" fontId="18" fillId="9" borderId="13" xfId="0" applyNumberFormat="1" applyFont="1" applyFill="1" applyBorder="1"/>
    <xf numFmtId="167" fontId="8" fillId="0" borderId="0" xfId="0" applyNumberFormat="1" applyFont="1" applyFill="1"/>
    <xf numFmtId="0" fontId="8" fillId="0" borderId="0" xfId="0" applyFont="1" applyFill="1" applyBorder="1"/>
    <xf numFmtId="3" fontId="8" fillId="2" borderId="0" xfId="0" applyNumberFormat="1" applyFont="1" applyFill="1"/>
    <xf numFmtId="3" fontId="8" fillId="0" borderId="0" xfId="0" applyNumberFormat="1" applyFont="1"/>
    <xf numFmtId="3" fontId="8" fillId="9" borderId="12" xfId="0" applyNumberFormat="1" applyFont="1" applyFill="1" applyBorder="1"/>
    <xf numFmtId="3" fontId="8" fillId="0" borderId="0" xfId="0" applyNumberFormat="1" applyFont="1" applyFill="1"/>
    <xf numFmtId="3" fontId="20" fillId="12" borderId="14" xfId="0" applyNumberFormat="1" applyFont="1" applyFill="1" applyBorder="1" applyAlignment="1" applyProtection="1">
      <alignment horizontal="left" vertical="top" wrapText="1"/>
    </xf>
    <xf numFmtId="3" fontId="8" fillId="0" borderId="7" xfId="0" applyNumberFormat="1" applyFont="1" applyBorder="1"/>
    <xf numFmtId="3" fontId="20" fillId="12" borderId="10" xfId="0" applyNumberFormat="1" applyFont="1" applyFill="1" applyBorder="1" applyAlignment="1" applyProtection="1">
      <alignment horizontal="left" vertical="top" wrapText="1"/>
    </xf>
    <xf numFmtId="3" fontId="18" fillId="9" borderId="15" xfId="0" applyNumberFormat="1" applyFont="1" applyFill="1" applyBorder="1"/>
    <xf numFmtId="0" fontId="8" fillId="0" borderId="0" xfId="0" applyFont="1" applyFill="1" applyAlignment="1">
      <alignment horizontal="right"/>
    </xf>
    <xf numFmtId="3" fontId="8" fillId="0" borderId="0" xfId="228" applyNumberFormat="1" applyFont="1" applyFill="1" applyAlignment="1">
      <alignment horizontal="right"/>
    </xf>
    <xf numFmtId="3" fontId="8" fillId="0" borderId="0" xfId="228" applyNumberFormat="1" applyFont="1" applyAlignment="1">
      <alignment horizontal="right"/>
    </xf>
    <xf numFmtId="168" fontId="18" fillId="9" borderId="5" xfId="228" applyNumberFormat="1" applyFont="1" applyFill="1" applyBorder="1" applyAlignment="1">
      <alignment horizontal="right"/>
    </xf>
    <xf numFmtId="168" fontId="18" fillId="9" borderId="8" xfId="228" applyNumberFormat="1" applyFont="1" applyFill="1" applyBorder="1" applyAlignment="1">
      <alignment horizontal="right"/>
    </xf>
    <xf numFmtId="3" fontId="20" fillId="12" borderId="2" xfId="228" applyNumberFormat="1" applyFont="1" applyFill="1" applyBorder="1" applyAlignment="1" applyProtection="1">
      <alignment horizontal="right" vertical="top" wrapText="1"/>
    </xf>
    <xf numFmtId="3" fontId="8" fillId="9" borderId="4" xfId="228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167" fontId="8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/>
    <xf numFmtId="3" fontId="8" fillId="6" borderId="11" xfId="0" applyNumberFormat="1" applyFont="1" applyFill="1" applyBorder="1"/>
    <xf numFmtId="3" fontId="8" fillId="11" borderId="19" xfId="0" applyNumberFormat="1" applyFont="1" applyFill="1" applyBorder="1"/>
    <xf numFmtId="14" fontId="18" fillId="9" borderId="7" xfId="0" applyNumberFormat="1" applyFont="1" applyFill="1" applyBorder="1"/>
    <xf numFmtId="3" fontId="8" fillId="0" borderId="19" xfId="0" applyNumberFormat="1" applyFont="1" applyBorder="1"/>
    <xf numFmtId="3" fontId="8" fillId="6" borderId="19" xfId="0" applyNumberFormat="1" applyFont="1" applyFill="1" applyBorder="1"/>
    <xf numFmtId="0" fontId="19" fillId="10" borderId="2" xfId="0" applyNumberFormat="1" applyFont="1" applyFill="1" applyBorder="1" applyAlignment="1" applyProtection="1">
      <alignment horizontal="right" vertical="top" wrapText="1"/>
    </xf>
    <xf numFmtId="3" fontId="20" fillId="3" borderId="8" xfId="228" applyNumberFormat="1" applyFont="1" applyFill="1" applyBorder="1" applyAlignment="1" applyProtection="1">
      <alignment horizontal="right" vertical="top" wrapText="1"/>
    </xf>
    <xf numFmtId="3" fontId="19" fillId="10" borderId="2" xfId="228" applyNumberFormat="1" applyFont="1" applyFill="1" applyBorder="1" applyAlignment="1" applyProtection="1">
      <alignment horizontal="right" vertical="top" wrapText="1"/>
    </xf>
    <xf numFmtId="3" fontId="20" fillId="11" borderId="2" xfId="228" applyNumberFormat="1" applyFont="1" applyFill="1" applyBorder="1" applyAlignment="1" applyProtection="1">
      <alignment horizontal="right" vertical="top" wrapText="1"/>
    </xf>
    <xf numFmtId="3" fontId="8" fillId="9" borderId="6" xfId="228" applyNumberFormat="1" applyFont="1" applyFill="1" applyBorder="1" applyAlignment="1">
      <alignment horizontal="right"/>
    </xf>
    <xf numFmtId="0" fontId="19" fillId="10" borderId="20" xfId="0" applyNumberFormat="1" applyFont="1" applyFill="1" applyBorder="1" applyAlignment="1" applyProtection="1">
      <alignment horizontal="left" vertical="top" wrapText="1"/>
    </xf>
    <xf numFmtId="49" fontId="20" fillId="13" borderId="21" xfId="0" applyNumberFormat="1" applyFont="1" applyFill="1" applyBorder="1" applyAlignment="1" applyProtection="1">
      <alignment horizontal="left" vertical="center"/>
    </xf>
    <xf numFmtId="3" fontId="19" fillId="10" borderId="20" xfId="0" applyNumberFormat="1" applyFont="1" applyFill="1" applyBorder="1" applyAlignment="1" applyProtection="1">
      <alignment horizontal="left" vertical="top" wrapText="1"/>
    </xf>
    <xf numFmtId="49" fontId="20" fillId="13" borderId="22" xfId="0" applyNumberFormat="1" applyFont="1" applyFill="1" applyBorder="1" applyAlignment="1" applyProtection="1">
      <alignment horizontal="left" vertical="center"/>
    </xf>
    <xf numFmtId="49" fontId="20" fillId="11" borderId="2" xfId="0" applyNumberFormat="1" applyFont="1" applyFill="1" applyBorder="1" applyAlignment="1" applyProtection="1">
      <alignment horizontal="left" vertical="center"/>
    </xf>
    <xf numFmtId="3" fontId="8" fillId="11" borderId="2" xfId="0" applyNumberFormat="1" applyFont="1" applyFill="1" applyBorder="1"/>
    <xf numFmtId="3" fontId="8" fillId="9" borderId="6" xfId="0" applyNumberFormat="1" applyFont="1" applyFill="1" applyBorder="1"/>
    <xf numFmtId="0" fontId="8" fillId="0" borderId="1" xfId="0" applyFont="1" applyFill="1" applyBorder="1"/>
    <xf numFmtId="3" fontId="18" fillId="0" borderId="1" xfId="0" applyNumberFormat="1" applyFont="1" applyFill="1" applyBorder="1"/>
    <xf numFmtId="14" fontId="8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49" fontId="24" fillId="13" borderId="17" xfId="0" applyNumberFormat="1" applyFont="1" applyFill="1" applyBorder="1" applyAlignment="1">
      <alignment horizontal="left" vertical="center" readingOrder="1"/>
    </xf>
    <xf numFmtId="2" fontId="25" fillId="15" borderId="16" xfId="0" applyNumberFormat="1" applyFont="1" applyFill="1" applyBorder="1" applyAlignment="1">
      <alignment horizontal="right" vertical="center" readingOrder="1"/>
    </xf>
    <xf numFmtId="2" fontId="25" fillId="14" borderId="16" xfId="0" applyNumberFormat="1" applyFont="1" applyFill="1" applyBorder="1" applyAlignment="1">
      <alignment horizontal="right" vertical="center" readingOrder="1"/>
    </xf>
    <xf numFmtId="169" fontId="24" fillId="13" borderId="16" xfId="0" applyNumberFormat="1" applyFont="1" applyFill="1" applyBorder="1" applyAlignment="1">
      <alignment horizontal="left" vertical="center" readingOrder="1"/>
    </xf>
    <xf numFmtId="2" fontId="26" fillId="15" borderId="16" xfId="0" applyNumberFormat="1" applyFont="1" applyFill="1" applyBorder="1" applyAlignment="1">
      <alignment horizontal="right" vertical="center" readingOrder="1"/>
    </xf>
    <xf numFmtId="49" fontId="20" fillId="13" borderId="0" xfId="0" applyNumberFormat="1" applyFont="1" applyFill="1" applyBorder="1" applyAlignment="1" applyProtection="1">
      <alignment horizontal="left" vertical="center"/>
    </xf>
    <xf numFmtId="0" fontId="24" fillId="13" borderId="0" xfId="0" applyNumberFormat="1" applyFont="1" applyFill="1" applyBorder="1" applyAlignment="1">
      <alignment horizontal="left" vertical="center" readingOrder="1"/>
    </xf>
    <xf numFmtId="0" fontId="24" fillId="13" borderId="16" xfId="0" applyNumberFormat="1" applyFont="1" applyFill="1" applyBorder="1" applyAlignment="1">
      <alignment horizontal="left" vertical="center" readingOrder="1"/>
    </xf>
    <xf numFmtId="0" fontId="22" fillId="0" borderId="0" xfId="0" applyNumberFormat="1" applyFont="1" applyAlignment="1">
      <alignment horizontal="left" vertical="top" wrapText="1" readingOrder="1"/>
    </xf>
    <xf numFmtId="0" fontId="23" fillId="0" borderId="0" xfId="0" applyNumberFormat="1" applyFont="1" applyAlignment="1">
      <alignment horizontal="left" vertical="top" wrapText="1" readingOrder="1"/>
    </xf>
    <xf numFmtId="49" fontId="24" fillId="13" borderId="16" xfId="0" applyNumberFormat="1" applyFont="1" applyFill="1" applyBorder="1" applyAlignment="1">
      <alignment horizontal="left" vertical="center" readingOrder="1"/>
    </xf>
    <xf numFmtId="0" fontId="24" fillId="13" borderId="18" xfId="0" applyNumberFormat="1" applyFont="1" applyFill="1" applyBorder="1" applyAlignment="1">
      <alignment horizontal="left" vertical="center" readingOrder="1"/>
    </xf>
    <xf numFmtId="0" fontId="24" fillId="13" borderId="16" xfId="0" applyNumberFormat="1" applyFont="1" applyFill="1" applyBorder="1" applyAlignment="1">
      <alignment horizontal="left" vertical="center" readingOrder="1"/>
    </xf>
    <xf numFmtId="49" fontId="24" fillId="13" borderId="23" xfId="0" applyNumberFormat="1" applyFont="1" applyFill="1" applyBorder="1" applyAlignment="1">
      <alignment horizontal="left" vertical="center" readingOrder="1"/>
    </xf>
    <xf numFmtId="49" fontId="24" fillId="13" borderId="24" xfId="0" applyNumberFormat="1" applyFont="1" applyFill="1" applyBorder="1" applyAlignment="1">
      <alignment horizontal="left" vertical="center" readingOrder="1"/>
    </xf>
    <xf numFmtId="169" fontId="24" fillId="13" borderId="23" xfId="0" applyNumberFormat="1" applyFont="1" applyFill="1" applyBorder="1" applyAlignment="1">
      <alignment horizontal="left" vertical="center" readingOrder="1"/>
    </xf>
    <xf numFmtId="2" fontId="25" fillId="14" borderId="23" xfId="0" applyNumberFormat="1" applyFont="1" applyFill="1" applyBorder="1" applyAlignment="1">
      <alignment horizontal="right" vertical="center" readingOrder="1"/>
    </xf>
    <xf numFmtId="0" fontId="24" fillId="13" borderId="25" xfId="0" applyNumberFormat="1" applyFont="1" applyFill="1" applyBorder="1" applyAlignment="1">
      <alignment horizontal="left" vertical="center" readingOrder="1"/>
    </xf>
    <xf numFmtId="2" fontId="25" fillId="15" borderId="23" xfId="0" applyNumberFormat="1" applyFont="1" applyFill="1" applyBorder="1" applyAlignment="1">
      <alignment horizontal="right" vertical="center" readingOrder="1"/>
    </xf>
    <xf numFmtId="0" fontId="0" fillId="0" borderId="0" xfId="0" applyAlignment="1"/>
    <xf numFmtId="0" fontId="18" fillId="9" borderId="5" xfId="0" applyFont="1" applyFill="1" applyBorder="1" applyAlignment="1">
      <alignment horizontal="center"/>
    </xf>
    <xf numFmtId="0" fontId="18" fillId="9" borderId="8" xfId="0" applyFont="1" applyFill="1" applyBorder="1" applyAlignment="1">
      <alignment horizontal="center"/>
    </xf>
    <xf numFmtId="0" fontId="18" fillId="9" borderId="5" xfId="0" applyFont="1" applyFill="1" applyBorder="1" applyAlignment="1">
      <alignment horizontal="right"/>
    </xf>
    <xf numFmtId="0" fontId="18" fillId="9" borderId="8" xfId="0" applyFont="1" applyFill="1" applyBorder="1" applyAlignment="1">
      <alignment horizontal="right"/>
    </xf>
    <xf numFmtId="0" fontId="22" fillId="0" borderId="0" xfId="0" applyNumberFormat="1" applyFont="1" applyAlignment="1">
      <alignment horizontal="left" vertical="top" wrapText="1" readingOrder="1"/>
    </xf>
    <xf numFmtId="0" fontId="23" fillId="0" borderId="0" xfId="0" applyNumberFormat="1" applyFont="1" applyAlignment="1">
      <alignment horizontal="left" vertical="top" wrapText="1" readingOrder="1"/>
    </xf>
    <xf numFmtId="49" fontId="24" fillId="13" borderId="16" xfId="0" applyNumberFormat="1" applyFont="1" applyFill="1" applyBorder="1" applyAlignment="1">
      <alignment horizontal="left" vertical="center" readingOrder="1"/>
    </xf>
    <xf numFmtId="0" fontId="24" fillId="13" borderId="18" xfId="0" applyNumberFormat="1" applyFont="1" applyFill="1" applyBorder="1" applyAlignment="1">
      <alignment horizontal="left" vertical="center" readingOrder="1"/>
    </xf>
    <xf numFmtId="0" fontId="24" fillId="13" borderId="16" xfId="0" applyNumberFormat="1" applyFont="1" applyFill="1" applyBorder="1" applyAlignment="1">
      <alignment horizontal="left" vertical="center" readingOrder="1"/>
    </xf>
  </cellXfs>
  <cellStyles count="382">
    <cellStyle name="Excel Built-in Normal" xfId="1"/>
    <cellStyle name="Excel Built-in Normal 1" xfId="2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4 10" xfId="8"/>
    <cellStyle name="Обычный 14 10 2" xfId="238"/>
    <cellStyle name="Обычный 14 11" xfId="9"/>
    <cellStyle name="Обычный 14 11 2" xfId="239"/>
    <cellStyle name="Обычный 14 12" xfId="10"/>
    <cellStyle name="Обычный 14 12 2" xfId="240"/>
    <cellStyle name="Обычный 14 13" xfId="11"/>
    <cellStyle name="Обычный 14 13 2" xfId="241"/>
    <cellStyle name="Обычный 14 14" xfId="12"/>
    <cellStyle name="Обычный 14 14 2" xfId="242"/>
    <cellStyle name="Обычный 14 15" xfId="13"/>
    <cellStyle name="Обычный 14 15 2" xfId="243"/>
    <cellStyle name="Обычный 14 16" xfId="14"/>
    <cellStyle name="Обычный 14 16 2" xfId="244"/>
    <cellStyle name="Обычный 14 17" xfId="15"/>
    <cellStyle name="Обычный 14 17 2" xfId="245"/>
    <cellStyle name="Обычный 14 18" xfId="16"/>
    <cellStyle name="Обычный 14 18 2" xfId="246"/>
    <cellStyle name="Обычный 14 19" xfId="17"/>
    <cellStyle name="Обычный 14 19 2" xfId="247"/>
    <cellStyle name="Обычный 14 2" xfId="18"/>
    <cellStyle name="Обычный 14 20" xfId="19"/>
    <cellStyle name="Обычный 14 20 2" xfId="248"/>
    <cellStyle name="Обычный 14 21" xfId="20"/>
    <cellStyle name="Обычный 14 21 2" xfId="249"/>
    <cellStyle name="Обычный 14 22" xfId="21"/>
    <cellStyle name="Обычный 14 22 2" xfId="250"/>
    <cellStyle name="Обычный 14 23" xfId="22"/>
    <cellStyle name="Обычный 14 23 2" xfId="251"/>
    <cellStyle name="Обычный 14 24" xfId="237"/>
    <cellStyle name="Обычный 14 3" xfId="23"/>
    <cellStyle name="Обычный 14 3 10" xfId="24"/>
    <cellStyle name="Обычный 14 3 10 2" xfId="253"/>
    <cellStyle name="Обычный 14 3 11" xfId="25"/>
    <cellStyle name="Обычный 14 3 11 2" xfId="254"/>
    <cellStyle name="Обычный 14 3 12" xfId="26"/>
    <cellStyle name="Обычный 14 3 12 2" xfId="255"/>
    <cellStyle name="Обычный 14 3 13" xfId="27"/>
    <cellStyle name="Обычный 14 3 13 2" xfId="256"/>
    <cellStyle name="Обычный 14 3 14" xfId="28"/>
    <cellStyle name="Обычный 14 3 14 2" xfId="257"/>
    <cellStyle name="Обычный 14 3 15" xfId="29"/>
    <cellStyle name="Обычный 14 3 15 2" xfId="258"/>
    <cellStyle name="Обычный 14 3 16" xfId="30"/>
    <cellStyle name="Обычный 14 3 16 2" xfId="259"/>
    <cellStyle name="Обычный 14 3 17" xfId="252"/>
    <cellStyle name="Обычный 14 3 2" xfId="31"/>
    <cellStyle name="Обычный 14 3 2 2" xfId="32"/>
    <cellStyle name="Обычный 14 3 2 2 2" xfId="261"/>
    <cellStyle name="Обычный 14 3 2 3" xfId="260"/>
    <cellStyle name="Обычный 14 3 3" xfId="33"/>
    <cellStyle name="Обычный 14 3 3 2" xfId="34"/>
    <cellStyle name="Обычный 14 3 3 2 2" xfId="263"/>
    <cellStyle name="Обычный 14 3 3 3" xfId="262"/>
    <cellStyle name="Обычный 14 3 4" xfId="35"/>
    <cellStyle name="Обычный 14 3 4 2" xfId="264"/>
    <cellStyle name="Обычный 14 3 5" xfId="36"/>
    <cellStyle name="Обычный 14 3 5 2" xfId="265"/>
    <cellStyle name="Обычный 14 3 6" xfId="37"/>
    <cellStyle name="Обычный 14 3 6 2" xfId="266"/>
    <cellStyle name="Обычный 14 3 7" xfId="38"/>
    <cellStyle name="Обычный 14 3 7 2" xfId="267"/>
    <cellStyle name="Обычный 14 3 8" xfId="39"/>
    <cellStyle name="Обычный 14 3 8 2" xfId="268"/>
    <cellStyle name="Обычный 14 3 9" xfId="40"/>
    <cellStyle name="Обычный 14 3 9 2" xfId="269"/>
    <cellStyle name="Обычный 14 4" xfId="41"/>
    <cellStyle name="Обычный 14 4 10" xfId="42"/>
    <cellStyle name="Обычный 14 4 10 2" xfId="271"/>
    <cellStyle name="Обычный 14 4 11" xfId="43"/>
    <cellStyle name="Обычный 14 4 11 2" xfId="272"/>
    <cellStyle name="Обычный 14 4 12" xfId="44"/>
    <cellStyle name="Обычный 14 4 12 2" xfId="273"/>
    <cellStyle name="Обычный 14 4 13" xfId="45"/>
    <cellStyle name="Обычный 14 4 13 2" xfId="274"/>
    <cellStyle name="Обычный 14 4 14" xfId="46"/>
    <cellStyle name="Обычный 14 4 14 2" xfId="275"/>
    <cellStyle name="Обычный 14 4 15" xfId="47"/>
    <cellStyle name="Обычный 14 4 15 2" xfId="276"/>
    <cellStyle name="Обычный 14 4 16" xfId="48"/>
    <cellStyle name="Обычный 14 4 16 2" xfId="277"/>
    <cellStyle name="Обычный 14 4 17" xfId="270"/>
    <cellStyle name="Обычный 14 4 2" xfId="49"/>
    <cellStyle name="Обычный 14 4 2 2" xfId="50"/>
    <cellStyle name="Обычный 14 4 2 2 2" xfId="279"/>
    <cellStyle name="Обычный 14 4 2 3" xfId="278"/>
    <cellStyle name="Обычный 14 4 3" xfId="51"/>
    <cellStyle name="Обычный 14 4 3 2" xfId="52"/>
    <cellStyle name="Обычный 14 4 3 2 2" xfId="281"/>
    <cellStyle name="Обычный 14 4 3 3" xfId="280"/>
    <cellStyle name="Обычный 14 4 4" xfId="53"/>
    <cellStyle name="Обычный 14 4 4 2" xfId="282"/>
    <cellStyle name="Обычный 14 4 5" xfId="54"/>
    <cellStyle name="Обычный 14 4 5 2" xfId="283"/>
    <cellStyle name="Обычный 14 4 6" xfId="55"/>
    <cellStyle name="Обычный 14 4 6 2" xfId="284"/>
    <cellStyle name="Обычный 14 4 7" xfId="56"/>
    <cellStyle name="Обычный 14 4 7 2" xfId="285"/>
    <cellStyle name="Обычный 14 4 8" xfId="57"/>
    <cellStyle name="Обычный 14 4 8 2" xfId="286"/>
    <cellStyle name="Обычный 14 4 9" xfId="58"/>
    <cellStyle name="Обычный 14 4 9 2" xfId="287"/>
    <cellStyle name="Обычный 14 5" xfId="59"/>
    <cellStyle name="Обычный 14 5 2" xfId="60"/>
    <cellStyle name="Обычный 14 5 2 2" xfId="289"/>
    <cellStyle name="Обычный 14 5 3" xfId="288"/>
    <cellStyle name="Обычный 14 6" xfId="61"/>
    <cellStyle name="Обычный 14 6 2" xfId="62"/>
    <cellStyle name="Обычный 14 6 2 2" xfId="291"/>
    <cellStyle name="Обычный 14 6 3" xfId="290"/>
    <cellStyle name="Обычный 14 7" xfId="63"/>
    <cellStyle name="Обычный 14 7 2" xfId="292"/>
    <cellStyle name="Обычный 14 8" xfId="64"/>
    <cellStyle name="Обычный 14 8 2" xfId="293"/>
    <cellStyle name="Обычный 14 9" xfId="65"/>
    <cellStyle name="Обычный 14 9 2" xfId="294"/>
    <cellStyle name="Обычный 15" xfId="66"/>
    <cellStyle name="Обычный 16" xfId="67"/>
    <cellStyle name="Обычный 17" xfId="68"/>
    <cellStyle name="Обычный 18" xfId="69"/>
    <cellStyle name="Обычный 19" xfId="70"/>
    <cellStyle name="Обычный 2" xfId="71"/>
    <cellStyle name="Обычный 2 2" xfId="72"/>
    <cellStyle name="Обычный 20" xfId="73"/>
    <cellStyle name="Обычный 21" xfId="74"/>
    <cellStyle name="Обычный 22" xfId="75"/>
    <cellStyle name="Обычный 22 2" xfId="76"/>
    <cellStyle name="Обычный 23" xfId="77"/>
    <cellStyle name="Обычный 23 2" xfId="78"/>
    <cellStyle name="Обычный 23 3" xfId="79"/>
    <cellStyle name="Обычный 24" xfId="80"/>
    <cellStyle name="Обычный 24 2" xfId="81"/>
    <cellStyle name="Обычный 24 3" xfId="82"/>
    <cellStyle name="Обычный 25" xfId="83"/>
    <cellStyle name="Обычный 25 2" xfId="84"/>
    <cellStyle name="Обычный 25 3" xfId="85"/>
    <cellStyle name="Обычный 26" xfId="86"/>
    <cellStyle name="Обычный 27" xfId="87"/>
    <cellStyle name="Обычный 28" xfId="88"/>
    <cellStyle name="Обычный 29" xfId="89"/>
    <cellStyle name="Обычный 3" xfId="90"/>
    <cellStyle name="Обычный 3 2" xfId="91"/>
    <cellStyle name="Обычный 30" xfId="92"/>
    <cellStyle name="Обычный 31" xfId="93"/>
    <cellStyle name="Обычный 32" xfId="94"/>
    <cellStyle name="Обычный 33" xfId="95"/>
    <cellStyle name="Обычный 34" xfId="96"/>
    <cellStyle name="Обычный 35" xfId="97"/>
    <cellStyle name="Обычный 35 10" xfId="98"/>
    <cellStyle name="Обычный 35 10 2" xfId="296"/>
    <cellStyle name="Обычный 35 11" xfId="99"/>
    <cellStyle name="Обычный 35 11 2" xfId="297"/>
    <cellStyle name="Обычный 35 12" xfId="100"/>
    <cellStyle name="Обычный 35 12 2" xfId="298"/>
    <cellStyle name="Обычный 35 13" xfId="101"/>
    <cellStyle name="Обычный 35 13 2" xfId="299"/>
    <cellStyle name="Обычный 35 14" xfId="102"/>
    <cellStyle name="Обычный 35 14 2" xfId="300"/>
    <cellStyle name="Обычный 35 15" xfId="103"/>
    <cellStyle name="Обычный 35 15 2" xfId="301"/>
    <cellStyle name="Обычный 35 16" xfId="104"/>
    <cellStyle name="Обычный 35 16 2" xfId="302"/>
    <cellStyle name="Обычный 35 17" xfId="105"/>
    <cellStyle name="Обычный 35 17 2" xfId="303"/>
    <cellStyle name="Обычный 35 18" xfId="106"/>
    <cellStyle name="Обычный 35 18 2" xfId="304"/>
    <cellStyle name="Обычный 35 19" xfId="107"/>
    <cellStyle name="Обычный 35 19 2" xfId="305"/>
    <cellStyle name="Обычный 35 2" xfId="108"/>
    <cellStyle name="Обычный 35 2 10" xfId="109"/>
    <cellStyle name="Обычный 35 2 10 2" xfId="307"/>
    <cellStyle name="Обычный 35 2 11" xfId="110"/>
    <cellStyle name="Обычный 35 2 11 2" xfId="308"/>
    <cellStyle name="Обычный 35 2 12" xfId="111"/>
    <cellStyle name="Обычный 35 2 12 2" xfId="309"/>
    <cellStyle name="Обычный 35 2 13" xfId="112"/>
    <cellStyle name="Обычный 35 2 13 2" xfId="310"/>
    <cellStyle name="Обычный 35 2 14" xfId="113"/>
    <cellStyle name="Обычный 35 2 14 2" xfId="311"/>
    <cellStyle name="Обычный 35 2 15" xfId="114"/>
    <cellStyle name="Обычный 35 2 15 2" xfId="312"/>
    <cellStyle name="Обычный 35 2 16" xfId="115"/>
    <cellStyle name="Обычный 35 2 16 2" xfId="313"/>
    <cellStyle name="Обычный 35 2 17" xfId="306"/>
    <cellStyle name="Обычный 35 2 2" xfId="116"/>
    <cellStyle name="Обычный 35 2 2 2" xfId="117"/>
    <cellStyle name="Обычный 35 2 2 2 2" xfId="315"/>
    <cellStyle name="Обычный 35 2 2 3" xfId="314"/>
    <cellStyle name="Обычный 35 2 3" xfId="118"/>
    <cellStyle name="Обычный 35 2 3 2" xfId="119"/>
    <cellStyle name="Обычный 35 2 3 2 2" xfId="317"/>
    <cellStyle name="Обычный 35 2 3 3" xfId="316"/>
    <cellStyle name="Обычный 35 2 4" xfId="120"/>
    <cellStyle name="Обычный 35 2 4 2" xfId="318"/>
    <cellStyle name="Обычный 35 2 5" xfId="121"/>
    <cellStyle name="Обычный 35 2 5 2" xfId="319"/>
    <cellStyle name="Обычный 35 2 6" xfId="122"/>
    <cellStyle name="Обычный 35 2 6 2" xfId="320"/>
    <cellStyle name="Обычный 35 2 7" xfId="123"/>
    <cellStyle name="Обычный 35 2 7 2" xfId="321"/>
    <cellStyle name="Обычный 35 2 8" xfId="124"/>
    <cellStyle name="Обычный 35 2 8 2" xfId="322"/>
    <cellStyle name="Обычный 35 2 9" xfId="125"/>
    <cellStyle name="Обычный 35 2 9 2" xfId="323"/>
    <cellStyle name="Обычный 35 20" xfId="126"/>
    <cellStyle name="Обычный 35 20 2" xfId="324"/>
    <cellStyle name="Обычный 35 21" xfId="127"/>
    <cellStyle name="Обычный 35 21 2" xfId="325"/>
    <cellStyle name="Обычный 35 22" xfId="295"/>
    <cellStyle name="Обычный 35 3" xfId="128"/>
    <cellStyle name="Обычный 35 3 2" xfId="129"/>
    <cellStyle name="Обычный 35 3 2 2" xfId="327"/>
    <cellStyle name="Обычный 35 3 3" xfId="326"/>
    <cellStyle name="Обычный 35 4" xfId="130"/>
    <cellStyle name="Обычный 35 4 2" xfId="131"/>
    <cellStyle name="Обычный 35 4 2 2" xfId="329"/>
    <cellStyle name="Обычный 35 4 3" xfId="328"/>
    <cellStyle name="Обычный 35 5" xfId="132"/>
    <cellStyle name="Обычный 35 5 2" xfId="330"/>
    <cellStyle name="Обычный 35 6" xfId="133"/>
    <cellStyle name="Обычный 35 6 2" xfId="331"/>
    <cellStyle name="Обычный 35 7" xfId="134"/>
    <cellStyle name="Обычный 35 7 2" xfId="332"/>
    <cellStyle name="Обычный 35 8" xfId="135"/>
    <cellStyle name="Обычный 35 8 2" xfId="333"/>
    <cellStyle name="Обычный 35 9" xfId="136"/>
    <cellStyle name="Обычный 35 9 2" xfId="334"/>
    <cellStyle name="Обычный 36" xfId="137"/>
    <cellStyle name="Обычный 37" xfId="138"/>
    <cellStyle name="Обычный 38" xfId="139"/>
    <cellStyle name="Обычный 39" xfId="140"/>
    <cellStyle name="Обычный 4" xfId="141"/>
    <cellStyle name="Обычный 4 2" xfId="142"/>
    <cellStyle name="Обычный 4 3" xfId="143"/>
    <cellStyle name="Обычный 4 4" xfId="144"/>
    <cellStyle name="Обычный 40" xfId="145"/>
    <cellStyle name="Обычный 41" xfId="146"/>
    <cellStyle name="Обычный 42" xfId="147"/>
    <cellStyle name="Обычный 43" xfId="148"/>
    <cellStyle name="Обычный 44" xfId="149"/>
    <cellStyle name="Обычный 45" xfId="150"/>
    <cellStyle name="Обычный 46" xfId="151"/>
    <cellStyle name="Обычный 47" xfId="152"/>
    <cellStyle name="Обычный 47 10" xfId="153"/>
    <cellStyle name="Обычный 47 10 2" xfId="336"/>
    <cellStyle name="Обычный 47 11" xfId="154"/>
    <cellStyle name="Обычный 47 11 2" xfId="337"/>
    <cellStyle name="Обычный 47 12" xfId="155"/>
    <cellStyle name="Обычный 47 12 2" xfId="338"/>
    <cellStyle name="Обычный 47 13" xfId="156"/>
    <cellStyle name="Обычный 47 13 2" xfId="339"/>
    <cellStyle name="Обычный 47 14" xfId="157"/>
    <cellStyle name="Обычный 47 14 2" xfId="340"/>
    <cellStyle name="Обычный 47 15" xfId="158"/>
    <cellStyle name="Обычный 47 15 2" xfId="341"/>
    <cellStyle name="Обычный 47 16" xfId="159"/>
    <cellStyle name="Обычный 47 16 2" xfId="342"/>
    <cellStyle name="Обычный 47 17" xfId="160"/>
    <cellStyle name="Обычный 47 17 2" xfId="343"/>
    <cellStyle name="Обычный 47 18" xfId="161"/>
    <cellStyle name="Обычный 47 18 2" xfId="344"/>
    <cellStyle name="Обычный 47 19" xfId="162"/>
    <cellStyle name="Обычный 47 19 2" xfId="345"/>
    <cellStyle name="Обычный 47 2" xfId="163"/>
    <cellStyle name="Обычный 47 2 10" xfId="164"/>
    <cellStyle name="Обычный 47 2 10 2" xfId="347"/>
    <cellStyle name="Обычный 47 2 11" xfId="165"/>
    <cellStyle name="Обычный 47 2 11 2" xfId="348"/>
    <cellStyle name="Обычный 47 2 12" xfId="166"/>
    <cellStyle name="Обычный 47 2 12 2" xfId="349"/>
    <cellStyle name="Обычный 47 2 13" xfId="167"/>
    <cellStyle name="Обычный 47 2 13 2" xfId="350"/>
    <cellStyle name="Обычный 47 2 14" xfId="168"/>
    <cellStyle name="Обычный 47 2 14 2" xfId="351"/>
    <cellStyle name="Обычный 47 2 15" xfId="169"/>
    <cellStyle name="Обычный 47 2 15 2" xfId="352"/>
    <cellStyle name="Обычный 47 2 16" xfId="170"/>
    <cellStyle name="Обычный 47 2 16 2" xfId="353"/>
    <cellStyle name="Обычный 47 2 17" xfId="346"/>
    <cellStyle name="Обычный 47 2 2" xfId="171"/>
    <cellStyle name="Обычный 47 2 2 2" xfId="172"/>
    <cellStyle name="Обычный 47 2 2 2 2" xfId="355"/>
    <cellStyle name="Обычный 47 2 2 3" xfId="354"/>
    <cellStyle name="Обычный 47 2 3" xfId="173"/>
    <cellStyle name="Обычный 47 2 3 2" xfId="174"/>
    <cellStyle name="Обычный 47 2 3 2 2" xfId="357"/>
    <cellStyle name="Обычный 47 2 3 3" xfId="356"/>
    <cellStyle name="Обычный 47 2 4" xfId="175"/>
    <cellStyle name="Обычный 47 2 4 2" xfId="358"/>
    <cellStyle name="Обычный 47 2 5" xfId="176"/>
    <cellStyle name="Обычный 47 2 5 2" xfId="359"/>
    <cellStyle name="Обычный 47 2 6" xfId="177"/>
    <cellStyle name="Обычный 47 2 6 2" xfId="360"/>
    <cellStyle name="Обычный 47 2 7" xfId="178"/>
    <cellStyle name="Обычный 47 2 7 2" xfId="361"/>
    <cellStyle name="Обычный 47 2 8" xfId="179"/>
    <cellStyle name="Обычный 47 2 8 2" xfId="362"/>
    <cellStyle name="Обычный 47 2 9" xfId="180"/>
    <cellStyle name="Обычный 47 2 9 2" xfId="363"/>
    <cellStyle name="Обычный 47 20" xfId="181"/>
    <cellStyle name="Обычный 47 20 2" xfId="364"/>
    <cellStyle name="Обычный 47 21" xfId="182"/>
    <cellStyle name="Обычный 47 21 2" xfId="365"/>
    <cellStyle name="Обычный 47 22" xfId="335"/>
    <cellStyle name="Обычный 47 3" xfId="183"/>
    <cellStyle name="Обычный 47 3 2" xfId="184"/>
    <cellStyle name="Обычный 47 3 2 2" xfId="367"/>
    <cellStyle name="Обычный 47 3 3" xfId="366"/>
    <cellStyle name="Обычный 47 4" xfId="185"/>
    <cellStyle name="Обычный 47 4 2" xfId="186"/>
    <cellStyle name="Обычный 47 4 2 2" xfId="369"/>
    <cellStyle name="Обычный 47 4 3" xfId="368"/>
    <cellStyle name="Обычный 47 5" xfId="187"/>
    <cellStyle name="Обычный 47 5 2" xfId="370"/>
    <cellStyle name="Обычный 47 6" xfId="188"/>
    <cellStyle name="Обычный 47 6 2" xfId="371"/>
    <cellStyle name="Обычный 47 7" xfId="189"/>
    <cellStyle name="Обычный 47 7 2" xfId="372"/>
    <cellStyle name="Обычный 47 8" xfId="190"/>
    <cellStyle name="Обычный 47 8 2" xfId="373"/>
    <cellStyle name="Обычный 47 9" xfId="191"/>
    <cellStyle name="Обычный 47 9 2" xfId="374"/>
    <cellStyle name="Обычный 48" xfId="192"/>
    <cellStyle name="Обычный 49" xfId="193"/>
    <cellStyle name="Обычный 5" xfId="194"/>
    <cellStyle name="Обычный 5 2" xfId="195"/>
    <cellStyle name="Обычный 5 3" xfId="196"/>
    <cellStyle name="Обычный 5 4" xfId="197"/>
    <cellStyle name="Обычный 50" xfId="198"/>
    <cellStyle name="Обычный 51" xfId="199"/>
    <cellStyle name="Обычный 51 2" xfId="200"/>
    <cellStyle name="Обычный 52" xfId="201"/>
    <cellStyle name="Обычный 53" xfId="202"/>
    <cellStyle name="Обычный 54" xfId="203"/>
    <cellStyle name="Обычный 55" xfId="204"/>
    <cellStyle name="Обычный 56" xfId="205"/>
    <cellStyle name="Обычный 56 2" xfId="206"/>
    <cellStyle name="Обычный 56 3" xfId="375"/>
    <cellStyle name="Обычный 57" xfId="207"/>
    <cellStyle name="Обычный 58" xfId="208"/>
    <cellStyle name="Обычный 59" xfId="209"/>
    <cellStyle name="Обычный 6" xfId="210"/>
    <cellStyle name="Обычный 6 2" xfId="211"/>
    <cellStyle name="Обычный 60" xfId="212"/>
    <cellStyle name="Обычный 61" xfId="213"/>
    <cellStyle name="Обычный 62" xfId="214"/>
    <cellStyle name="Обычный 63" xfId="215"/>
    <cellStyle name="Обычный 64" xfId="216"/>
    <cellStyle name="Обычный 65" xfId="217"/>
    <cellStyle name="Обычный 66" xfId="218"/>
    <cellStyle name="Обычный 67" xfId="219"/>
    <cellStyle name="Обычный 68" xfId="232"/>
    <cellStyle name="Обычный 69" xfId="233"/>
    <cellStyle name="Обычный 69 2" xfId="379"/>
    <cellStyle name="Обычный 7" xfId="220"/>
    <cellStyle name="Обычный 70" xfId="234"/>
    <cellStyle name="Обычный 71" xfId="235"/>
    <cellStyle name="Обычный 71 2" xfId="380"/>
    <cellStyle name="Обычный 73" xfId="381"/>
    <cellStyle name="Обычный 8" xfId="221"/>
    <cellStyle name="Обычный 9" xfId="222"/>
    <cellStyle name="Процентный 2" xfId="223"/>
    <cellStyle name="Процентный 2 2" xfId="224"/>
    <cellStyle name="Процентный 2 3" xfId="225"/>
    <cellStyle name="Процентный 3" xfId="226"/>
    <cellStyle name="Процентный 3 2" xfId="227"/>
    <cellStyle name="Финансовый" xfId="228" builtinId="3"/>
    <cellStyle name="Финансовый 2" xfId="229"/>
    <cellStyle name="Финансовый 2 2" xfId="376"/>
    <cellStyle name="Финансовый 3" xfId="230"/>
    <cellStyle name="Финансовый 3 2" xfId="377"/>
    <cellStyle name="Финансовый 4" xfId="231"/>
    <cellStyle name="Финансовый 4 2" xfId="378"/>
    <cellStyle name="Финансовый 5" xfId="23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Распределение среднего чека на человека и кол-ва гостей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91505787672774"/>
          <c:y val="0.15928654570352621"/>
          <c:w val="0.7983482946984588"/>
          <c:h val="0.66556247860321804"/>
        </c:manualLayout>
      </c:layout>
      <c:barChart>
        <c:barDir val="col"/>
        <c:grouping val="clustered"/>
        <c:varyColors val="0"/>
        <c:ser>
          <c:idx val="0"/>
          <c:order val="0"/>
          <c:tx>
            <c:v>Кол-во гостей</c:v>
          </c:tx>
          <c:invertIfNegative val="0"/>
          <c:cat>
            <c:strRef>
              <c:f>'Диагр ср.чек и кол гост'!$G$2:$G$8</c:f>
              <c:strCache>
                <c:ptCount val="7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  <c:pt idx="3">
                  <c:v>чт</c:v>
                </c:pt>
                <c:pt idx="4">
                  <c:v>пт</c:v>
                </c:pt>
                <c:pt idx="5">
                  <c:v>сб</c:v>
                </c:pt>
                <c:pt idx="6">
                  <c:v>вс</c:v>
                </c:pt>
              </c:strCache>
            </c:strRef>
          </c:cat>
          <c:val>
            <c:numRef>
              <c:f>'Диагр ср.чек и кол гост'!$E$2:$E$8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900592"/>
        <c:axId val="777896784"/>
      </c:barChart>
      <c:lineChart>
        <c:grouping val="stacked"/>
        <c:varyColors val="0"/>
        <c:ser>
          <c:idx val="1"/>
          <c:order val="1"/>
          <c:tx>
            <c:strRef>
              <c:f>'Диагр ср.чек и кол гост'!$F$1</c:f>
              <c:strCache>
                <c:ptCount val="1"/>
                <c:pt idx="0">
                  <c:v>Ср.знач.по ср.чеку по дням недели</c:v>
                </c:pt>
              </c:strCache>
            </c:strRef>
          </c:tx>
          <c:cat>
            <c:strRef>
              <c:f>'Диагр ср.чек и кол гост'!$G$2:$G$8</c:f>
              <c:strCache>
                <c:ptCount val="7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  <c:pt idx="3">
                  <c:v>чт</c:v>
                </c:pt>
                <c:pt idx="4">
                  <c:v>пт</c:v>
                </c:pt>
                <c:pt idx="5">
                  <c:v>сб</c:v>
                </c:pt>
                <c:pt idx="6">
                  <c:v>вс</c:v>
                </c:pt>
              </c:strCache>
            </c:strRef>
          </c:cat>
          <c:val>
            <c:numRef>
              <c:f>'Диагр ср.чек и кол гост'!$F$2:$F$8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898416"/>
        <c:axId val="777899504"/>
      </c:lineChart>
      <c:catAx>
        <c:axId val="77789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/>
                  <a:t>Дни недели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777899504"/>
        <c:crosses val="autoZero"/>
        <c:auto val="1"/>
        <c:lblAlgn val="ctr"/>
        <c:lblOffset val="100"/>
        <c:noMultiLvlLbl val="0"/>
      </c:catAx>
      <c:valAx>
        <c:axId val="777899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/>
                  <a:t>Средний чек на человека, руб.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777898416"/>
        <c:crosses val="autoZero"/>
        <c:crossBetween val="between"/>
        <c:majorUnit val="500"/>
      </c:valAx>
      <c:catAx>
        <c:axId val="777900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7896784"/>
        <c:crosses val="autoZero"/>
        <c:auto val="1"/>
        <c:lblAlgn val="ctr"/>
        <c:lblOffset val="100"/>
        <c:noMultiLvlLbl val="0"/>
      </c:catAx>
      <c:valAx>
        <c:axId val="77789678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/>
                  <a:t>Кол-во гостей в день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777900592"/>
        <c:crosses val="max"/>
        <c:crossBetween val="between"/>
        <c:majorUnit val="20"/>
      </c:valAx>
    </c:plotArea>
    <c:legend>
      <c:legendPos val="r"/>
      <c:legendEntry>
        <c:idx val="0"/>
        <c:txPr>
          <a:bodyPr/>
          <a:lstStyle/>
          <a:p>
            <a:pPr>
              <a:defRPr sz="71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</c:legendEntry>
      <c:legendEntry>
        <c:idx val="1"/>
        <c:txPr>
          <a:bodyPr/>
          <a:lstStyle/>
          <a:p>
            <a:pPr>
              <a:defRPr sz="71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</c:legendEntry>
      <c:layout>
        <c:manualLayout>
          <c:xMode val="edge"/>
          <c:yMode val="edge"/>
          <c:x val="0.1551549952969494"/>
          <c:y val="0.94807129877996021"/>
          <c:w val="0.72478109250428535"/>
          <c:h val="5.1928701220039793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276225</xdr:rowOff>
    </xdr:from>
    <xdr:to>
      <xdr:col>18</xdr:col>
      <xdr:colOff>57150</xdr:colOff>
      <xdr:row>22</xdr:row>
      <xdr:rowOff>47625</xdr:rowOff>
    </xdr:to>
    <xdr:graphicFrame macro="">
      <xdr:nvGraphicFramePr>
        <xdr:cNvPr id="1709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33"/>
  <sheetViews>
    <sheetView workbookViewId="0">
      <selection activeCell="E30" sqref="E30"/>
    </sheetView>
  </sheetViews>
  <sheetFormatPr defaultColWidth="5.42578125" defaultRowHeight="12.75" x14ac:dyDescent="0.2"/>
  <cols>
    <col min="1" max="1" width="5.42578125" style="5" customWidth="1"/>
    <col min="2" max="2" width="12.85546875" customWidth="1"/>
    <col min="3" max="6" width="9.140625" customWidth="1"/>
    <col min="7" max="7" width="9.28515625" customWidth="1"/>
    <col min="8" max="254" width="9.140625" customWidth="1"/>
  </cols>
  <sheetData>
    <row r="1" spans="1:7" ht="48" x14ac:dyDescent="0.2">
      <c r="C1" s="3" t="s">
        <v>7</v>
      </c>
      <c r="D1" s="6" t="s">
        <v>13</v>
      </c>
      <c r="E1" s="6" t="s">
        <v>14</v>
      </c>
      <c r="F1" s="6" t="s">
        <v>15</v>
      </c>
    </row>
    <row r="2" spans="1:7" x14ac:dyDescent="0.2">
      <c r="A2" s="9" t="e">
        <f>#REF!</f>
        <v>#REF!</v>
      </c>
      <c r="B2" s="2" t="e">
        <f>#REF!</f>
        <v>#REF!</v>
      </c>
      <c r="C2" s="4" t="e">
        <f>#REF!</f>
        <v>#REF!</v>
      </c>
      <c r="D2" s="4" t="e">
        <f>#REF!</f>
        <v>#REF!</v>
      </c>
      <c r="E2" s="7" t="e">
        <f>SUMIF($A$2:$A$33,"пн",C$2:C$33)/COUNTIFS($A$2:$A$33,"пн",$C$2:$C$33,"&gt;0")</f>
        <v>#DIV/0!</v>
      </c>
      <c r="F2" s="7" t="e">
        <f>SUMIF($A$2:$A$33,"пн",D$2:D$33)/COUNTIFS($A$2:$A$33,"пн",$C$2:$C$33,"&gt;0")</f>
        <v>#DIV/0!</v>
      </c>
      <c r="G2" s="8" t="s">
        <v>3</v>
      </c>
    </row>
    <row r="3" spans="1:7" x14ac:dyDescent="0.2">
      <c r="A3" s="9" t="e">
        <f>#REF!</f>
        <v>#REF!</v>
      </c>
      <c r="B3" s="2" t="e">
        <f>#REF!</f>
        <v>#REF!</v>
      </c>
      <c r="C3" s="4" t="e">
        <f>#REF!</f>
        <v>#REF!</v>
      </c>
      <c r="D3" s="4" t="e">
        <f>#REF!</f>
        <v>#REF!</v>
      </c>
      <c r="E3" s="7" t="e">
        <f>SUMIF($A$2:$A$33,"вт",C$2:C$33)/COUNTIFS($A$2:$A$33,"вт",$C$2:$C$33,"&gt;0")</f>
        <v>#DIV/0!</v>
      </c>
      <c r="F3" s="7" t="e">
        <f>SUMIF($A$2:$A$33,"вт",D$2:D$33)/COUNTIFS($A$2:$A$33,"вт",$C$2:$C$33,"&gt;0")</f>
        <v>#DIV/0!</v>
      </c>
      <c r="G3" s="8" t="s">
        <v>4</v>
      </c>
    </row>
    <row r="4" spans="1:7" x14ac:dyDescent="0.2">
      <c r="A4" s="9" t="e">
        <f>#REF!</f>
        <v>#REF!</v>
      </c>
      <c r="B4" s="2" t="e">
        <f>#REF!</f>
        <v>#REF!</v>
      </c>
      <c r="C4" s="4" t="e">
        <f>#REF!</f>
        <v>#REF!</v>
      </c>
      <c r="D4" s="4" t="e">
        <f>#REF!</f>
        <v>#REF!</v>
      </c>
      <c r="E4" s="7" t="e">
        <f>SUMIF($A$2:$A$33,"ср",C$2:C$33)/COUNTIFS($A$2:$A$33,"ср",$C$2:$C$33,"&gt;0")</f>
        <v>#DIV/0!</v>
      </c>
      <c r="F4" s="7" t="e">
        <f>SUMIF($A$2:$A$33,"ср",D$2:D$33)/COUNTIFS($A$2:$A$33,"ср",$C$2:$C$33,"&gt;0")</f>
        <v>#DIV/0!</v>
      </c>
      <c r="G4" s="8" t="s">
        <v>5</v>
      </c>
    </row>
    <row r="5" spans="1:7" x14ac:dyDescent="0.2">
      <c r="A5" s="9" t="e">
        <f>#REF!</f>
        <v>#REF!</v>
      </c>
      <c r="B5" s="2" t="e">
        <f>#REF!</f>
        <v>#REF!</v>
      </c>
      <c r="C5" s="4" t="e">
        <f>#REF!</f>
        <v>#REF!</v>
      </c>
      <c r="D5" s="4" t="e">
        <f>#REF!</f>
        <v>#REF!</v>
      </c>
      <c r="E5" s="7" t="e">
        <f>SUMIF($A$2:$A$33,"чт",C$2:C$33)/COUNTIFS($A$2:$A$33,"чт",$C$2:$C$33,"&gt;0")</f>
        <v>#DIV/0!</v>
      </c>
      <c r="F5" s="7" t="e">
        <f>SUMIF($A$2:$A$33,"чт",D$2:D$33)/COUNTIFS($A$2:$A$33,"чт",$C$2:$C$33,"&gt;0")</f>
        <v>#DIV/0!</v>
      </c>
      <c r="G5" s="8" t="s">
        <v>6</v>
      </c>
    </row>
    <row r="6" spans="1:7" x14ac:dyDescent="0.2">
      <c r="A6" s="9" t="e">
        <f>#REF!</f>
        <v>#REF!</v>
      </c>
      <c r="B6" s="2" t="e">
        <f>#REF!</f>
        <v>#REF!</v>
      </c>
      <c r="C6" s="4" t="e">
        <f>#REF!</f>
        <v>#REF!</v>
      </c>
      <c r="D6" s="4" t="e">
        <f>#REF!</f>
        <v>#REF!</v>
      </c>
      <c r="E6" s="7" t="e">
        <f>SUMIF($A$2:$A$33,"пт",C$2:C$33)/COUNTIFS($A$2:$A$33,"пт",$C$2:$C$33,"&gt;0")</f>
        <v>#DIV/0!</v>
      </c>
      <c r="F6" s="7" t="e">
        <f>SUMIF($A$2:$A$33,"пт",D$2:D$33)/COUNTIFS($A$2:$A$33,"пт",$C$2:$C$33,"&gt;0")</f>
        <v>#DIV/0!</v>
      </c>
      <c r="G6" s="8" t="s">
        <v>0</v>
      </c>
    </row>
    <row r="7" spans="1:7" x14ac:dyDescent="0.2">
      <c r="A7" s="9" t="e">
        <f>#REF!</f>
        <v>#REF!</v>
      </c>
      <c r="B7" s="2" t="e">
        <f>#REF!</f>
        <v>#REF!</v>
      </c>
      <c r="C7" s="4" t="e">
        <f>#REF!</f>
        <v>#REF!</v>
      </c>
      <c r="D7" s="4" t="e">
        <f>#REF!</f>
        <v>#REF!</v>
      </c>
      <c r="E7" s="7" t="e">
        <f>SUMIF($A$2:$A$33,"сб",C$2:C$33)/COUNTIFS($A$2:$A$33,"сб",$C$2:$C$33,"&gt;0")</f>
        <v>#DIV/0!</v>
      </c>
      <c r="F7" s="7" t="e">
        <f>SUMIF($A$2:$A$33,"сб",D$2:D$33)/COUNTIFS($A$2:$A$33,"сб",$C$2:$C$33,"&gt;0")</f>
        <v>#DIV/0!</v>
      </c>
      <c r="G7" s="8" t="s">
        <v>1</v>
      </c>
    </row>
    <row r="8" spans="1:7" x14ac:dyDescent="0.2">
      <c r="A8" s="9" t="e">
        <f>#REF!</f>
        <v>#REF!</v>
      </c>
      <c r="B8" s="2" t="e">
        <f>#REF!</f>
        <v>#REF!</v>
      </c>
      <c r="C8" s="4" t="e">
        <f>#REF!</f>
        <v>#REF!</v>
      </c>
      <c r="D8" s="4" t="e">
        <f>#REF!</f>
        <v>#REF!</v>
      </c>
      <c r="E8" s="7" t="e">
        <f>SUMIF($A$2:$A$33,"вс",C$2:C$33)/COUNTIFS($A$2:$A$33,"вс",$C$2:$C$33,"&gt;0")</f>
        <v>#DIV/0!</v>
      </c>
      <c r="F8" s="7" t="e">
        <f>SUMIF($A$2:$A$33,"вс",D$2:D$33)/COUNTIFS($A$2:$A$33,"вс",$C$2:$C$33,"&gt;0")</f>
        <v>#DIV/0!</v>
      </c>
      <c r="G8" s="8" t="s">
        <v>2</v>
      </c>
    </row>
    <row r="9" spans="1:7" x14ac:dyDescent="0.2">
      <c r="A9" s="9" t="e">
        <f>#REF!</f>
        <v>#REF!</v>
      </c>
      <c r="B9" s="2" t="e">
        <f>#REF!</f>
        <v>#REF!</v>
      </c>
      <c r="C9" s="4" t="e">
        <f>#REF!</f>
        <v>#REF!</v>
      </c>
      <c r="D9" s="4" t="e">
        <f>#REF!</f>
        <v>#REF!</v>
      </c>
    </row>
    <row r="10" spans="1:7" x14ac:dyDescent="0.2">
      <c r="A10" s="9" t="e">
        <f>#REF!</f>
        <v>#REF!</v>
      </c>
      <c r="B10" s="2" t="e">
        <f>#REF!</f>
        <v>#REF!</v>
      </c>
      <c r="C10" s="4" t="e">
        <f>#REF!</f>
        <v>#REF!</v>
      </c>
      <c r="D10" s="4" t="e">
        <f>#REF!</f>
        <v>#REF!</v>
      </c>
    </row>
    <row r="11" spans="1:7" x14ac:dyDescent="0.2">
      <c r="A11" s="9" t="e">
        <f>#REF!</f>
        <v>#REF!</v>
      </c>
      <c r="B11" s="2" t="e">
        <f>#REF!</f>
        <v>#REF!</v>
      </c>
      <c r="C11" s="4" t="e">
        <f>#REF!</f>
        <v>#REF!</v>
      </c>
      <c r="D11" s="4" t="e">
        <f>#REF!</f>
        <v>#REF!</v>
      </c>
    </row>
    <row r="12" spans="1:7" x14ac:dyDescent="0.2">
      <c r="A12" s="9" t="e">
        <f>#REF!</f>
        <v>#REF!</v>
      </c>
      <c r="B12" s="2" t="e">
        <f>#REF!</f>
        <v>#REF!</v>
      </c>
      <c r="C12" s="4" t="e">
        <f>#REF!</f>
        <v>#REF!</v>
      </c>
      <c r="D12" s="4" t="e">
        <f>#REF!</f>
        <v>#REF!</v>
      </c>
    </row>
    <row r="13" spans="1:7" x14ac:dyDescent="0.2">
      <c r="A13" s="9" t="e">
        <f>#REF!</f>
        <v>#REF!</v>
      </c>
      <c r="B13" s="2" t="e">
        <f>#REF!</f>
        <v>#REF!</v>
      </c>
      <c r="C13" s="4" t="e">
        <f>#REF!</f>
        <v>#REF!</v>
      </c>
      <c r="D13" s="4" t="e">
        <f>#REF!</f>
        <v>#REF!</v>
      </c>
    </row>
    <row r="14" spans="1:7" x14ac:dyDescent="0.2">
      <c r="A14" s="9" t="e">
        <f>#REF!</f>
        <v>#REF!</v>
      </c>
      <c r="B14" s="2" t="e">
        <f>#REF!</f>
        <v>#REF!</v>
      </c>
      <c r="C14" s="4" t="e">
        <f>#REF!</f>
        <v>#REF!</v>
      </c>
      <c r="D14" s="4" t="e">
        <f>#REF!</f>
        <v>#REF!</v>
      </c>
    </row>
    <row r="15" spans="1:7" x14ac:dyDescent="0.2">
      <c r="A15" s="9" t="e">
        <f>#REF!</f>
        <v>#REF!</v>
      </c>
      <c r="B15" s="2" t="e">
        <f>#REF!</f>
        <v>#REF!</v>
      </c>
      <c r="C15" s="4" t="e">
        <f>#REF!</f>
        <v>#REF!</v>
      </c>
      <c r="D15" s="4" t="e">
        <f>#REF!</f>
        <v>#REF!</v>
      </c>
    </row>
    <row r="16" spans="1:7" x14ac:dyDescent="0.2">
      <c r="A16" s="9" t="e">
        <f>#REF!</f>
        <v>#REF!</v>
      </c>
      <c r="B16" s="2" t="e">
        <f>#REF!</f>
        <v>#REF!</v>
      </c>
      <c r="C16" s="4" t="e">
        <f>#REF!</f>
        <v>#REF!</v>
      </c>
      <c r="D16" s="4" t="e">
        <f>#REF!</f>
        <v>#REF!</v>
      </c>
    </row>
    <row r="17" spans="1:4" x14ac:dyDescent="0.2">
      <c r="A17" s="9" t="e">
        <f>#REF!</f>
        <v>#REF!</v>
      </c>
      <c r="B17" s="2" t="e">
        <f>#REF!</f>
        <v>#REF!</v>
      </c>
      <c r="C17" s="4" t="e">
        <f>#REF!</f>
        <v>#REF!</v>
      </c>
      <c r="D17" s="4" t="e">
        <f>#REF!</f>
        <v>#REF!</v>
      </c>
    </row>
    <row r="18" spans="1:4" x14ac:dyDescent="0.2">
      <c r="A18" s="9" t="e">
        <f>#REF!</f>
        <v>#REF!</v>
      </c>
      <c r="B18" s="2" t="e">
        <f>#REF!</f>
        <v>#REF!</v>
      </c>
      <c r="C18" s="4" t="e">
        <f>#REF!</f>
        <v>#REF!</v>
      </c>
      <c r="D18" s="4" t="e">
        <f>#REF!</f>
        <v>#REF!</v>
      </c>
    </row>
    <row r="19" spans="1:4" x14ac:dyDescent="0.2">
      <c r="A19" s="9" t="e">
        <f>#REF!</f>
        <v>#REF!</v>
      </c>
      <c r="B19" s="2" t="e">
        <f>#REF!</f>
        <v>#REF!</v>
      </c>
      <c r="C19" s="4" t="e">
        <f>#REF!</f>
        <v>#REF!</v>
      </c>
      <c r="D19" s="4" t="e">
        <f>#REF!</f>
        <v>#REF!</v>
      </c>
    </row>
    <row r="20" spans="1:4" x14ac:dyDescent="0.2">
      <c r="A20" s="9" t="e">
        <f>#REF!</f>
        <v>#REF!</v>
      </c>
      <c r="B20" s="2" t="e">
        <f>#REF!</f>
        <v>#REF!</v>
      </c>
      <c r="C20" s="4" t="e">
        <f>#REF!</f>
        <v>#REF!</v>
      </c>
      <c r="D20" s="4" t="e">
        <f>#REF!</f>
        <v>#REF!</v>
      </c>
    </row>
    <row r="21" spans="1:4" x14ac:dyDescent="0.2">
      <c r="A21" s="9" t="e">
        <f>#REF!</f>
        <v>#REF!</v>
      </c>
      <c r="B21" s="2" t="e">
        <f>#REF!</f>
        <v>#REF!</v>
      </c>
      <c r="C21" s="4" t="e">
        <f>#REF!</f>
        <v>#REF!</v>
      </c>
      <c r="D21" s="4" t="e">
        <f>#REF!</f>
        <v>#REF!</v>
      </c>
    </row>
    <row r="22" spans="1:4" ht="13.5" customHeight="1" x14ac:dyDescent="0.2">
      <c r="A22" s="9" t="e">
        <f>#REF!</f>
        <v>#REF!</v>
      </c>
      <c r="B22" s="2" t="e">
        <f>#REF!</f>
        <v>#REF!</v>
      </c>
      <c r="C22" s="4" t="e">
        <f>#REF!</f>
        <v>#REF!</v>
      </c>
      <c r="D22" s="4" t="e">
        <f>#REF!</f>
        <v>#REF!</v>
      </c>
    </row>
    <row r="23" spans="1:4" ht="13.5" customHeight="1" x14ac:dyDescent="0.2">
      <c r="A23" s="9" t="e">
        <f>#REF!</f>
        <v>#REF!</v>
      </c>
      <c r="B23" s="2" t="e">
        <f>#REF!</f>
        <v>#REF!</v>
      </c>
      <c r="C23" s="4" t="e">
        <f>#REF!</f>
        <v>#REF!</v>
      </c>
      <c r="D23" s="4" t="e">
        <f>#REF!</f>
        <v>#REF!</v>
      </c>
    </row>
    <row r="24" spans="1:4" ht="13.5" customHeight="1" x14ac:dyDescent="0.2">
      <c r="A24" s="9" t="e">
        <f>#REF!</f>
        <v>#REF!</v>
      </c>
      <c r="B24" s="2" t="e">
        <f>#REF!</f>
        <v>#REF!</v>
      </c>
      <c r="C24" s="4" t="e">
        <f>#REF!</f>
        <v>#REF!</v>
      </c>
      <c r="D24" s="4" t="e">
        <f>#REF!</f>
        <v>#REF!</v>
      </c>
    </row>
    <row r="25" spans="1:4" ht="13.5" customHeight="1" x14ac:dyDescent="0.2">
      <c r="A25" s="9" t="e">
        <f>#REF!</f>
        <v>#REF!</v>
      </c>
      <c r="B25" s="2" t="e">
        <f>#REF!</f>
        <v>#REF!</v>
      </c>
      <c r="C25" s="4" t="e">
        <f>#REF!</f>
        <v>#REF!</v>
      </c>
      <c r="D25" s="4" t="e">
        <f>#REF!</f>
        <v>#REF!</v>
      </c>
    </row>
    <row r="26" spans="1:4" ht="13.5" customHeight="1" x14ac:dyDescent="0.2">
      <c r="A26" s="9" t="e">
        <f>#REF!</f>
        <v>#REF!</v>
      </c>
      <c r="B26" s="2" t="e">
        <f>#REF!</f>
        <v>#REF!</v>
      </c>
      <c r="C26" s="4" t="e">
        <f>#REF!</f>
        <v>#REF!</v>
      </c>
      <c r="D26" s="4" t="e">
        <f>#REF!</f>
        <v>#REF!</v>
      </c>
    </row>
    <row r="27" spans="1:4" ht="13.5" customHeight="1" x14ac:dyDescent="0.2">
      <c r="A27" s="9" t="e">
        <f>#REF!</f>
        <v>#REF!</v>
      </c>
      <c r="B27" s="2" t="e">
        <f>#REF!</f>
        <v>#REF!</v>
      </c>
      <c r="C27" s="4" t="e">
        <f>#REF!</f>
        <v>#REF!</v>
      </c>
      <c r="D27" s="4" t="e">
        <f>#REF!</f>
        <v>#REF!</v>
      </c>
    </row>
    <row r="28" spans="1:4" ht="13.5" customHeight="1" x14ac:dyDescent="0.2">
      <c r="A28" s="9" t="e">
        <f>#REF!</f>
        <v>#REF!</v>
      </c>
      <c r="B28" s="2" t="e">
        <f>#REF!</f>
        <v>#REF!</v>
      </c>
      <c r="C28" s="4" t="e">
        <f>#REF!</f>
        <v>#REF!</v>
      </c>
      <c r="D28" s="4" t="e">
        <f>#REF!</f>
        <v>#REF!</v>
      </c>
    </row>
    <row r="29" spans="1:4" ht="13.5" customHeight="1" x14ac:dyDescent="0.2">
      <c r="A29" s="9" t="e">
        <f>#REF!</f>
        <v>#REF!</v>
      </c>
      <c r="B29" s="2" t="e">
        <f>#REF!</f>
        <v>#REF!</v>
      </c>
      <c r="C29" s="4" t="e">
        <f>#REF!</f>
        <v>#REF!</v>
      </c>
      <c r="D29" s="4" t="e">
        <f>#REF!</f>
        <v>#REF!</v>
      </c>
    </row>
    <row r="30" spans="1:4" ht="13.5" customHeight="1" x14ac:dyDescent="0.2">
      <c r="A30" s="9" t="e">
        <f>#REF!</f>
        <v>#REF!</v>
      </c>
      <c r="B30" s="2" t="e">
        <f>#REF!</f>
        <v>#REF!</v>
      </c>
      <c r="C30" s="4" t="e">
        <f>#REF!</f>
        <v>#REF!</v>
      </c>
      <c r="D30" s="4" t="e">
        <f>#REF!</f>
        <v>#REF!</v>
      </c>
    </row>
    <row r="31" spans="1:4" s="37" customFormat="1" ht="13.5" customHeight="1" x14ac:dyDescent="0.2">
      <c r="A31" s="9" t="e">
        <f>#REF!</f>
        <v>#REF!</v>
      </c>
      <c r="B31" s="2" t="e">
        <f>#REF!</f>
        <v>#REF!</v>
      </c>
      <c r="C31" s="4" t="e">
        <f>#REF!</f>
        <v>#REF!</v>
      </c>
      <c r="D31" s="4" t="e">
        <f>#REF!</f>
        <v>#REF!</v>
      </c>
    </row>
    <row r="32" spans="1:4" ht="13.5" customHeight="1" x14ac:dyDescent="0.2">
      <c r="A32" s="9" t="e">
        <f>#REF!</f>
        <v>#REF!</v>
      </c>
      <c r="B32" s="2" t="e">
        <f>#REF!</f>
        <v>#REF!</v>
      </c>
      <c r="C32" s="4" t="e">
        <f>#REF!</f>
        <v>#REF!</v>
      </c>
      <c r="D32" s="4" t="e">
        <f>#REF!</f>
        <v>#REF!</v>
      </c>
    </row>
    <row r="33" spans="1:4" ht="13.5" customHeight="1" x14ac:dyDescent="0.2">
      <c r="A33" s="9" t="e">
        <f>#REF!</f>
        <v>#REF!</v>
      </c>
      <c r="B33" s="2" t="e">
        <f>#REF!</f>
        <v>#REF!</v>
      </c>
      <c r="C33" s="4" t="e">
        <f>#REF!</f>
        <v>#REF!</v>
      </c>
      <c r="D33" s="4" t="e">
        <f>#REF!</f>
        <v>#REF!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H92"/>
  <sheetViews>
    <sheetView tabSelected="1" zoomScale="89" zoomScaleNormal="89" workbookViewId="0">
      <selection activeCell="O15" sqref="O15"/>
    </sheetView>
  </sheetViews>
  <sheetFormatPr defaultColWidth="9.140625" defaultRowHeight="12" outlineLevelRow="1" x14ac:dyDescent="0.2"/>
  <cols>
    <col min="1" max="1" width="4.140625" style="1" customWidth="1"/>
    <col min="2" max="2" width="23.42578125" style="1" customWidth="1"/>
    <col min="3" max="3" width="12.28515625" style="27" customWidth="1"/>
    <col min="4" max="32" width="10.7109375" style="10" customWidth="1"/>
    <col min="33" max="33" width="10.85546875" style="10" customWidth="1"/>
    <col min="34" max="34" width="10" style="10" customWidth="1"/>
    <col min="35" max="16384" width="9.140625" style="10"/>
  </cols>
  <sheetData>
    <row r="1" spans="1:34" ht="12.75" thickBot="1" x14ac:dyDescent="0.25"/>
    <row r="2" spans="1:34" x14ac:dyDescent="0.2">
      <c r="A2" s="19"/>
      <c r="B2" s="80" t="s">
        <v>17</v>
      </c>
      <c r="C2" s="82" t="s">
        <v>8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4" ht="12.75" thickBot="1" x14ac:dyDescent="0.25">
      <c r="A3" s="19"/>
      <c r="B3" s="81" t="s">
        <v>17</v>
      </c>
      <c r="C3" s="83"/>
      <c r="D3" s="16">
        <v>43282</v>
      </c>
      <c r="E3" s="16">
        <v>43283</v>
      </c>
      <c r="F3" s="16">
        <v>43284</v>
      </c>
      <c r="G3" s="16">
        <v>43285</v>
      </c>
      <c r="H3" s="16">
        <v>43286</v>
      </c>
      <c r="I3" s="16">
        <v>43287</v>
      </c>
      <c r="J3" s="16">
        <v>43288</v>
      </c>
      <c r="K3" s="16">
        <v>43289</v>
      </c>
      <c r="L3" s="16">
        <v>43290</v>
      </c>
      <c r="M3" s="16">
        <v>43291</v>
      </c>
      <c r="N3" s="16">
        <v>43292</v>
      </c>
      <c r="O3" s="16">
        <v>43293</v>
      </c>
      <c r="P3" s="16">
        <v>43294</v>
      </c>
      <c r="Q3" s="16">
        <v>43295</v>
      </c>
      <c r="R3" s="16">
        <v>43296</v>
      </c>
      <c r="S3" s="16">
        <v>43297</v>
      </c>
      <c r="T3" s="16">
        <v>43298</v>
      </c>
      <c r="U3" s="16">
        <v>43299</v>
      </c>
      <c r="V3" s="16">
        <v>43300</v>
      </c>
      <c r="W3" s="16">
        <v>43301</v>
      </c>
      <c r="X3" s="16">
        <v>43302</v>
      </c>
      <c r="Y3" s="16">
        <v>43303</v>
      </c>
      <c r="Z3" s="16">
        <v>43304</v>
      </c>
      <c r="AA3" s="16">
        <v>43305</v>
      </c>
      <c r="AB3" s="16">
        <v>43306</v>
      </c>
      <c r="AC3" s="16">
        <v>43307</v>
      </c>
      <c r="AD3" s="16">
        <v>43308</v>
      </c>
      <c r="AE3" s="16">
        <v>43309</v>
      </c>
      <c r="AF3" s="16">
        <v>43310</v>
      </c>
      <c r="AG3" s="16">
        <v>43311</v>
      </c>
      <c r="AH3" s="16">
        <v>43312</v>
      </c>
    </row>
    <row r="4" spans="1:34" x14ac:dyDescent="0.2">
      <c r="A4" s="19"/>
      <c r="B4" s="48" t="s">
        <v>18</v>
      </c>
      <c r="C4" s="4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s="20" customFormat="1" x14ac:dyDescent="0.2">
      <c r="A5" s="19"/>
      <c r="B5" s="49" t="s">
        <v>34</v>
      </c>
      <c r="C5" s="44">
        <f>SUM(D5:AH5)</f>
        <v>0</v>
      </c>
      <c r="D5" s="41">
        <f>IF('раб.(офиц)'!D$5&lt;&gt;"Итого",SUMIF('раб.(офиц)'!$B:$B,$B5,'раб.(офиц)'!D:D),"0")</f>
        <v>0</v>
      </c>
      <c r="E5" s="41">
        <f>IF('раб.(офиц)'!E$5&lt;&gt;"Итого",SUMIF('раб.(офиц)'!$B:$B,$B5,'раб.(офиц)'!E:E),"0")</f>
        <v>0</v>
      </c>
      <c r="F5" s="41">
        <f>IF('раб.(офиц)'!F$5&lt;&gt;"Итого",SUMIF('раб.(офиц)'!$B:$B,$B5,'раб.(офиц)'!F:F),"0")</f>
        <v>0</v>
      </c>
      <c r="G5" s="41">
        <f>IF('раб.(офиц)'!G$5&lt;&gt;"Итого",SUMIF('раб.(офиц)'!$B:$B,$B5,'раб.(офиц)'!G:G),"0")</f>
        <v>0</v>
      </c>
      <c r="H5" s="41">
        <f>IF('раб.(офиц)'!H$5&lt;&gt;"Итого",SUMIF('раб.(офиц)'!$B:$B,$B5,'раб.(офиц)'!H:H),"0")</f>
        <v>0</v>
      </c>
      <c r="I5" s="41">
        <f>IF('раб.(офиц)'!I$5&lt;&gt;"Итого",SUMIF('раб.(офиц)'!$B:$B,$B5,'раб.(офиц)'!I:I),"0")</f>
        <v>0</v>
      </c>
      <c r="J5" s="41">
        <f>IF('раб.(офиц)'!J$5&lt;&gt;"Итого",SUMIF('раб.(офиц)'!$B:$B,$B5,'раб.(офиц)'!J:J),"0")</f>
        <v>0</v>
      </c>
      <c r="K5" s="41">
        <f>IF('раб.(офиц)'!K$5&lt;&gt;"Итого",SUMIF('раб.(офиц)'!$B:$B,$B5,'раб.(офиц)'!K:K),"0")</f>
        <v>0</v>
      </c>
      <c r="L5" s="41">
        <f>IF('раб.(офиц)'!L$5&lt;&gt;"Итого",SUMIF('раб.(офиц)'!$B:$B,$B5,'раб.(офиц)'!L:L),"0")</f>
        <v>0</v>
      </c>
      <c r="M5" s="41">
        <f>IF('раб.(офиц)'!M$5&lt;&gt;"Итого",SUMIF('раб.(офиц)'!$B:$B,$B5,'раб.(офиц)'!M:M),"0")</f>
        <v>0</v>
      </c>
      <c r="N5" s="41">
        <f>IF('раб.(офиц)'!N$5&lt;&gt;"Итого",SUMIF('раб.(офиц)'!$B:$B,$B5,'раб.(офиц)'!N:N),"0")</f>
        <v>0</v>
      </c>
      <c r="O5" s="41">
        <f>IF('раб.(офиц)'!O$5&lt;&gt;"Итого",SUMIF('раб.(офиц)'!$B:$B,$B5,'раб.(офиц)'!O:O),"0")</f>
        <v>0</v>
      </c>
      <c r="P5" s="41" t="str">
        <f>IF('раб.(офиц)'!P$5&lt;&gt;"Итого",SUMIF('раб.(офиц)'!$B:$B,$B5,'раб.(офиц)'!P:P),"0")</f>
        <v>0</v>
      </c>
      <c r="Q5" s="41">
        <f>IF('раб.(офиц)'!Q$5&lt;&gt;"Итого",SUMIF('раб.(офиц)'!$B:$B,$B5,'раб.(офиц)'!Q:Q),"0")</f>
        <v>0</v>
      </c>
      <c r="R5" s="41">
        <f>IF('раб.(офиц)'!R$5&lt;&gt;"Итого",SUMIF('раб.(офиц)'!$B:$B,$B5,'раб.(офиц)'!R:R),"0")</f>
        <v>0</v>
      </c>
      <c r="S5" s="41">
        <f>IF('раб.(офиц)'!S$5&lt;&gt;"Итого",SUMIF('раб.(офиц)'!$B:$B,$B5,'раб.(офиц)'!S:S),"0")</f>
        <v>0</v>
      </c>
      <c r="T5" s="41">
        <f>IF('раб.(офиц)'!T$5&lt;&gt;"Итого",SUMIF('раб.(офиц)'!$B:$B,$B5,'раб.(офиц)'!T:T),"0")</f>
        <v>0</v>
      </c>
      <c r="U5" s="41">
        <f>IF('раб.(офиц)'!U$5&lt;&gt;"Итого",SUMIF('раб.(офиц)'!$B:$B,$B5,'раб.(офиц)'!U:U),"0")</f>
        <v>0</v>
      </c>
      <c r="V5" s="41">
        <f>IF('раб.(офиц)'!V$5&lt;&gt;"Итого",SUMIF('раб.(офиц)'!$B:$B,$B5,'раб.(офиц)'!V:V),"0")</f>
        <v>0</v>
      </c>
      <c r="W5" s="41">
        <f>IF('раб.(офиц)'!W$5&lt;&gt;"Итого",SUMIF('раб.(офиц)'!$B:$B,$B5,'раб.(офиц)'!W:W),"0")</f>
        <v>0</v>
      </c>
      <c r="X5" s="41">
        <f>IF('раб.(офиц)'!X$5&lt;&gt;"Итого",SUMIF('раб.(офиц)'!$B:$B,$B5,'раб.(офиц)'!X:X),"0")</f>
        <v>0</v>
      </c>
      <c r="Y5" s="41">
        <f>IF('раб.(офиц)'!Y$5&lt;&gt;"Итого",SUMIF('раб.(офиц)'!$B:$B,$B5,'раб.(офиц)'!Y:Y),"0")</f>
        <v>0</v>
      </c>
      <c r="Z5" s="41">
        <f>IF('раб.(офиц)'!Z$5&lt;&gt;"Итого",SUMIF('раб.(офиц)'!$B:$B,$B5,'раб.(офиц)'!Z:Z),"0")</f>
        <v>0</v>
      </c>
      <c r="AA5" s="41">
        <f>IF('раб.(офиц)'!AA$5&lt;&gt;"Итого",SUMIF('раб.(офиц)'!$B:$B,$B5,'раб.(офиц)'!AA:AA),"0")</f>
        <v>0</v>
      </c>
      <c r="AB5" s="41">
        <f>IF('раб.(офиц)'!AB$5&lt;&gt;"Итого",SUMIF('раб.(офиц)'!$B:$B,$B5,'раб.(офиц)'!AB:AB),"0")</f>
        <v>0</v>
      </c>
      <c r="AC5" s="41">
        <f>IF('раб.(офиц)'!AC$5&lt;&gt;"Итого",SUMIF('раб.(офиц)'!$B:$B,$B5,'раб.(офиц)'!AC:AC),"0")</f>
        <v>0</v>
      </c>
      <c r="AD5" s="41">
        <f>IF('раб.(офиц)'!AD$5&lt;&gt;"Итого",SUMIF('раб.(офиц)'!$B:$B,$B5,'раб.(офиц)'!AD:AD),"0")</f>
        <v>0</v>
      </c>
      <c r="AE5" s="41">
        <f>IF('раб.(офиц)'!AE$5&lt;&gt;"Итого",SUMIF('раб.(офиц)'!$B:$B,$B5,'раб.(офиц)'!AE:AE),"0")</f>
        <v>0</v>
      </c>
      <c r="AF5" s="41">
        <f>IF('раб.(офиц)'!AF$5&lt;&gt;"Итого",SUMIF('раб.(офиц)'!$B:$B,$B5,'раб.(офиц)'!AF:AF),"0")</f>
        <v>0</v>
      </c>
      <c r="AG5" s="41">
        <f>IF('раб.(офиц)'!AG$5&lt;&gt;"Итого",SUMIF('раб.(офиц)'!$B:$B,$B5,'раб.(офиц)'!AG:AG),"0")</f>
        <v>0</v>
      </c>
      <c r="AH5" s="41">
        <f>IF('раб.(офиц)'!AH$5&lt;&gt;"Итого",SUMIF('раб.(офиц)'!$B:$B,$B5,'раб.(офиц)'!AH:AH),"0")</f>
        <v>0</v>
      </c>
    </row>
    <row r="6" spans="1:34" s="20" customFormat="1" x14ac:dyDescent="0.2">
      <c r="A6" s="19"/>
      <c r="B6" s="49" t="s">
        <v>47</v>
      </c>
      <c r="C6" s="44">
        <f t="shared" ref="C6:C38" si="0">SUM(D6:AH6)</f>
        <v>0</v>
      </c>
      <c r="D6" s="41">
        <f>IF('раб.(офиц)'!D$5&lt;&gt;"Итого",SUMIF('раб.(офиц)'!$B:$B,$B6,'раб.(офиц)'!D:D),"0")</f>
        <v>0</v>
      </c>
      <c r="E6" s="41">
        <f>IF('раб.(офиц)'!E$5&lt;&gt;"Итого",SUMIF('раб.(офиц)'!$B:$B,$B6,'раб.(офиц)'!E:E),"0")</f>
        <v>0</v>
      </c>
      <c r="F6" s="41">
        <f>IF('раб.(офиц)'!F$5&lt;&gt;"Итого",SUMIF('раб.(офиц)'!$B:$B,$B6,'раб.(офиц)'!F:F),"0")</f>
        <v>0</v>
      </c>
      <c r="G6" s="41">
        <f>IF('раб.(офиц)'!G$5&lt;&gt;"Итого",SUMIF('раб.(офиц)'!$B:$B,$B6,'раб.(офиц)'!G:G),"0")</f>
        <v>0</v>
      </c>
      <c r="H6" s="41">
        <f>IF('раб.(офиц)'!H$5&lt;&gt;"Итого",SUMIF('раб.(офиц)'!$B:$B,$B6,'раб.(офиц)'!H:H),"0")</f>
        <v>0</v>
      </c>
      <c r="I6" s="41">
        <f>IF('раб.(офиц)'!I$5&lt;&gt;"Итого",SUMIF('раб.(офиц)'!$B:$B,$B6,'раб.(офиц)'!I:I),"0")</f>
        <v>0</v>
      </c>
      <c r="J6" s="41">
        <f>IF('раб.(офиц)'!J$5&lt;&gt;"Итого",SUMIF('раб.(офиц)'!$B:$B,$B6,'раб.(офиц)'!J:J),"0")</f>
        <v>0</v>
      </c>
      <c r="K6" s="41">
        <f>IF('раб.(офиц)'!K$5&lt;&gt;"Итого",SUMIF('раб.(офиц)'!$B:$B,$B6,'раб.(офиц)'!K:K),"0")</f>
        <v>0</v>
      </c>
      <c r="L6" s="41">
        <f>IF('раб.(офиц)'!L$5&lt;&gt;"Итого",SUMIF('раб.(офиц)'!$B:$B,$B6,'раб.(офиц)'!L:L),"0")</f>
        <v>0</v>
      </c>
      <c r="M6" s="41">
        <f>IF('раб.(офиц)'!M$5&lt;&gt;"Итого",SUMIF('раб.(офиц)'!$B:$B,$B6,'раб.(офиц)'!M:M),"0")</f>
        <v>0</v>
      </c>
      <c r="N6" s="41">
        <f>IF('раб.(офиц)'!N$5&lt;&gt;"Итого",SUMIF('раб.(офиц)'!$B:$B,$B6,'раб.(офиц)'!N:N),"0")</f>
        <v>0</v>
      </c>
      <c r="O6" s="41">
        <f>IF('раб.(офиц)'!O$5&lt;&gt;"Итого",SUMIF('раб.(офиц)'!$B:$B,$B6,'раб.(офиц)'!O:O),"0")</f>
        <v>0</v>
      </c>
      <c r="P6" s="41" t="str">
        <f>IF('раб.(офиц)'!P$5&lt;&gt;"Итого",SUMIF('раб.(офиц)'!$B:$B,$B6,'раб.(офиц)'!P:P),"0")</f>
        <v>0</v>
      </c>
      <c r="Q6" s="41">
        <f>IF('раб.(офиц)'!Q$5&lt;&gt;"Итого",SUMIF('раб.(офиц)'!$B:$B,$B6,'раб.(офиц)'!Q:Q),"0")</f>
        <v>0</v>
      </c>
      <c r="R6" s="41">
        <f>IF('раб.(офиц)'!R$5&lt;&gt;"Итого",SUMIF('раб.(офиц)'!$B:$B,$B6,'раб.(офиц)'!R:R),"0")</f>
        <v>0</v>
      </c>
      <c r="S6" s="41">
        <f>IF('раб.(офиц)'!S$5&lt;&gt;"Итого",SUMIF('раб.(офиц)'!$B:$B,$B6,'раб.(офиц)'!S:S),"0")</f>
        <v>0</v>
      </c>
      <c r="T6" s="41">
        <f>IF('раб.(офиц)'!T$5&lt;&gt;"Итого",SUMIF('раб.(офиц)'!$B:$B,$B6,'раб.(офиц)'!T:T),"0")</f>
        <v>0</v>
      </c>
      <c r="U6" s="41">
        <f>IF('раб.(офиц)'!U$5&lt;&gt;"Итого",SUMIF('раб.(офиц)'!$B:$B,$B6,'раб.(офиц)'!U:U),"0")</f>
        <v>0</v>
      </c>
      <c r="V6" s="41">
        <f>IF('раб.(офиц)'!V$5&lt;&gt;"Итого",SUMIF('раб.(офиц)'!$B:$B,$B6,'раб.(офиц)'!V:V),"0")</f>
        <v>0</v>
      </c>
      <c r="W6" s="41">
        <f>IF('раб.(офиц)'!W$5&lt;&gt;"Итого",SUMIF('раб.(офиц)'!$B:$B,$B6,'раб.(офиц)'!W:W),"0")</f>
        <v>0</v>
      </c>
      <c r="X6" s="41">
        <f>IF('раб.(офиц)'!X$5&lt;&gt;"Итого",SUMIF('раб.(офиц)'!$B:$B,$B6,'раб.(офиц)'!X:X),"0")</f>
        <v>0</v>
      </c>
      <c r="Y6" s="41">
        <f>IF('раб.(офиц)'!Y$5&lt;&gt;"Итого",SUMIF('раб.(офиц)'!$B:$B,$B6,'раб.(офиц)'!Y:Y),"0")</f>
        <v>0</v>
      </c>
      <c r="Z6" s="41">
        <f>IF('раб.(офиц)'!Z$5&lt;&gt;"Итого",SUMIF('раб.(офиц)'!$B:$B,$B6,'раб.(офиц)'!Z:Z),"0")</f>
        <v>0</v>
      </c>
      <c r="AA6" s="41">
        <f>IF('раб.(офиц)'!AA$5&lt;&gt;"Итого",SUMIF('раб.(офиц)'!$B:$B,$B6,'раб.(офиц)'!AA:AA),"0")</f>
        <v>0</v>
      </c>
      <c r="AB6" s="41">
        <f>IF('раб.(офиц)'!AB$5&lt;&gt;"Итого",SUMIF('раб.(офиц)'!$B:$B,$B6,'раб.(офиц)'!AB:AB),"0")</f>
        <v>0</v>
      </c>
      <c r="AC6" s="41">
        <f>IF('раб.(офиц)'!AC$5&lt;&gt;"Итого",SUMIF('раб.(офиц)'!$B:$B,$B6,'раб.(офиц)'!AC:AC),"0")</f>
        <v>0</v>
      </c>
      <c r="AD6" s="41">
        <f>IF('раб.(офиц)'!AD$5&lt;&gt;"Итого",SUMIF('раб.(офиц)'!$B:$B,$B6,'раб.(офиц)'!AD:AD),"0")</f>
        <v>0</v>
      </c>
      <c r="AE6" s="41">
        <f>IF('раб.(офиц)'!AE$5&lt;&gt;"Итого",SUMIF('раб.(офиц)'!$B:$B,$B6,'раб.(офиц)'!AE:AE),"0")</f>
        <v>0</v>
      </c>
      <c r="AF6" s="41">
        <f>IF('раб.(офиц)'!AF$5&lt;&gt;"Итого",SUMIF('раб.(офиц)'!$B:$B,$B6,'раб.(офиц)'!AF:AF),"0")</f>
        <v>0</v>
      </c>
      <c r="AG6" s="41">
        <f>IF('раб.(офиц)'!AG$5&lt;&gt;"Итого",SUMIF('раб.(офиц)'!$B:$B,$B6,'раб.(офиц)'!AG:AG),"0")</f>
        <v>0</v>
      </c>
      <c r="AH6" s="41">
        <f>IF('раб.(офиц)'!AH$5&lt;&gt;"Итого",SUMIF('раб.(офиц)'!$B:$B,$B6,'раб.(офиц)'!AH:AH),"0")</f>
        <v>0</v>
      </c>
    </row>
    <row r="7" spans="1:34" s="20" customFormat="1" x14ac:dyDescent="0.2">
      <c r="A7" s="19"/>
      <c r="B7" s="49" t="s">
        <v>48</v>
      </c>
      <c r="C7" s="44">
        <f t="shared" si="0"/>
        <v>0</v>
      </c>
      <c r="D7" s="41">
        <f>IF('раб.(офиц)'!D$5&lt;&gt;"Итого",SUMIF('раб.(офиц)'!$B:$B,$B7,'раб.(офиц)'!D:D),"0")</f>
        <v>0</v>
      </c>
      <c r="E7" s="41">
        <f>IF('раб.(офиц)'!E$5&lt;&gt;"Итого",SUMIF('раб.(офиц)'!$B:$B,$B7,'раб.(офиц)'!E:E),"0")</f>
        <v>0</v>
      </c>
      <c r="F7" s="41">
        <f>IF('раб.(офиц)'!F$5&lt;&gt;"Итого",SUMIF('раб.(офиц)'!$B:$B,$B7,'раб.(офиц)'!F:F),"0")</f>
        <v>0</v>
      </c>
      <c r="G7" s="41">
        <f>IF('раб.(офиц)'!G$5&lt;&gt;"Итого",SUMIF('раб.(офиц)'!$B:$B,$B7,'раб.(офиц)'!G:G),"0")</f>
        <v>0</v>
      </c>
      <c r="H7" s="41">
        <f>IF('раб.(офиц)'!H$5&lt;&gt;"Итого",SUMIF('раб.(офиц)'!$B:$B,$B7,'раб.(офиц)'!H:H),"0")</f>
        <v>0</v>
      </c>
      <c r="I7" s="41">
        <f>IF('раб.(офиц)'!I$5&lt;&gt;"Итого",SUMIF('раб.(офиц)'!$B:$B,$B7,'раб.(офиц)'!I:I),"0")</f>
        <v>0</v>
      </c>
      <c r="J7" s="41">
        <f>IF('раб.(офиц)'!J$5&lt;&gt;"Итого",SUMIF('раб.(офиц)'!$B:$B,$B7,'раб.(офиц)'!J:J),"0")</f>
        <v>0</v>
      </c>
      <c r="K7" s="41">
        <f>IF('раб.(офиц)'!K$5&lt;&gt;"Итого",SUMIF('раб.(офиц)'!$B:$B,$B7,'раб.(офиц)'!K:K),"0")</f>
        <v>0</v>
      </c>
      <c r="L7" s="41">
        <f>IF('раб.(офиц)'!L$5&lt;&gt;"Итого",SUMIF('раб.(офиц)'!$B:$B,$B7,'раб.(офиц)'!L:L),"0")</f>
        <v>0</v>
      </c>
      <c r="M7" s="41">
        <f>IF('раб.(офиц)'!M$5&lt;&gt;"Итого",SUMIF('раб.(офиц)'!$B:$B,$B7,'раб.(офиц)'!M:M),"0")</f>
        <v>0</v>
      </c>
      <c r="N7" s="41">
        <f>IF('раб.(офиц)'!N$5&lt;&gt;"Итого",SUMIF('раб.(офиц)'!$B:$B,$B7,'раб.(офиц)'!N:N),"0")</f>
        <v>0</v>
      </c>
      <c r="O7" s="41">
        <f>IF('раб.(офиц)'!O$5&lt;&gt;"Итого",SUMIF('раб.(офиц)'!$B:$B,$B7,'раб.(офиц)'!O:O),"0")</f>
        <v>0</v>
      </c>
      <c r="P7" s="41" t="str">
        <f>IF('раб.(офиц)'!P$5&lt;&gt;"Итого",SUMIF('раб.(офиц)'!$B:$B,$B7,'раб.(офиц)'!P:P),"0")</f>
        <v>0</v>
      </c>
      <c r="Q7" s="41">
        <f>IF('раб.(офиц)'!Q$5&lt;&gt;"Итого",SUMIF('раб.(офиц)'!$B:$B,$B7,'раб.(офиц)'!Q:Q),"0")</f>
        <v>0</v>
      </c>
      <c r="R7" s="41">
        <f>IF('раб.(офиц)'!R$5&lt;&gt;"Итого",SUMIF('раб.(офиц)'!$B:$B,$B7,'раб.(офиц)'!R:R),"0")</f>
        <v>0</v>
      </c>
      <c r="S7" s="41">
        <f>IF('раб.(офиц)'!S$5&lt;&gt;"Итого",SUMIF('раб.(офиц)'!$B:$B,$B7,'раб.(офиц)'!S:S),"0")</f>
        <v>0</v>
      </c>
      <c r="T7" s="41">
        <f>IF('раб.(офиц)'!T$5&lt;&gt;"Итого",SUMIF('раб.(офиц)'!$B:$B,$B7,'раб.(офиц)'!T:T),"0")</f>
        <v>0</v>
      </c>
      <c r="U7" s="41">
        <f>IF('раб.(офиц)'!U$5&lt;&gt;"Итого",SUMIF('раб.(офиц)'!$B:$B,$B7,'раб.(офиц)'!U:U),"0")</f>
        <v>0</v>
      </c>
      <c r="V7" s="41">
        <f>IF('раб.(офиц)'!V$5&lt;&gt;"Итого",SUMIF('раб.(офиц)'!$B:$B,$B7,'раб.(офиц)'!V:V),"0")</f>
        <v>0</v>
      </c>
      <c r="W7" s="41">
        <f>IF('раб.(офиц)'!W$5&lt;&gt;"Итого",SUMIF('раб.(офиц)'!$B:$B,$B7,'раб.(офиц)'!W:W),"0")</f>
        <v>0</v>
      </c>
      <c r="X7" s="41">
        <f>IF('раб.(офиц)'!X$5&lt;&gt;"Итого",SUMIF('раб.(офиц)'!$B:$B,$B7,'раб.(офиц)'!X:X),"0")</f>
        <v>0</v>
      </c>
      <c r="Y7" s="41">
        <f>IF('раб.(офиц)'!Y$5&lt;&gt;"Итого",SUMIF('раб.(офиц)'!$B:$B,$B7,'раб.(офиц)'!Y:Y),"0")</f>
        <v>0</v>
      </c>
      <c r="Z7" s="41">
        <f>IF('раб.(офиц)'!Z$5&lt;&gt;"Итого",SUMIF('раб.(офиц)'!$B:$B,$B7,'раб.(офиц)'!Z:Z),"0")</f>
        <v>0</v>
      </c>
      <c r="AA7" s="41">
        <f>IF('раб.(офиц)'!AA$5&lt;&gt;"Итого",SUMIF('раб.(офиц)'!$B:$B,$B7,'раб.(офиц)'!AA:AA),"0")</f>
        <v>0</v>
      </c>
      <c r="AB7" s="41">
        <f>IF('раб.(офиц)'!AB$5&lt;&gt;"Итого",SUMIF('раб.(офиц)'!$B:$B,$B7,'раб.(офиц)'!AB:AB),"0")</f>
        <v>0</v>
      </c>
      <c r="AC7" s="41">
        <f>IF('раб.(офиц)'!AC$5&lt;&gt;"Итого",SUMIF('раб.(офиц)'!$B:$B,$B7,'раб.(офиц)'!AC:AC),"0")</f>
        <v>0</v>
      </c>
      <c r="AD7" s="41">
        <f>IF('раб.(офиц)'!AD$5&lt;&gt;"Итого",SUMIF('раб.(офиц)'!$B:$B,$B7,'раб.(офиц)'!AD:AD),"0")</f>
        <v>0</v>
      </c>
      <c r="AE7" s="41">
        <f>IF('раб.(офиц)'!AE$5&lt;&gt;"Итого",SUMIF('раб.(офиц)'!$B:$B,$B7,'раб.(офиц)'!AE:AE),"0")</f>
        <v>0</v>
      </c>
      <c r="AF7" s="41">
        <f>IF('раб.(офиц)'!AF$5&lt;&gt;"Итого",SUMIF('раб.(офиц)'!$B:$B,$B7,'раб.(офиц)'!AF:AF),"0")</f>
        <v>0</v>
      </c>
      <c r="AG7" s="41">
        <f>IF('раб.(офиц)'!AG$5&lt;&gt;"Итого",SUMIF('раб.(офиц)'!$B:$B,$B7,'раб.(офиц)'!AG:AG),"0")</f>
        <v>0</v>
      </c>
      <c r="AH7" s="41">
        <f>IF('раб.(офиц)'!AH$5&lt;&gt;"Итого",SUMIF('раб.(офиц)'!$B:$B,$B7,'раб.(офиц)'!AH:AH),"0")</f>
        <v>0</v>
      </c>
    </row>
    <row r="8" spans="1:34" s="20" customFormat="1" x14ac:dyDescent="0.2">
      <c r="A8" s="19"/>
      <c r="B8" s="49" t="s">
        <v>69</v>
      </c>
      <c r="C8" s="44">
        <f t="shared" si="0"/>
        <v>0</v>
      </c>
      <c r="D8" s="41">
        <f>IF('раб.(офиц)'!D$5&lt;&gt;"Итого",SUMIF('раб.(офиц)'!$B:$B,$B8,'раб.(офиц)'!D:D),"0")</f>
        <v>0</v>
      </c>
      <c r="E8" s="41">
        <f>IF('раб.(офиц)'!E$5&lt;&gt;"Итого",SUMIF('раб.(офиц)'!$B:$B,$B8,'раб.(офиц)'!E:E),"0")</f>
        <v>0</v>
      </c>
      <c r="F8" s="41">
        <f>IF('раб.(офиц)'!F$5&lt;&gt;"Итого",SUMIF('раб.(офиц)'!$B:$B,$B8,'раб.(офиц)'!F:F),"0")</f>
        <v>0</v>
      </c>
      <c r="G8" s="41">
        <f>IF('раб.(офиц)'!G$5&lt;&gt;"Итого",SUMIF('раб.(офиц)'!$B:$B,$B8,'раб.(офиц)'!G:G),"0")</f>
        <v>0</v>
      </c>
      <c r="H8" s="41">
        <f>IF('раб.(офиц)'!H$5&lt;&gt;"Итого",SUMIF('раб.(офиц)'!$B:$B,$B8,'раб.(офиц)'!H:H),"0")</f>
        <v>0</v>
      </c>
      <c r="I8" s="41">
        <f>IF('раб.(офиц)'!I$5&lt;&gt;"Итого",SUMIF('раб.(офиц)'!$B:$B,$B8,'раб.(офиц)'!I:I),"0")</f>
        <v>0</v>
      </c>
      <c r="J8" s="41">
        <f>IF('раб.(офиц)'!J$5&lt;&gt;"Итого",SUMIF('раб.(офиц)'!$B:$B,$B8,'раб.(офиц)'!J:J),"0")</f>
        <v>0</v>
      </c>
      <c r="K8" s="41">
        <f>IF('раб.(офиц)'!K$5&lt;&gt;"Итого",SUMIF('раб.(офиц)'!$B:$B,$B8,'раб.(офиц)'!K:K),"0")</f>
        <v>0</v>
      </c>
      <c r="L8" s="41">
        <f>IF('раб.(офиц)'!L$5&lt;&gt;"Итого",SUMIF('раб.(офиц)'!$B:$B,$B8,'раб.(офиц)'!L:L),"0")</f>
        <v>0</v>
      </c>
      <c r="M8" s="41">
        <f>IF('раб.(офиц)'!M$5&lt;&gt;"Итого",SUMIF('раб.(офиц)'!$B:$B,$B8,'раб.(офиц)'!M:M),"0")</f>
        <v>0</v>
      </c>
      <c r="N8" s="41">
        <f>IF('раб.(офиц)'!N$5&lt;&gt;"Итого",SUMIF('раб.(офиц)'!$B:$B,$B8,'раб.(офиц)'!N:N),"0")</f>
        <v>0</v>
      </c>
      <c r="O8" s="41">
        <f>IF('раб.(офиц)'!O$5&lt;&gt;"Итого",SUMIF('раб.(офиц)'!$B:$B,$B8,'раб.(офиц)'!O:O),"0")</f>
        <v>0</v>
      </c>
      <c r="P8" s="41" t="str">
        <f>IF('раб.(офиц)'!P$5&lt;&gt;"Итого",SUMIF('раб.(офиц)'!$B:$B,$B8,'раб.(офиц)'!P:P),"0")</f>
        <v>0</v>
      </c>
      <c r="Q8" s="41">
        <f>IF('раб.(офиц)'!Q$5&lt;&gt;"Итого",SUMIF('раб.(офиц)'!$B:$B,$B8,'раб.(офиц)'!Q:Q),"0")</f>
        <v>0</v>
      </c>
      <c r="R8" s="41">
        <f>IF('раб.(офиц)'!R$5&lt;&gt;"Итого",SUMIF('раб.(офиц)'!$B:$B,$B8,'раб.(офиц)'!R:R),"0")</f>
        <v>0</v>
      </c>
      <c r="S8" s="41">
        <f>IF('раб.(офиц)'!S$5&lt;&gt;"Итого",SUMIF('раб.(офиц)'!$B:$B,$B8,'раб.(офиц)'!S:S),"0")</f>
        <v>0</v>
      </c>
      <c r="T8" s="41">
        <f>IF('раб.(офиц)'!T$5&lt;&gt;"Итого",SUMIF('раб.(офиц)'!$B:$B,$B8,'раб.(офиц)'!T:T),"0")</f>
        <v>0</v>
      </c>
      <c r="U8" s="41">
        <f>IF('раб.(офиц)'!U$5&lt;&gt;"Итого",SUMIF('раб.(офиц)'!$B:$B,$B8,'раб.(офиц)'!U:U),"0")</f>
        <v>0</v>
      </c>
      <c r="V8" s="41">
        <f>IF('раб.(офиц)'!V$5&lt;&gt;"Итого",SUMIF('раб.(офиц)'!$B:$B,$B8,'раб.(офиц)'!V:V),"0")</f>
        <v>0</v>
      </c>
      <c r="W8" s="41">
        <f>IF('раб.(офиц)'!W$5&lt;&gt;"Итого",SUMIF('раб.(офиц)'!$B:$B,$B8,'раб.(офиц)'!W:W),"0")</f>
        <v>0</v>
      </c>
      <c r="X8" s="41">
        <f>IF('раб.(офиц)'!X$5&lt;&gt;"Итого",SUMIF('раб.(офиц)'!$B:$B,$B8,'раб.(офиц)'!X:X),"0")</f>
        <v>0</v>
      </c>
      <c r="Y8" s="41">
        <f>IF('раб.(офиц)'!Y$5&lt;&gt;"Итого",SUMIF('раб.(офиц)'!$B:$B,$B8,'раб.(офиц)'!Y:Y),"0")</f>
        <v>0</v>
      </c>
      <c r="Z8" s="41">
        <f>IF('раб.(офиц)'!Z$5&lt;&gt;"Итого",SUMIF('раб.(офиц)'!$B:$B,$B8,'раб.(офиц)'!Z:Z),"0")</f>
        <v>0</v>
      </c>
      <c r="AA8" s="41">
        <f>IF('раб.(офиц)'!AA$5&lt;&gt;"Итого",SUMIF('раб.(офиц)'!$B:$B,$B8,'раб.(офиц)'!AA:AA),"0")</f>
        <v>0</v>
      </c>
      <c r="AB8" s="41">
        <f>IF('раб.(офиц)'!AB$5&lt;&gt;"Итого",SUMIF('раб.(офиц)'!$B:$B,$B8,'раб.(офиц)'!AB:AB),"0")</f>
        <v>0</v>
      </c>
      <c r="AC8" s="41">
        <f>IF('раб.(офиц)'!AC$5&lt;&gt;"Итого",SUMIF('раб.(офиц)'!$B:$B,$B8,'раб.(офиц)'!AC:AC),"0")</f>
        <v>0</v>
      </c>
      <c r="AD8" s="41">
        <f>IF('раб.(офиц)'!AD$5&lt;&gt;"Итого",SUMIF('раб.(офиц)'!$B:$B,$B8,'раб.(офиц)'!AD:AD),"0")</f>
        <v>0</v>
      </c>
      <c r="AE8" s="41">
        <f>IF('раб.(офиц)'!AE$5&lt;&gt;"Итого",SUMIF('раб.(офиц)'!$B:$B,$B8,'раб.(офиц)'!AE:AE),"0")</f>
        <v>0</v>
      </c>
      <c r="AF8" s="41">
        <f>IF('раб.(офиц)'!AF$5&lt;&gt;"Итого",SUMIF('раб.(офиц)'!$B:$B,$B8,'раб.(офиц)'!AF:AF),"0")</f>
        <v>0</v>
      </c>
      <c r="AG8" s="41">
        <f>IF('раб.(офиц)'!AG$5&lt;&gt;"Итого",SUMIF('раб.(офиц)'!$B:$B,$B8,'раб.(офиц)'!AG:AG),"0")</f>
        <v>0</v>
      </c>
      <c r="AH8" s="41">
        <f>IF('раб.(офиц)'!AH$5&lt;&gt;"Итого",SUMIF('раб.(офиц)'!$B:$B,$B8,'раб.(офиц)'!AH:AH),"0")</f>
        <v>0</v>
      </c>
    </row>
    <row r="9" spans="1:34" s="20" customFormat="1" x14ac:dyDescent="0.2">
      <c r="A9" s="19"/>
      <c r="B9" s="49" t="s">
        <v>62</v>
      </c>
      <c r="C9" s="44">
        <f t="shared" si="0"/>
        <v>0</v>
      </c>
      <c r="D9" s="41">
        <f>IF('раб.(офиц)'!D$5&lt;&gt;"Итого",SUMIF('раб.(офиц)'!$B:$B,$B9,'раб.(офиц)'!D:D),"0")</f>
        <v>0</v>
      </c>
      <c r="E9" s="41">
        <f>IF('раб.(офиц)'!E$5&lt;&gt;"Итого",SUMIF('раб.(офиц)'!$B:$B,$B9,'раб.(офиц)'!E:E),"0")</f>
        <v>0</v>
      </c>
      <c r="F9" s="41">
        <f>IF('раб.(офиц)'!F$5&lt;&gt;"Итого",SUMIF('раб.(офиц)'!$B:$B,$B9,'раб.(офиц)'!F:F),"0")</f>
        <v>0</v>
      </c>
      <c r="G9" s="41">
        <f>IF('раб.(офиц)'!G$5&lt;&gt;"Итого",SUMIF('раб.(офиц)'!$B:$B,$B9,'раб.(офиц)'!G:G),"0")</f>
        <v>0</v>
      </c>
      <c r="H9" s="41">
        <f>IF('раб.(офиц)'!H$5&lt;&gt;"Итого",SUMIF('раб.(офиц)'!$B:$B,$B9,'раб.(офиц)'!H:H),"0")</f>
        <v>0</v>
      </c>
      <c r="I9" s="41">
        <f>IF('раб.(офиц)'!I$5&lt;&gt;"Итого",SUMIF('раб.(офиц)'!$B:$B,$B9,'раб.(офиц)'!I:I),"0")</f>
        <v>0</v>
      </c>
      <c r="J9" s="41">
        <f>IF('раб.(офиц)'!J$5&lt;&gt;"Итого",SUMIF('раб.(офиц)'!$B:$B,$B9,'раб.(офиц)'!J:J),"0")</f>
        <v>0</v>
      </c>
      <c r="K9" s="41">
        <f>IF('раб.(офиц)'!K$5&lt;&gt;"Итого",SUMIF('раб.(офиц)'!$B:$B,$B9,'раб.(офиц)'!K:K),"0")</f>
        <v>0</v>
      </c>
      <c r="L9" s="41">
        <f>IF('раб.(офиц)'!L$5&lt;&gt;"Итого",SUMIF('раб.(офиц)'!$B:$B,$B9,'раб.(офиц)'!L:L),"0")</f>
        <v>0</v>
      </c>
      <c r="M9" s="41">
        <f>IF('раб.(офиц)'!M$5&lt;&gt;"Итого",SUMIF('раб.(офиц)'!$B:$B,$B9,'раб.(офиц)'!M:M),"0")</f>
        <v>0</v>
      </c>
      <c r="N9" s="41">
        <f>IF('раб.(офиц)'!N$5&lt;&gt;"Итого",SUMIF('раб.(офиц)'!$B:$B,$B9,'раб.(офиц)'!N:N),"0")</f>
        <v>0</v>
      </c>
      <c r="O9" s="41">
        <f>IF('раб.(офиц)'!O$5&lt;&gt;"Итого",SUMIF('раб.(офиц)'!$B:$B,$B9,'раб.(офиц)'!O:O),"0")</f>
        <v>0</v>
      </c>
      <c r="P9" s="41" t="str">
        <f>IF('раб.(офиц)'!P$5&lt;&gt;"Итого",SUMIF('раб.(офиц)'!$B:$B,$B9,'раб.(офиц)'!P:P),"0")</f>
        <v>0</v>
      </c>
      <c r="Q9" s="41">
        <f>IF('раб.(офиц)'!Q$5&lt;&gt;"Итого",SUMIF('раб.(офиц)'!$B:$B,$B9,'раб.(офиц)'!Q:Q),"0")</f>
        <v>0</v>
      </c>
      <c r="R9" s="41">
        <f>IF('раб.(офиц)'!R$5&lt;&gt;"Итого",SUMIF('раб.(офиц)'!$B:$B,$B9,'раб.(офиц)'!R:R),"0")</f>
        <v>0</v>
      </c>
      <c r="S9" s="41">
        <f>IF('раб.(офиц)'!S$5&lt;&gt;"Итого",SUMIF('раб.(офиц)'!$B:$B,$B9,'раб.(офиц)'!S:S),"0")</f>
        <v>0</v>
      </c>
      <c r="T9" s="41">
        <f>IF('раб.(офиц)'!T$5&lt;&gt;"Итого",SUMIF('раб.(офиц)'!$B:$B,$B9,'раб.(офиц)'!T:T),"0")</f>
        <v>0</v>
      </c>
      <c r="U9" s="41">
        <f>IF('раб.(офиц)'!U$5&lt;&gt;"Итого",SUMIF('раб.(офиц)'!$B:$B,$B9,'раб.(офиц)'!U:U),"0")</f>
        <v>0</v>
      </c>
      <c r="V9" s="41">
        <f>IF('раб.(офиц)'!V$5&lt;&gt;"Итого",SUMIF('раб.(офиц)'!$B:$B,$B9,'раб.(офиц)'!V:V),"0")</f>
        <v>0</v>
      </c>
      <c r="W9" s="41">
        <f>IF('раб.(офиц)'!W$5&lt;&gt;"Итого",SUMIF('раб.(офиц)'!$B:$B,$B9,'раб.(офиц)'!W:W),"0")</f>
        <v>0</v>
      </c>
      <c r="X9" s="41">
        <f>IF('раб.(офиц)'!X$5&lt;&gt;"Итого",SUMIF('раб.(офиц)'!$B:$B,$B9,'раб.(офиц)'!X:X),"0")</f>
        <v>0</v>
      </c>
      <c r="Y9" s="41">
        <f>IF('раб.(офиц)'!Y$5&lt;&gt;"Итого",SUMIF('раб.(офиц)'!$B:$B,$B9,'раб.(офиц)'!Y:Y),"0")</f>
        <v>0</v>
      </c>
      <c r="Z9" s="41">
        <f>IF('раб.(офиц)'!Z$5&lt;&gt;"Итого",SUMIF('раб.(офиц)'!$B:$B,$B9,'раб.(офиц)'!Z:Z),"0")</f>
        <v>0</v>
      </c>
      <c r="AA9" s="41">
        <f>IF('раб.(офиц)'!AA$5&lt;&gt;"Итого",SUMIF('раб.(офиц)'!$B:$B,$B9,'раб.(офиц)'!AA:AA),"0")</f>
        <v>0</v>
      </c>
      <c r="AB9" s="41">
        <f>IF('раб.(офиц)'!AB$5&lt;&gt;"Итого",SUMIF('раб.(офиц)'!$B:$B,$B9,'раб.(офиц)'!AB:AB),"0")</f>
        <v>0</v>
      </c>
      <c r="AC9" s="41">
        <f>IF('раб.(офиц)'!AC$5&lt;&gt;"Итого",SUMIF('раб.(офиц)'!$B:$B,$B9,'раб.(офиц)'!AC:AC),"0")</f>
        <v>0</v>
      </c>
      <c r="AD9" s="41">
        <f>IF('раб.(офиц)'!AD$5&lt;&gt;"Итого",SUMIF('раб.(офиц)'!$B:$B,$B9,'раб.(офиц)'!AD:AD),"0")</f>
        <v>0</v>
      </c>
      <c r="AE9" s="41">
        <f>IF('раб.(офиц)'!AE$5&lt;&gt;"Итого",SUMIF('раб.(офиц)'!$B:$B,$B9,'раб.(офиц)'!AE:AE),"0")</f>
        <v>0</v>
      </c>
      <c r="AF9" s="41">
        <f>IF('раб.(офиц)'!AF$5&lt;&gt;"Итого",SUMIF('раб.(офиц)'!$B:$B,$B9,'раб.(офиц)'!AF:AF),"0")</f>
        <v>0</v>
      </c>
      <c r="AG9" s="41">
        <f>IF('раб.(офиц)'!AG$5&lt;&gt;"Итого",SUMIF('раб.(офиц)'!$B:$B,$B9,'раб.(офиц)'!AG:AG),"0")</f>
        <v>0</v>
      </c>
      <c r="AH9" s="41">
        <f>IF('раб.(офиц)'!AH$5&lt;&gt;"Итого",SUMIF('раб.(офиц)'!$B:$B,$B9,'раб.(офиц)'!AH:AH),"0")</f>
        <v>0</v>
      </c>
    </row>
    <row r="10" spans="1:34" s="20" customFormat="1" x14ac:dyDescent="0.2">
      <c r="A10" s="19"/>
      <c r="B10" s="49" t="s">
        <v>41</v>
      </c>
      <c r="C10" s="44">
        <f t="shared" si="0"/>
        <v>0</v>
      </c>
      <c r="D10" s="41">
        <f>IF('раб.(офиц)'!D$5&lt;&gt;"Итого",SUMIF('раб.(офиц)'!$B:$B,$B10,'раб.(офиц)'!D:D),"0")</f>
        <v>0</v>
      </c>
      <c r="E10" s="41">
        <f>IF('раб.(офиц)'!E$5&lt;&gt;"Итого",SUMIF('раб.(офиц)'!$B:$B,$B10,'раб.(офиц)'!E:E),"0")</f>
        <v>0</v>
      </c>
      <c r="F10" s="41">
        <f>IF('раб.(офиц)'!F$5&lt;&gt;"Итого",SUMIF('раб.(офиц)'!$B:$B,$B10,'раб.(офиц)'!F:F),"0")</f>
        <v>0</v>
      </c>
      <c r="G10" s="41">
        <f>IF('раб.(офиц)'!G$5&lt;&gt;"Итого",SUMIF('раб.(офиц)'!$B:$B,$B10,'раб.(офиц)'!G:G),"0")</f>
        <v>0</v>
      </c>
      <c r="H10" s="41">
        <f>IF('раб.(офиц)'!H$5&lt;&gt;"Итого",SUMIF('раб.(офиц)'!$B:$B,$B10,'раб.(офиц)'!H:H),"0")</f>
        <v>0</v>
      </c>
      <c r="I10" s="41">
        <f>IF('раб.(офиц)'!I$5&lt;&gt;"Итого",SUMIF('раб.(офиц)'!$B:$B,$B10,'раб.(офиц)'!I:I),"0")</f>
        <v>0</v>
      </c>
      <c r="J10" s="41">
        <f>IF('раб.(офиц)'!J$5&lt;&gt;"Итого",SUMIF('раб.(офиц)'!$B:$B,$B10,'раб.(офиц)'!J:J),"0")</f>
        <v>0</v>
      </c>
      <c r="K10" s="41">
        <f>IF('раб.(офиц)'!K$5&lt;&gt;"Итого",SUMIF('раб.(офиц)'!$B:$B,$B10,'раб.(офиц)'!K:K),"0")</f>
        <v>0</v>
      </c>
      <c r="L10" s="41">
        <f>IF('раб.(офиц)'!L$5&lt;&gt;"Итого",SUMIF('раб.(офиц)'!$B:$B,$B10,'раб.(офиц)'!L:L),"0")</f>
        <v>0</v>
      </c>
      <c r="M10" s="41">
        <f>IF('раб.(офиц)'!M$5&lt;&gt;"Итого",SUMIF('раб.(офиц)'!$B:$B,$B10,'раб.(офиц)'!M:M),"0")</f>
        <v>0</v>
      </c>
      <c r="N10" s="41">
        <f>IF('раб.(офиц)'!N$5&lt;&gt;"Итого",SUMIF('раб.(офиц)'!$B:$B,$B10,'раб.(офиц)'!N:N),"0")</f>
        <v>0</v>
      </c>
      <c r="O10" s="41">
        <f>IF('раб.(офиц)'!O$5&lt;&gt;"Итого",SUMIF('раб.(офиц)'!$B:$B,$B10,'раб.(офиц)'!O:O),"0")</f>
        <v>0</v>
      </c>
      <c r="P10" s="41" t="str">
        <f>IF('раб.(офиц)'!P$5&lt;&gt;"Итого",SUMIF('раб.(офиц)'!$B:$B,$B10,'раб.(офиц)'!P:P),"0")</f>
        <v>0</v>
      </c>
      <c r="Q10" s="41">
        <f>IF('раб.(офиц)'!Q$5&lt;&gt;"Итого",SUMIF('раб.(офиц)'!$B:$B,$B10,'раб.(офиц)'!Q:Q),"0")</f>
        <v>0</v>
      </c>
      <c r="R10" s="41">
        <f>IF('раб.(офиц)'!R$5&lt;&gt;"Итого",SUMIF('раб.(офиц)'!$B:$B,$B10,'раб.(офиц)'!R:R),"0")</f>
        <v>0</v>
      </c>
      <c r="S10" s="41">
        <f>IF('раб.(офиц)'!S$5&lt;&gt;"Итого",SUMIF('раб.(офиц)'!$B:$B,$B10,'раб.(офиц)'!S:S),"0")</f>
        <v>0</v>
      </c>
      <c r="T10" s="41">
        <f>IF('раб.(офиц)'!T$5&lt;&gt;"Итого",SUMIF('раб.(офиц)'!$B:$B,$B10,'раб.(офиц)'!T:T),"0")</f>
        <v>0</v>
      </c>
      <c r="U10" s="41">
        <f>IF('раб.(офиц)'!U$5&lt;&gt;"Итого",SUMIF('раб.(офиц)'!$B:$B,$B10,'раб.(офиц)'!U:U),"0")</f>
        <v>0</v>
      </c>
      <c r="V10" s="41">
        <f>IF('раб.(офиц)'!V$5&lt;&gt;"Итого",SUMIF('раб.(офиц)'!$B:$B,$B10,'раб.(офиц)'!V:V),"0")</f>
        <v>0</v>
      </c>
      <c r="W10" s="41">
        <f>IF('раб.(офиц)'!W$5&lt;&gt;"Итого",SUMIF('раб.(офиц)'!$B:$B,$B10,'раб.(офиц)'!W:W),"0")</f>
        <v>0</v>
      </c>
      <c r="X10" s="41">
        <f>IF('раб.(офиц)'!X$5&lt;&gt;"Итого",SUMIF('раб.(офиц)'!$B:$B,$B10,'раб.(офиц)'!X:X),"0")</f>
        <v>0</v>
      </c>
      <c r="Y10" s="41">
        <f>IF('раб.(офиц)'!Y$5&lt;&gt;"Итого",SUMIF('раб.(офиц)'!$B:$B,$B10,'раб.(офиц)'!Y:Y),"0")</f>
        <v>0</v>
      </c>
      <c r="Z10" s="41">
        <f>IF('раб.(офиц)'!Z$5&lt;&gt;"Итого",SUMIF('раб.(офиц)'!$B:$B,$B10,'раб.(офиц)'!Z:Z),"0")</f>
        <v>0</v>
      </c>
      <c r="AA10" s="41">
        <f>IF('раб.(офиц)'!AA$5&lt;&gt;"Итого",SUMIF('раб.(офиц)'!$B:$B,$B10,'раб.(офиц)'!AA:AA),"0")</f>
        <v>0</v>
      </c>
      <c r="AB10" s="41">
        <f>IF('раб.(офиц)'!AB$5&lt;&gt;"Итого",SUMIF('раб.(офиц)'!$B:$B,$B10,'раб.(офиц)'!AB:AB),"0")</f>
        <v>0</v>
      </c>
      <c r="AC10" s="41">
        <f>IF('раб.(офиц)'!AC$5&lt;&gt;"Итого",SUMIF('раб.(офиц)'!$B:$B,$B10,'раб.(офиц)'!AC:AC),"0")</f>
        <v>0</v>
      </c>
      <c r="AD10" s="41">
        <f>IF('раб.(офиц)'!AD$5&lt;&gt;"Итого",SUMIF('раб.(офиц)'!$B:$B,$B10,'раб.(офиц)'!AD:AD),"0")</f>
        <v>0</v>
      </c>
      <c r="AE10" s="41">
        <f>IF('раб.(офиц)'!AE$5&lt;&gt;"Итого",SUMIF('раб.(офиц)'!$B:$B,$B10,'раб.(офиц)'!AE:AE),"0")</f>
        <v>0</v>
      </c>
      <c r="AF10" s="41">
        <f>IF('раб.(офиц)'!AF$5&lt;&gt;"Итого",SUMIF('раб.(офиц)'!$B:$B,$B10,'раб.(офиц)'!AF:AF),"0")</f>
        <v>0</v>
      </c>
      <c r="AG10" s="41">
        <f>IF('раб.(офиц)'!AG$5&lt;&gt;"Итого",SUMIF('раб.(офиц)'!$B:$B,$B10,'раб.(офиц)'!AG:AG),"0")</f>
        <v>0</v>
      </c>
      <c r="AH10" s="41">
        <f>IF('раб.(офиц)'!AH$5&lt;&gt;"Итого",SUMIF('раб.(офиц)'!$B:$B,$B10,'раб.(офиц)'!AH:AH),"0")</f>
        <v>0</v>
      </c>
    </row>
    <row r="11" spans="1:34" s="20" customFormat="1" x14ac:dyDescent="0.2">
      <c r="A11" s="19"/>
      <c r="B11" s="67" t="s">
        <v>56</v>
      </c>
      <c r="C11" s="44">
        <f t="shared" si="0"/>
        <v>0</v>
      </c>
      <c r="D11" s="41">
        <f>IF('раб.(офиц)'!D$5&lt;&gt;"Итого",SUMIF('раб.(офиц)'!$B:$B,$B11,'раб.(офиц)'!D:D),"0")</f>
        <v>0</v>
      </c>
      <c r="E11" s="41">
        <f>IF('раб.(офиц)'!E$5&lt;&gt;"Итого",SUMIF('раб.(офиц)'!$B:$B,$B11,'раб.(офиц)'!E:E),"0")</f>
        <v>0</v>
      </c>
      <c r="F11" s="41">
        <f>IF('раб.(офиц)'!F$5&lt;&gt;"Итого",SUMIF('раб.(офиц)'!$B:$B,$B11,'раб.(офиц)'!F:F),"0")</f>
        <v>0</v>
      </c>
      <c r="G11" s="41">
        <f>IF('раб.(офиц)'!G$5&lt;&gt;"Итого",SUMIF('раб.(офиц)'!$B:$B,$B11,'раб.(офиц)'!G:G),"0")</f>
        <v>0</v>
      </c>
      <c r="H11" s="41">
        <f>IF('раб.(офиц)'!H$5&lt;&gt;"Итого",SUMIF('раб.(офиц)'!$B:$B,$B11,'раб.(офиц)'!H:H),"0")</f>
        <v>0</v>
      </c>
      <c r="I11" s="41">
        <f>IF('раб.(офиц)'!I$5&lt;&gt;"Итого",SUMIF('раб.(офиц)'!$B:$B,$B11,'раб.(офиц)'!I:I),"0")</f>
        <v>0</v>
      </c>
      <c r="J11" s="41">
        <f>IF('раб.(офиц)'!J$5&lt;&gt;"Итого",SUMIF('раб.(офиц)'!$B:$B,$B11,'раб.(офиц)'!J:J),"0")</f>
        <v>0</v>
      </c>
      <c r="K11" s="41">
        <f>IF('раб.(офиц)'!K$5&lt;&gt;"Итого",SUMIF('раб.(офиц)'!$B:$B,$B11,'раб.(офиц)'!K:K),"0")</f>
        <v>0</v>
      </c>
      <c r="L11" s="41">
        <f>IF('раб.(офиц)'!L$5&lt;&gt;"Итого",SUMIF('раб.(офиц)'!$B:$B,$B11,'раб.(офиц)'!L:L),"0")</f>
        <v>0</v>
      </c>
      <c r="M11" s="41">
        <f>IF('раб.(офиц)'!M$5&lt;&gt;"Итого",SUMIF('раб.(офиц)'!$B:$B,$B11,'раб.(офиц)'!M:M),"0")</f>
        <v>0</v>
      </c>
      <c r="N11" s="41">
        <f>IF('раб.(офиц)'!N$5&lt;&gt;"Итого",SUMIF('раб.(офиц)'!$B:$B,$B11,'раб.(офиц)'!N:N),"0")</f>
        <v>0</v>
      </c>
      <c r="O11" s="41">
        <f>IF('раб.(офиц)'!O$5&lt;&gt;"Итого",SUMIF('раб.(офиц)'!$B:$B,$B11,'раб.(офиц)'!O:O),"0")</f>
        <v>0</v>
      </c>
      <c r="P11" s="41" t="str">
        <f>IF('раб.(офиц)'!P$5&lt;&gt;"Итого",SUMIF('раб.(офиц)'!$B:$B,$B11,'раб.(офиц)'!P:P),"0")</f>
        <v>0</v>
      </c>
      <c r="Q11" s="41">
        <f>IF('раб.(офиц)'!Q$5&lt;&gt;"Итого",SUMIF('раб.(офиц)'!$B:$B,$B11,'раб.(офиц)'!Q:Q),"0")</f>
        <v>0</v>
      </c>
      <c r="R11" s="41">
        <f>IF('раб.(офиц)'!R$5&lt;&gt;"Итого",SUMIF('раб.(офиц)'!$B:$B,$B11,'раб.(офиц)'!R:R),"0")</f>
        <v>0</v>
      </c>
      <c r="S11" s="41">
        <f>IF('раб.(офиц)'!S$5&lt;&gt;"Итого",SUMIF('раб.(офиц)'!$B:$B,$B11,'раб.(офиц)'!S:S),"0")</f>
        <v>0</v>
      </c>
      <c r="T11" s="41">
        <f>IF('раб.(офиц)'!T$5&lt;&gt;"Итого",SUMIF('раб.(офиц)'!$B:$B,$B11,'раб.(офиц)'!T:T),"0")</f>
        <v>0</v>
      </c>
      <c r="U11" s="41">
        <f>IF('раб.(офиц)'!U$5&lt;&gt;"Итого",SUMIF('раб.(офиц)'!$B:$B,$B11,'раб.(офиц)'!U:U),"0")</f>
        <v>0</v>
      </c>
      <c r="V11" s="41">
        <f>IF('раб.(офиц)'!V$5&lt;&gt;"Итого",SUMIF('раб.(офиц)'!$B:$B,$B11,'раб.(офиц)'!V:V),"0")</f>
        <v>0</v>
      </c>
      <c r="W11" s="41">
        <f>IF('раб.(офиц)'!W$5&lt;&gt;"Итого",SUMIF('раб.(офиц)'!$B:$B,$B11,'раб.(офиц)'!W:W),"0")</f>
        <v>0</v>
      </c>
      <c r="X11" s="41">
        <f>IF('раб.(офиц)'!X$5&lt;&gt;"Итого",SUMIF('раб.(офиц)'!$B:$B,$B11,'раб.(офиц)'!X:X),"0")</f>
        <v>0</v>
      </c>
      <c r="Y11" s="41">
        <f>IF('раб.(офиц)'!Y$5&lt;&gt;"Итого",SUMIF('раб.(офиц)'!$B:$B,$B11,'раб.(офиц)'!Y:Y),"0")</f>
        <v>0</v>
      </c>
      <c r="Z11" s="41">
        <f>IF('раб.(офиц)'!Z$5&lt;&gt;"Итого",SUMIF('раб.(офиц)'!$B:$B,$B11,'раб.(офиц)'!Z:Z),"0")</f>
        <v>0</v>
      </c>
      <c r="AA11" s="41">
        <f>IF('раб.(офиц)'!AA$5&lt;&gt;"Итого",SUMIF('раб.(офиц)'!$B:$B,$B11,'раб.(офиц)'!AA:AA),"0")</f>
        <v>0</v>
      </c>
      <c r="AB11" s="41">
        <f>IF('раб.(офиц)'!AB$5&lt;&gt;"Итого",SUMIF('раб.(офиц)'!$B:$B,$B11,'раб.(офиц)'!AB:AB),"0")</f>
        <v>0</v>
      </c>
      <c r="AC11" s="41">
        <f>IF('раб.(офиц)'!AC$5&lt;&gt;"Итого",SUMIF('раб.(офиц)'!$B:$B,$B11,'раб.(офиц)'!AC:AC),"0")</f>
        <v>0</v>
      </c>
      <c r="AD11" s="41">
        <f>IF('раб.(офиц)'!AD$5&lt;&gt;"Итого",SUMIF('раб.(офиц)'!$B:$B,$B11,'раб.(офиц)'!AD:AD),"0")</f>
        <v>0</v>
      </c>
      <c r="AE11" s="41">
        <f>IF('раб.(офиц)'!AE$5&lt;&gt;"Итого",SUMIF('раб.(офиц)'!$B:$B,$B11,'раб.(офиц)'!AE:AE),"0")</f>
        <v>0</v>
      </c>
      <c r="AF11" s="41">
        <f>IF('раб.(офиц)'!AF$5&lt;&gt;"Итого",SUMIF('раб.(офиц)'!$B:$B,$B11,'раб.(офиц)'!AF:AF),"0")</f>
        <v>0</v>
      </c>
      <c r="AG11" s="41">
        <f>IF('раб.(офиц)'!AG$5&lt;&gt;"Итого",SUMIF('раб.(офиц)'!$B:$B,$B11,'раб.(офиц)'!AG:AG),"0")</f>
        <v>0</v>
      </c>
      <c r="AH11" s="41">
        <f>IF('раб.(офиц)'!AH$5&lt;&gt;"Итого",SUMIF('раб.(офиц)'!$B:$B,$B11,'раб.(офиц)'!AH:AH),"0")</f>
        <v>0</v>
      </c>
    </row>
    <row r="12" spans="1:34" s="20" customFormat="1" x14ac:dyDescent="0.2">
      <c r="A12" s="19"/>
      <c r="B12" s="67" t="s">
        <v>68</v>
      </c>
      <c r="C12" s="44">
        <f t="shared" si="0"/>
        <v>1</v>
      </c>
      <c r="D12" s="41">
        <f>IF('раб.(офиц)'!D$5&lt;&gt;"Итого",SUMIF('раб.(офиц)'!$B:$B,$B12,'раб.(офиц)'!D:D),"0")</f>
        <v>0</v>
      </c>
      <c r="E12" s="41">
        <f>IF('раб.(офиц)'!E$5&lt;&gt;"Итого",SUMIF('раб.(офиц)'!$B:$B,$B12,'раб.(офиц)'!E:E),"0")</f>
        <v>0</v>
      </c>
      <c r="F12" s="41">
        <f>IF('раб.(офиц)'!F$5&lt;&gt;"Итого",SUMIF('раб.(офиц)'!$B:$B,$B12,'раб.(офиц)'!F:F),"0")</f>
        <v>0</v>
      </c>
      <c r="G12" s="41">
        <f>IF('раб.(офиц)'!G$5&lt;&gt;"Итого",SUMIF('раб.(офиц)'!$B:$B,$B12,'раб.(офиц)'!G:G),"0")</f>
        <v>0</v>
      </c>
      <c r="H12" s="41">
        <f>IF('раб.(офиц)'!H$5&lt;&gt;"Итого",SUMIF('раб.(офиц)'!$B:$B,$B12,'раб.(офиц)'!H:H),"0")</f>
        <v>0</v>
      </c>
      <c r="I12" s="41">
        <f>IF('раб.(офиц)'!I$5&lt;&gt;"Итого",SUMIF('раб.(офиц)'!$B:$B,$B12,'раб.(офиц)'!I:I),"0")</f>
        <v>0</v>
      </c>
      <c r="J12" s="41">
        <f>IF('раб.(офиц)'!J$5&lt;&gt;"Итого",SUMIF('раб.(офиц)'!$B:$B,$B12,'раб.(офиц)'!J:J),"0")</f>
        <v>0</v>
      </c>
      <c r="K12" s="41">
        <f>IF('раб.(офиц)'!K$5&lt;&gt;"Итого",SUMIF('раб.(офиц)'!$B:$B,$B12,'раб.(офиц)'!K:K),"0")</f>
        <v>0</v>
      </c>
      <c r="L12" s="41">
        <f>IF('раб.(офиц)'!L$5&lt;&gt;"Итого",SUMIF('раб.(офиц)'!$B:$B,$B12,'раб.(офиц)'!L:L),"0")</f>
        <v>0</v>
      </c>
      <c r="M12" s="41">
        <f>IF('раб.(офиц)'!M$5&lt;&gt;"Итого",SUMIF('раб.(офиц)'!$B:$B,$B12,'раб.(офиц)'!M:M),"0")</f>
        <v>0</v>
      </c>
      <c r="N12" s="41">
        <f>IF('раб.(офиц)'!N$5&lt;&gt;"Итого",SUMIF('раб.(офиц)'!$B:$B,$B12,'раб.(офиц)'!N:N),"0")</f>
        <v>1</v>
      </c>
      <c r="O12" s="41">
        <f>IF('раб.(офиц)'!O$5&lt;&gt;"Итого",SUMIF('раб.(офиц)'!$B:$B,$B12,'раб.(офиц)'!O:O),"0")</f>
        <v>0</v>
      </c>
      <c r="P12" s="41" t="str">
        <f>IF('раб.(офиц)'!P$5&lt;&gt;"Итого",SUMIF('раб.(офиц)'!$B:$B,$B12,'раб.(офиц)'!P:P),"0")</f>
        <v>0</v>
      </c>
      <c r="Q12" s="41">
        <f>IF('раб.(офиц)'!Q$5&lt;&gt;"Итого",SUMIF('раб.(офиц)'!$B:$B,$B12,'раб.(офиц)'!Q:Q),"0")</f>
        <v>0</v>
      </c>
      <c r="R12" s="41">
        <f>IF('раб.(офиц)'!R$5&lt;&gt;"Итого",SUMIF('раб.(офиц)'!$B:$B,$B12,'раб.(офиц)'!R:R),"0")</f>
        <v>0</v>
      </c>
      <c r="S12" s="41">
        <f>IF('раб.(офиц)'!S$5&lt;&gt;"Итого",SUMIF('раб.(офиц)'!$B:$B,$B12,'раб.(офиц)'!S:S),"0")</f>
        <v>0</v>
      </c>
      <c r="T12" s="41">
        <f>IF('раб.(офиц)'!T$5&lt;&gt;"Итого",SUMIF('раб.(офиц)'!$B:$B,$B12,'раб.(офиц)'!T:T),"0")</f>
        <v>0</v>
      </c>
      <c r="U12" s="41">
        <f>IF('раб.(офиц)'!U$5&lt;&gt;"Итого",SUMIF('раб.(офиц)'!$B:$B,$B12,'раб.(офиц)'!U:U),"0")</f>
        <v>0</v>
      </c>
      <c r="V12" s="41">
        <f>IF('раб.(офиц)'!V$5&lt;&gt;"Итого",SUMIF('раб.(офиц)'!$B:$B,$B12,'раб.(офиц)'!V:V),"0")</f>
        <v>0</v>
      </c>
      <c r="W12" s="41">
        <f>IF('раб.(офиц)'!W$5&lt;&gt;"Итого",SUMIF('раб.(офиц)'!$B:$B,$B12,'раб.(офиц)'!W:W),"0")</f>
        <v>0</v>
      </c>
      <c r="X12" s="41">
        <f>IF('раб.(офиц)'!X$5&lt;&gt;"Итого",SUMIF('раб.(офиц)'!$B:$B,$B12,'раб.(офиц)'!X:X),"0")</f>
        <v>0</v>
      </c>
      <c r="Y12" s="41">
        <f>IF('раб.(офиц)'!Y$5&lt;&gt;"Итого",SUMIF('раб.(офиц)'!$B:$B,$B12,'раб.(офиц)'!Y:Y),"0")</f>
        <v>0</v>
      </c>
      <c r="Z12" s="41">
        <f>IF('раб.(офиц)'!Z$5&lt;&gt;"Итого",SUMIF('раб.(офиц)'!$B:$B,$B12,'раб.(офиц)'!Z:Z),"0")</f>
        <v>0</v>
      </c>
      <c r="AA12" s="41">
        <f>IF('раб.(офиц)'!AA$5&lt;&gt;"Итого",SUMIF('раб.(офиц)'!$B:$B,$B12,'раб.(офиц)'!AA:AA),"0")</f>
        <v>0</v>
      </c>
      <c r="AB12" s="41">
        <f>IF('раб.(офиц)'!AB$5&lt;&gt;"Итого",SUMIF('раб.(офиц)'!$B:$B,$B12,'раб.(офиц)'!AB:AB),"0")</f>
        <v>0</v>
      </c>
      <c r="AC12" s="41">
        <f>IF('раб.(офиц)'!AC$5&lt;&gt;"Итого",SUMIF('раб.(офиц)'!$B:$B,$B12,'раб.(офиц)'!AC:AC),"0")</f>
        <v>0</v>
      </c>
      <c r="AD12" s="41">
        <f>IF('раб.(офиц)'!AD$5&lt;&gt;"Итого",SUMIF('раб.(офиц)'!$B:$B,$B12,'раб.(офиц)'!AD:AD),"0")</f>
        <v>0</v>
      </c>
      <c r="AE12" s="41">
        <f>IF('раб.(офиц)'!AE$5&lt;&gt;"Итого",SUMIF('раб.(офиц)'!$B:$B,$B12,'раб.(офиц)'!AE:AE),"0")</f>
        <v>0</v>
      </c>
      <c r="AF12" s="41">
        <f>IF('раб.(офиц)'!AF$5&lt;&gt;"Итого",SUMIF('раб.(офиц)'!$B:$B,$B12,'раб.(офиц)'!AF:AF),"0")</f>
        <v>0</v>
      </c>
      <c r="AG12" s="41">
        <f>IF('раб.(офиц)'!AG$5&lt;&gt;"Итого",SUMIF('раб.(офиц)'!$B:$B,$B12,'раб.(офиц)'!AG:AG),"0")</f>
        <v>0</v>
      </c>
      <c r="AH12" s="41">
        <f>IF('раб.(офиц)'!AH$5&lt;&gt;"Итого",SUMIF('раб.(офиц)'!$B:$B,$B12,'раб.(офиц)'!AH:AH),"0")</f>
        <v>0</v>
      </c>
    </row>
    <row r="13" spans="1:34" s="20" customFormat="1" x14ac:dyDescent="0.2">
      <c r="A13" s="19"/>
      <c r="B13" s="67" t="s">
        <v>67</v>
      </c>
      <c r="C13" s="44">
        <f t="shared" si="0"/>
        <v>0</v>
      </c>
      <c r="D13" s="41">
        <f>IF('раб.(офиц)'!D$5&lt;&gt;"Итого",SUMIF('раб.(офиц)'!$B:$B,$B13,'раб.(офиц)'!D:D),"0")</f>
        <v>0</v>
      </c>
      <c r="E13" s="41">
        <f>IF('раб.(офиц)'!E$5&lt;&gt;"Итого",SUMIF('раб.(офиц)'!$B:$B,$B13,'раб.(офиц)'!E:E),"0")</f>
        <v>0</v>
      </c>
      <c r="F13" s="41">
        <f>IF('раб.(офиц)'!F$5&lt;&gt;"Итого",SUMIF('раб.(офиц)'!$B:$B,$B13,'раб.(офиц)'!F:F),"0")</f>
        <v>0</v>
      </c>
      <c r="G13" s="41">
        <f>IF('раб.(офиц)'!G$5&lt;&gt;"Итого",SUMIF('раб.(офиц)'!$B:$B,$B13,'раб.(офиц)'!G:G),"0")</f>
        <v>0</v>
      </c>
      <c r="H13" s="41">
        <f>IF('раб.(офиц)'!H$5&lt;&gt;"Итого",SUMIF('раб.(офиц)'!$B:$B,$B13,'раб.(офиц)'!H:H),"0")</f>
        <v>0</v>
      </c>
      <c r="I13" s="41">
        <f>IF('раб.(офиц)'!I$5&lt;&gt;"Итого",SUMIF('раб.(офиц)'!$B:$B,$B13,'раб.(офиц)'!I:I),"0")</f>
        <v>0</v>
      </c>
      <c r="J13" s="41">
        <f>IF('раб.(офиц)'!J$5&lt;&gt;"Итого",SUMIF('раб.(офиц)'!$B:$B,$B13,'раб.(офиц)'!J:J),"0")</f>
        <v>0</v>
      </c>
      <c r="K13" s="41">
        <f>IF('раб.(офиц)'!K$5&lt;&gt;"Итого",SUMIF('раб.(офиц)'!$B:$B,$B13,'раб.(офиц)'!K:K),"0")</f>
        <v>0</v>
      </c>
      <c r="L13" s="41">
        <f>IF('раб.(офиц)'!L$5&lt;&gt;"Итого",SUMIF('раб.(офиц)'!$B:$B,$B13,'раб.(офиц)'!L:L),"0")</f>
        <v>0</v>
      </c>
      <c r="M13" s="41">
        <f>IF('раб.(офиц)'!M$5&lt;&gt;"Итого",SUMIF('раб.(офиц)'!$B:$B,$B13,'раб.(офиц)'!M:M),"0")</f>
        <v>0</v>
      </c>
      <c r="N13" s="41">
        <f>IF('раб.(офиц)'!N$5&lt;&gt;"Итого",SUMIF('раб.(офиц)'!$B:$B,$B13,'раб.(офиц)'!N:N),"0")</f>
        <v>0</v>
      </c>
      <c r="O13" s="41">
        <f>IF('раб.(офиц)'!O$5&lt;&gt;"Итого",SUMIF('раб.(офиц)'!$B:$B,$B13,'раб.(офиц)'!O:O),"0")</f>
        <v>0</v>
      </c>
      <c r="P13" s="41" t="str">
        <f>IF('раб.(офиц)'!P$5&lt;&gt;"Итого",SUMIF('раб.(офиц)'!$B:$B,$B13,'раб.(офиц)'!P:P),"0")</f>
        <v>0</v>
      </c>
      <c r="Q13" s="41">
        <f>IF('раб.(офиц)'!Q$5&lt;&gt;"Итого",SUMIF('раб.(офиц)'!$B:$B,$B13,'раб.(офиц)'!Q:Q),"0")</f>
        <v>0</v>
      </c>
      <c r="R13" s="41">
        <f>IF('раб.(офиц)'!R$5&lt;&gt;"Итого",SUMIF('раб.(офиц)'!$B:$B,$B13,'раб.(офиц)'!R:R),"0")</f>
        <v>0</v>
      </c>
      <c r="S13" s="41">
        <f>IF('раб.(офиц)'!S$5&lt;&gt;"Итого",SUMIF('раб.(офиц)'!$B:$B,$B13,'раб.(офиц)'!S:S),"0")</f>
        <v>0</v>
      </c>
      <c r="T13" s="41">
        <f>IF('раб.(офиц)'!T$5&lt;&gt;"Итого",SUMIF('раб.(офиц)'!$B:$B,$B13,'раб.(офиц)'!T:T),"0")</f>
        <v>0</v>
      </c>
      <c r="U13" s="41">
        <f>IF('раб.(офиц)'!U$5&lt;&gt;"Итого",SUMIF('раб.(офиц)'!$B:$B,$B13,'раб.(офиц)'!U:U),"0")</f>
        <v>0</v>
      </c>
      <c r="V13" s="41">
        <f>IF('раб.(офиц)'!V$5&lt;&gt;"Итого",SUMIF('раб.(офиц)'!$B:$B,$B13,'раб.(офиц)'!V:V),"0")</f>
        <v>0</v>
      </c>
      <c r="W13" s="41">
        <f>IF('раб.(офиц)'!W$5&lt;&gt;"Итого",SUMIF('раб.(офиц)'!$B:$B,$B13,'раб.(офиц)'!W:W),"0")</f>
        <v>0</v>
      </c>
      <c r="X13" s="41">
        <f>IF('раб.(офиц)'!X$5&lt;&gt;"Итого",SUMIF('раб.(офиц)'!$B:$B,$B13,'раб.(офиц)'!X:X),"0")</f>
        <v>0</v>
      </c>
      <c r="Y13" s="41">
        <f>IF('раб.(офиц)'!Y$5&lt;&gt;"Итого",SUMIF('раб.(офиц)'!$B:$B,$B13,'раб.(офиц)'!Y:Y),"0")</f>
        <v>0</v>
      </c>
      <c r="Z13" s="41">
        <f>IF('раб.(офиц)'!Z$5&lt;&gt;"Итого",SUMIF('раб.(офиц)'!$B:$B,$B13,'раб.(офиц)'!Z:Z),"0")</f>
        <v>0</v>
      </c>
      <c r="AA13" s="41">
        <f>IF('раб.(офиц)'!AA$5&lt;&gt;"Итого",SUMIF('раб.(офиц)'!$B:$B,$B13,'раб.(офиц)'!AA:AA),"0")</f>
        <v>0</v>
      </c>
      <c r="AB13" s="41">
        <f>IF('раб.(офиц)'!AB$5&lt;&gt;"Итого",SUMIF('раб.(офиц)'!$B:$B,$B13,'раб.(офиц)'!AB:AB),"0")</f>
        <v>0</v>
      </c>
      <c r="AC13" s="41">
        <f>IF('раб.(офиц)'!AC$5&lt;&gt;"Итого",SUMIF('раб.(офиц)'!$B:$B,$B13,'раб.(офиц)'!AC:AC),"0")</f>
        <v>0</v>
      </c>
      <c r="AD13" s="41">
        <f>IF('раб.(офиц)'!AD$5&lt;&gt;"Итого",SUMIF('раб.(офиц)'!$B:$B,$B13,'раб.(офиц)'!AD:AD),"0")</f>
        <v>0</v>
      </c>
      <c r="AE13" s="41">
        <f>IF('раб.(офиц)'!AE$5&lt;&gt;"Итого",SUMIF('раб.(офиц)'!$B:$B,$B13,'раб.(офиц)'!AE:AE),"0")</f>
        <v>0</v>
      </c>
      <c r="AF13" s="41">
        <f>IF('раб.(офиц)'!AF$5&lt;&gt;"Итого",SUMIF('раб.(офиц)'!$B:$B,$B13,'раб.(офиц)'!AF:AF),"0")</f>
        <v>0</v>
      </c>
      <c r="AG13" s="41">
        <f>IF('раб.(офиц)'!AG$5&lt;&gt;"Итого",SUMIF('раб.(офиц)'!$B:$B,$B13,'раб.(офиц)'!AG:AG),"0")</f>
        <v>0</v>
      </c>
      <c r="AH13" s="41">
        <f>IF('раб.(офиц)'!AH$5&lt;&gt;"Итого",SUMIF('раб.(офиц)'!$B:$B,$B13,'раб.(офиц)'!AH:AH),"0")</f>
        <v>0</v>
      </c>
    </row>
    <row r="14" spans="1:34" s="20" customFormat="1" x14ac:dyDescent="0.2">
      <c r="A14" s="19"/>
      <c r="B14" s="67" t="s">
        <v>52</v>
      </c>
      <c r="C14" s="44">
        <f t="shared" si="0"/>
        <v>0</v>
      </c>
      <c r="D14" s="41">
        <f>IF('раб.(офиц)'!D$5&lt;&gt;"Итого",SUMIF('раб.(офиц)'!$B:$B,$B14,'раб.(офиц)'!D:D),"0")</f>
        <v>0</v>
      </c>
      <c r="E14" s="41">
        <f>IF('раб.(офиц)'!E$5&lt;&gt;"Итого",SUMIF('раб.(офиц)'!$B:$B,$B14,'раб.(офиц)'!E:E),"0")</f>
        <v>0</v>
      </c>
      <c r="F14" s="41">
        <f>IF('раб.(офиц)'!F$5&lt;&gt;"Итого",SUMIF('раб.(офиц)'!$B:$B,$B14,'раб.(офиц)'!F:F),"0")</f>
        <v>0</v>
      </c>
      <c r="G14" s="41">
        <f>IF('раб.(офиц)'!G$5&lt;&gt;"Итого",SUMIF('раб.(офиц)'!$B:$B,$B14,'раб.(офиц)'!G:G),"0")</f>
        <v>0</v>
      </c>
      <c r="H14" s="41">
        <f>IF('раб.(офиц)'!H$5&lt;&gt;"Итого",SUMIF('раб.(офиц)'!$B:$B,$B14,'раб.(офиц)'!H:H),"0")</f>
        <v>0</v>
      </c>
      <c r="I14" s="41">
        <f>IF('раб.(офиц)'!I$5&lt;&gt;"Итого",SUMIF('раб.(офиц)'!$B:$B,$B14,'раб.(офиц)'!I:I),"0")</f>
        <v>0</v>
      </c>
      <c r="J14" s="41">
        <f>IF('раб.(офиц)'!J$5&lt;&gt;"Итого",SUMIF('раб.(офиц)'!$B:$B,$B14,'раб.(офиц)'!J:J),"0")</f>
        <v>0</v>
      </c>
      <c r="K14" s="41">
        <f>IF('раб.(офиц)'!K$5&lt;&gt;"Итого",SUMIF('раб.(офиц)'!$B:$B,$B14,'раб.(офиц)'!K:K),"0")</f>
        <v>0</v>
      </c>
      <c r="L14" s="41">
        <f>IF('раб.(офиц)'!L$5&lt;&gt;"Итого",SUMIF('раб.(офиц)'!$B:$B,$B14,'раб.(офиц)'!L:L),"0")</f>
        <v>0</v>
      </c>
      <c r="M14" s="41">
        <f>IF('раб.(офиц)'!M$5&lt;&gt;"Итого",SUMIF('раб.(офиц)'!$B:$B,$B14,'раб.(офиц)'!M:M),"0")</f>
        <v>0</v>
      </c>
      <c r="N14" s="41">
        <f>IF('раб.(офиц)'!N$5&lt;&gt;"Итого",SUMIF('раб.(офиц)'!$B:$B,$B14,'раб.(офиц)'!N:N),"0")</f>
        <v>0</v>
      </c>
      <c r="O14" s="41">
        <f>IF('раб.(офиц)'!O$5&lt;&gt;"Итого",SUMIF('раб.(офиц)'!$B:$B,$B14,'раб.(офиц)'!O:O),"0")</f>
        <v>0</v>
      </c>
      <c r="P14" s="41" t="str">
        <f>IF('раб.(офиц)'!P$5&lt;&gt;"Итого",SUMIF('раб.(офиц)'!$B:$B,$B14,'раб.(офиц)'!P:P),"0")</f>
        <v>0</v>
      </c>
      <c r="Q14" s="41">
        <f>IF('раб.(офиц)'!Q$5&lt;&gt;"Итого",SUMIF('раб.(офиц)'!$B:$B,$B14,'раб.(офиц)'!Q:Q),"0")</f>
        <v>0</v>
      </c>
      <c r="R14" s="41">
        <f>IF('раб.(офиц)'!R$5&lt;&gt;"Итого",SUMIF('раб.(офиц)'!$B:$B,$B14,'раб.(офиц)'!R:R),"0")</f>
        <v>0</v>
      </c>
      <c r="S14" s="41">
        <f>IF('раб.(офиц)'!S$5&lt;&gt;"Итого",SUMIF('раб.(офиц)'!$B:$B,$B14,'раб.(офиц)'!S:S),"0")</f>
        <v>0</v>
      </c>
      <c r="T14" s="41">
        <f>IF('раб.(офиц)'!T$5&lt;&gt;"Итого",SUMIF('раб.(офиц)'!$B:$B,$B14,'раб.(офиц)'!T:T),"0")</f>
        <v>0</v>
      </c>
      <c r="U14" s="41">
        <f>IF('раб.(офиц)'!U$5&lt;&gt;"Итого",SUMIF('раб.(офиц)'!$B:$B,$B14,'раб.(офиц)'!U:U),"0")</f>
        <v>0</v>
      </c>
      <c r="V14" s="41">
        <f>IF('раб.(офиц)'!V$5&lt;&gt;"Итого",SUMIF('раб.(офиц)'!$B:$B,$B14,'раб.(офиц)'!V:V),"0")</f>
        <v>0</v>
      </c>
      <c r="W14" s="41">
        <f>IF('раб.(офиц)'!W$5&lt;&gt;"Итого",SUMIF('раб.(офиц)'!$B:$B,$B14,'раб.(офиц)'!W:W),"0")</f>
        <v>0</v>
      </c>
      <c r="X14" s="41">
        <f>IF('раб.(офиц)'!X$5&lt;&gt;"Итого",SUMIF('раб.(офиц)'!$B:$B,$B14,'раб.(офиц)'!X:X),"0")</f>
        <v>0</v>
      </c>
      <c r="Y14" s="41">
        <f>IF('раб.(офиц)'!Y$5&lt;&gt;"Итого",SUMIF('раб.(офиц)'!$B:$B,$B14,'раб.(офиц)'!Y:Y),"0")</f>
        <v>0</v>
      </c>
      <c r="Z14" s="41">
        <f>IF('раб.(офиц)'!Z$5&lt;&gt;"Итого",SUMIF('раб.(офиц)'!$B:$B,$B14,'раб.(офиц)'!Z:Z),"0")</f>
        <v>0</v>
      </c>
      <c r="AA14" s="41">
        <f>IF('раб.(офиц)'!AA$5&lt;&gt;"Итого",SUMIF('раб.(офиц)'!$B:$B,$B14,'раб.(офиц)'!AA:AA),"0")</f>
        <v>0</v>
      </c>
      <c r="AB14" s="41">
        <f>IF('раб.(офиц)'!AB$5&lt;&gt;"Итого",SUMIF('раб.(офиц)'!$B:$B,$B14,'раб.(офиц)'!AB:AB),"0")</f>
        <v>0</v>
      </c>
      <c r="AC14" s="41">
        <f>IF('раб.(офиц)'!AC$5&lt;&gt;"Итого",SUMIF('раб.(офиц)'!$B:$B,$B14,'раб.(офиц)'!AC:AC),"0")</f>
        <v>0</v>
      </c>
      <c r="AD14" s="41">
        <f>IF('раб.(офиц)'!AD$5&lt;&gt;"Итого",SUMIF('раб.(офиц)'!$B:$B,$B14,'раб.(офиц)'!AD:AD),"0")</f>
        <v>0</v>
      </c>
      <c r="AE14" s="41">
        <f>IF('раб.(офиц)'!AE$5&lt;&gt;"Итого",SUMIF('раб.(офиц)'!$B:$B,$B14,'раб.(офиц)'!AE:AE),"0")</f>
        <v>0</v>
      </c>
      <c r="AF14" s="41">
        <f>IF('раб.(офиц)'!AF$5&lt;&gt;"Итого",SUMIF('раб.(офиц)'!$B:$B,$B14,'раб.(офиц)'!AF:AF),"0")</f>
        <v>0</v>
      </c>
      <c r="AG14" s="41">
        <f>IF('раб.(офиц)'!AG$5&lt;&gt;"Итого",SUMIF('раб.(офиц)'!$B:$B,$B14,'раб.(офиц)'!AG:AG),"0")</f>
        <v>0</v>
      </c>
      <c r="AH14" s="41">
        <f>IF('раб.(офиц)'!AH$5&lt;&gt;"Итого",SUMIF('раб.(офиц)'!$B:$B,$B14,'раб.(офиц)'!AH:AH),"0")</f>
        <v>0</v>
      </c>
    </row>
    <row r="15" spans="1:34" s="20" customFormat="1" x14ac:dyDescent="0.2">
      <c r="A15" s="19"/>
      <c r="B15" s="66" t="s">
        <v>70</v>
      </c>
      <c r="C15" s="44">
        <f t="shared" si="0"/>
        <v>279233.99999999662</v>
      </c>
      <c r="D15" s="41">
        <f>IF('раб.(офиц)'!D$5&lt;&gt;"Итого",SUMIF('раб.(офиц)'!$B:$B,$B15,'раб.(офиц)'!D:D),"0")</f>
        <v>25905</v>
      </c>
      <c r="E15" s="41">
        <f>IF('раб.(офиц)'!E$5&lt;&gt;"Итого",SUMIF('раб.(офиц)'!$B:$B,$B15,'раб.(офиц)'!E:E),"0")</f>
        <v>0</v>
      </c>
      <c r="F15" s="41">
        <f>IF('раб.(офиц)'!F$5&lt;&gt;"Итого",SUMIF('раб.(офиц)'!$B:$B,$B15,'раб.(офиц)'!F:F),"0")</f>
        <v>0</v>
      </c>
      <c r="G15" s="41">
        <f>IF('раб.(офиц)'!G$5&lt;&gt;"Итого",SUMIF('раб.(офиц)'!$B:$B,$B15,'раб.(офиц)'!G:G),"0")</f>
        <v>36980</v>
      </c>
      <c r="H15" s="41">
        <f>SUMIF('раб.(офиц)'!$B:$B,$B15,'раб.(офиц)'!H:H)+SUMIF(бонусы!$B:$B,$B15,бонусы!H:H)</f>
        <v>51185</v>
      </c>
      <c r="I15" s="41">
        <f>SUMIF('раб.(офиц)'!$B:$B,$B15,'раб.(офиц)'!I:I)+SUMIF(бонусы!$B:$B,$B15,бонусы!I:I)</f>
        <v>22680</v>
      </c>
      <c r="J15" s="41">
        <f>SUMIF('раб.(офиц)'!$B:$B,$B15,'раб.(офиц)'!J:J)+SUMIF(бонусы!$B:$B,$B15,бонусы!J:J)</f>
        <v>0</v>
      </c>
      <c r="K15" s="41">
        <f>SUMIF('раб.(офиц)'!$B:$B,$B15,'раб.(офиц)'!K:K)+SUMIF(бонусы!$B:$B,$B15,бонусы!K:K)</f>
        <v>39635</v>
      </c>
      <c r="L15" s="41">
        <f>SUMIF('раб.(офиц)'!$B:$B,$B15,'раб.(офиц)'!L:L)+SUMIF(бонусы!$B:$B,$B15,бонусы!L:L)</f>
        <v>40949</v>
      </c>
      <c r="M15" s="41">
        <f>SUMIF('раб.(офиц)'!$B:$B,$B15,'раб.(офиц)'!M:M)+SUMIF(бонусы!$B:$B,$B15,бонусы!M:M)</f>
        <v>16595</v>
      </c>
      <c r="N15" s="41">
        <f>SUMIF('раб.(офиц)'!$B:$B,$B15,'раб.(офиц)'!N:N)+SUMIF(бонусы!$B:$B,$B15,бонусы!N:N)</f>
        <v>0</v>
      </c>
      <c r="O15" s="39">
        <f>IFERROR(SUMIF('раб.(офиц)'!$B:$B,$B15,INDEX('раб.(офиц)'!$D:$AJ,,MATCH(O$3,'раб.(офиц)'!$D$5:$AJ$5,))),)+IFERROR(SUMIF(бонусы!$B:$B,$B15,INDEX(бонусы!$D:$AJ,,MATCH(O$3,бонусы!$D$5:$AJ$5,))),)</f>
        <v>45304.999999996602</v>
      </c>
      <c r="P15" s="41" t="str">
        <f>IF('раб.(офиц)'!P$5&lt;&gt;"Итого",SUMIF('раб.(офиц)'!$B:$B,$B15,'раб.(офиц)'!P:P),"0")</f>
        <v>0</v>
      </c>
      <c r="Q15" s="41">
        <f>SUMIF('раб.(офиц)'!$B:$B,$B15,'раб.(офиц)'!Q:Q)+SUMIF(бонусы!$B:$B,$B15,бонусы!Q:Q)</f>
        <v>0</v>
      </c>
      <c r="R15" s="41">
        <f>SUMIF('раб.(офиц)'!$B:$B,$B15,'раб.(офиц)'!R:R)+SUMIF(бонусы!$B:$B,$B15,бонусы!R:R)</f>
        <v>0</v>
      </c>
      <c r="S15" s="41">
        <f>IF('раб.(офиц)'!S$5&lt;&gt;"Итого",SUMIF('раб.(офиц)'!$B:$B,$B15,'раб.(офиц)'!S:S),"0")</f>
        <v>0</v>
      </c>
      <c r="T15" s="41">
        <f>IF('раб.(офиц)'!T$5&lt;&gt;"Итого",SUMIF('раб.(офиц)'!$B:$B,$B15,'раб.(офиц)'!T:T),"0")</f>
        <v>0</v>
      </c>
      <c r="U15" s="41">
        <f>IF('раб.(офиц)'!U$5&lt;&gt;"Итого",SUMIF('раб.(офиц)'!$B:$B,$B15,'раб.(офиц)'!U:U),"0")</f>
        <v>0</v>
      </c>
      <c r="V15" s="41">
        <f>IF('раб.(офиц)'!V$5&lt;&gt;"Итого",SUMIF('раб.(офиц)'!$B:$B,$B15,'раб.(офиц)'!V:V),"0")</f>
        <v>0</v>
      </c>
      <c r="W15" s="41">
        <f>IF('раб.(офиц)'!W$5&lt;&gt;"Итого",SUMIF('раб.(офиц)'!$B:$B,$B15,'раб.(офиц)'!W:W),"0")</f>
        <v>0</v>
      </c>
      <c r="X15" s="41">
        <f>IF('раб.(офиц)'!X$5&lt;&gt;"Итого",SUMIF('раб.(офиц)'!$B:$B,$B15,'раб.(офиц)'!X:X),"0")</f>
        <v>0</v>
      </c>
      <c r="Y15" s="41">
        <f>IF('раб.(офиц)'!Y$5&lt;&gt;"Итого",SUMIF('раб.(офиц)'!$B:$B,$B15,'раб.(офиц)'!Y:Y),"0")</f>
        <v>0</v>
      </c>
      <c r="Z15" s="41">
        <f>IF('раб.(офиц)'!Z$5&lt;&gt;"Итого",SUMIF('раб.(офиц)'!$B:$B,$B15,'раб.(офиц)'!Z:Z),"0")</f>
        <v>0</v>
      </c>
      <c r="AA15" s="41">
        <f>IF('раб.(офиц)'!AA$5&lt;&gt;"Итого",SUMIF('раб.(офиц)'!$B:$B,$B15,'раб.(офиц)'!AA:AA),"0")</f>
        <v>0</v>
      </c>
      <c r="AB15" s="41">
        <f>IF('раб.(офиц)'!AB$5&lt;&gt;"Итого",SUMIF('раб.(офиц)'!$B:$B,$B15,'раб.(офиц)'!AB:AB),"0")</f>
        <v>0</v>
      </c>
      <c r="AC15" s="41">
        <f>IF('раб.(офиц)'!AC$5&lt;&gt;"Итого",SUMIF('раб.(офиц)'!$B:$B,$B15,'раб.(офиц)'!AC:AC),"0")</f>
        <v>0</v>
      </c>
      <c r="AD15" s="41">
        <f>IF('раб.(офиц)'!AD$5&lt;&gt;"Итого",SUMIF('раб.(офиц)'!$B:$B,$B15,'раб.(офиц)'!AD:AD),"0")</f>
        <v>0</v>
      </c>
      <c r="AE15" s="41">
        <f>IF('раб.(офиц)'!AE$5&lt;&gt;"Итого",SUMIF('раб.(офиц)'!$B:$B,$B15,'раб.(офиц)'!AE:AE),"0")</f>
        <v>0</v>
      </c>
      <c r="AF15" s="41">
        <f>IF('раб.(офиц)'!AF$5&lt;&gt;"Итого",SUMIF('раб.(офиц)'!$B:$B,$B15,'раб.(офиц)'!AF:AF),"0")</f>
        <v>0</v>
      </c>
      <c r="AG15" s="41">
        <f>IF('раб.(офиц)'!AG$5&lt;&gt;"Итого",SUMIF('раб.(офиц)'!$B:$B,$B15,'раб.(офиц)'!AG:AG),"0")</f>
        <v>0</v>
      </c>
      <c r="AH15" s="41">
        <f>IF('раб.(офиц)'!AH$5&lt;&gt;"Итого",SUMIF('раб.(офиц)'!$B:$B,$B15,'раб.(офиц)'!AH:AH),"0")</f>
        <v>0</v>
      </c>
    </row>
    <row r="16" spans="1:34" s="20" customFormat="1" x14ac:dyDescent="0.2">
      <c r="A16" s="19"/>
      <c r="B16" s="49" t="s">
        <v>50</v>
      </c>
      <c r="C16" s="44">
        <f t="shared" si="0"/>
        <v>0</v>
      </c>
      <c r="D16" s="41">
        <f>IF('раб.(офиц)'!D$5&lt;&gt;"Итого",SUMIF('раб.(офиц)'!$B:$B,$B16,'раб.(офиц)'!D:D),"0")</f>
        <v>0</v>
      </c>
      <c r="E16" s="41">
        <f>IF('раб.(офиц)'!E$5&lt;&gt;"Итого",SUMIF('раб.(офиц)'!$B:$B,$B16,'раб.(офиц)'!E:E),"0")</f>
        <v>0</v>
      </c>
      <c r="F16" s="41">
        <f>IF('раб.(офиц)'!F$5&lt;&gt;"Итого",SUMIF('раб.(офиц)'!$B:$B,$B16,'раб.(офиц)'!F:F),"0")</f>
        <v>0</v>
      </c>
      <c r="G16" s="41">
        <f>IF('раб.(офиц)'!G$5&lt;&gt;"Итого",SUMIF('раб.(офиц)'!$B:$B,$B16,'раб.(офиц)'!G:G),"0")</f>
        <v>0</v>
      </c>
      <c r="H16" s="41">
        <f>IF('раб.(офиц)'!H$5&lt;&gt;"Итого",SUMIF('раб.(офиц)'!$B:$B,$B16,'раб.(офиц)'!H:H),"0")</f>
        <v>0</v>
      </c>
      <c r="I16" s="41">
        <f>IF('раб.(офиц)'!I$5&lt;&gt;"Итого",SUMIF('раб.(офиц)'!$B:$B,$B16,'раб.(офиц)'!I:I),"0")</f>
        <v>0</v>
      </c>
      <c r="J16" s="41">
        <f>IF('раб.(офиц)'!J$5&lt;&gt;"Итого",SUMIF('раб.(офиц)'!$B:$B,$B16,'раб.(офиц)'!J:J),"0")</f>
        <v>0</v>
      </c>
      <c r="K16" s="41">
        <f>IF('раб.(офиц)'!K$5&lt;&gt;"Итого",SUMIF('раб.(офиц)'!$B:$B,$B16,'раб.(офиц)'!K:K),"0")</f>
        <v>0</v>
      </c>
      <c r="L16" s="41">
        <f>IF('раб.(офиц)'!L$5&lt;&gt;"Итого",SUMIF('раб.(офиц)'!$B:$B,$B16,'раб.(офиц)'!L:L),"0")</f>
        <v>0</v>
      </c>
      <c r="M16" s="41">
        <f>IF('раб.(офиц)'!M$5&lt;&gt;"Итого",SUMIF('раб.(офиц)'!$B:$B,$B16,'раб.(офиц)'!M:M),"0")</f>
        <v>0</v>
      </c>
      <c r="N16" s="41">
        <f>IF('раб.(офиц)'!N$5&lt;&gt;"Итого",SUMIF('раб.(офиц)'!$B:$B,$B16,'раб.(офиц)'!N:N),"0")</f>
        <v>0</v>
      </c>
      <c r="O16" s="41">
        <f>IF('раб.(офиц)'!O$5&lt;&gt;"Итого",SUMIF('раб.(офиц)'!$B:$B,$B16,'раб.(офиц)'!O:O),"0")</f>
        <v>0</v>
      </c>
      <c r="P16" s="41" t="str">
        <f>IF('раб.(офиц)'!P$5&lt;&gt;"Итого",SUMIF('раб.(офиц)'!$B:$B,$B16,'раб.(офиц)'!P:P),"0")</f>
        <v>0</v>
      </c>
      <c r="Q16" s="41">
        <f>IF('раб.(офиц)'!Q$5&lt;&gt;"Итого",SUMIF('раб.(офиц)'!$B:$B,$B16,'раб.(офиц)'!Q:Q),"0")</f>
        <v>0</v>
      </c>
      <c r="R16" s="41">
        <f>IF('раб.(офиц)'!R$5&lt;&gt;"Итого",SUMIF('раб.(офиц)'!$B:$B,$B16,'раб.(офиц)'!R:R),"0")</f>
        <v>0</v>
      </c>
      <c r="S16" s="41">
        <f>IF('раб.(офиц)'!S$5&lt;&gt;"Итого",SUMIF('раб.(офиц)'!$B:$B,$B16,'раб.(офиц)'!S:S),"0")</f>
        <v>0</v>
      </c>
      <c r="T16" s="41">
        <f>IF('раб.(офиц)'!T$5&lt;&gt;"Итого",SUMIF('раб.(офиц)'!$B:$B,$B16,'раб.(офиц)'!T:T),"0")</f>
        <v>0</v>
      </c>
      <c r="U16" s="41">
        <f>IF('раб.(офиц)'!U$5&lt;&gt;"Итого",SUMIF('раб.(офиц)'!$B:$B,$B16,'раб.(офиц)'!U:U),"0")</f>
        <v>0</v>
      </c>
      <c r="V16" s="41">
        <f>IF('раб.(офиц)'!V$5&lt;&gt;"Итого",SUMIF('раб.(офиц)'!$B:$B,$B16,'раб.(офиц)'!V:V),"0")</f>
        <v>0</v>
      </c>
      <c r="W16" s="41">
        <f>IF('раб.(офиц)'!W$5&lt;&gt;"Итого",SUMIF('раб.(офиц)'!$B:$B,$B16,'раб.(офиц)'!W:W),"0")</f>
        <v>0</v>
      </c>
      <c r="X16" s="41">
        <f>IF('раб.(офиц)'!X$5&lt;&gt;"Итого",SUMIF('раб.(офиц)'!$B:$B,$B16,'раб.(офиц)'!X:X),"0")</f>
        <v>0</v>
      </c>
      <c r="Y16" s="41">
        <f>IF('раб.(офиц)'!Y$5&lt;&gt;"Итого",SUMIF('раб.(офиц)'!$B:$B,$B16,'раб.(офиц)'!Y:Y),"0")</f>
        <v>0</v>
      </c>
      <c r="Z16" s="41">
        <f>IF('раб.(офиц)'!Z$5&lt;&gt;"Итого",SUMIF('раб.(офиц)'!$B:$B,$B16,'раб.(офиц)'!Z:Z),"0")</f>
        <v>0</v>
      </c>
      <c r="AA16" s="41">
        <f>IF('раб.(офиц)'!AA$5&lt;&gt;"Итого",SUMIF('раб.(офиц)'!$B:$B,$B16,'раб.(офиц)'!AA:AA),"0")</f>
        <v>0</v>
      </c>
      <c r="AB16" s="41">
        <f>IF('раб.(офиц)'!AB$5&lt;&gt;"Итого",SUMIF('раб.(офиц)'!$B:$B,$B16,'раб.(офиц)'!AB:AB),"0")</f>
        <v>0</v>
      </c>
      <c r="AC16" s="41">
        <f>IF('раб.(офиц)'!AC$5&lt;&gt;"Итого",SUMIF('раб.(офиц)'!$B:$B,$B16,'раб.(офиц)'!AC:AC),"0")</f>
        <v>0</v>
      </c>
      <c r="AD16" s="41">
        <f>IF('раб.(офиц)'!AD$5&lt;&gt;"Итого",SUMIF('раб.(офиц)'!$B:$B,$B16,'раб.(офиц)'!AD:AD),"0")</f>
        <v>0</v>
      </c>
      <c r="AE16" s="41">
        <f>IF('раб.(офиц)'!AE$5&lt;&gt;"Итого",SUMIF('раб.(офиц)'!$B:$B,$B16,'раб.(офиц)'!AE:AE),"0")</f>
        <v>0</v>
      </c>
      <c r="AF16" s="41">
        <f>IF('раб.(офиц)'!AF$5&lt;&gt;"Итого",SUMIF('раб.(офиц)'!$B:$B,$B16,'раб.(офиц)'!AF:AF),"0")</f>
        <v>0</v>
      </c>
      <c r="AG16" s="41">
        <f>IF('раб.(офиц)'!AG$5&lt;&gt;"Итого",SUMIF('раб.(офиц)'!$B:$B,$B16,'раб.(офиц)'!AG:AG),"0")</f>
        <v>0</v>
      </c>
      <c r="AH16" s="41">
        <f>IF('раб.(офиц)'!AH$5&lt;&gt;"Итого",SUMIF('раб.(офиц)'!$B:$B,$B16,'раб.(офиц)'!AH:AH),"0")</f>
        <v>0</v>
      </c>
    </row>
    <row r="17" spans="1:34" s="20" customFormat="1" x14ac:dyDescent="0.2">
      <c r="A17" s="19"/>
      <c r="B17" s="49" t="s">
        <v>59</v>
      </c>
      <c r="C17" s="44">
        <f t="shared" si="0"/>
        <v>0</v>
      </c>
      <c r="D17" s="41">
        <f>IF('раб.(офиц)'!D$5&lt;&gt;"Итого",SUMIF('раб.(офиц)'!$B:$B,$B17,'раб.(офиц)'!D:D),"0")</f>
        <v>0</v>
      </c>
      <c r="E17" s="41">
        <f>IF('раб.(офиц)'!E$5&lt;&gt;"Итого",SUMIF('раб.(офиц)'!$B:$B,$B17,'раб.(офиц)'!E:E),"0")</f>
        <v>0</v>
      </c>
      <c r="F17" s="41">
        <f>IF('раб.(офиц)'!F$5&lt;&gt;"Итого",SUMIF('раб.(офиц)'!$B:$B,$B17,'раб.(офиц)'!F:F),"0")</f>
        <v>0</v>
      </c>
      <c r="G17" s="41">
        <f>IF('раб.(офиц)'!G$5&lt;&gt;"Итого",SUMIF('раб.(офиц)'!$B:$B,$B17,'раб.(офиц)'!G:G),"0")</f>
        <v>0</v>
      </c>
      <c r="H17" s="41">
        <f>IF('раб.(офиц)'!H$5&lt;&gt;"Итого",SUMIF('раб.(офиц)'!$B:$B,$B17,'раб.(офиц)'!H:H),"0")</f>
        <v>0</v>
      </c>
      <c r="I17" s="41">
        <f>IF('раб.(офиц)'!I$5&lt;&gt;"Итого",SUMIF('раб.(офиц)'!$B:$B,$B17,'раб.(офиц)'!I:I),"0")</f>
        <v>0</v>
      </c>
      <c r="J17" s="41">
        <f>IF('раб.(офиц)'!J$5&lt;&gt;"Итого",SUMIF('раб.(офиц)'!$B:$B,$B17,'раб.(офиц)'!J:J),"0")</f>
        <v>0</v>
      </c>
      <c r="K17" s="41">
        <f>IF('раб.(офиц)'!K$5&lt;&gt;"Итого",SUMIF('раб.(офиц)'!$B:$B,$B17,'раб.(офиц)'!K:K),"0")</f>
        <v>0</v>
      </c>
      <c r="L17" s="41">
        <f>IF('раб.(офиц)'!L$5&lt;&gt;"Итого",SUMIF('раб.(офиц)'!$B:$B,$B17,'раб.(офиц)'!L:L),"0")</f>
        <v>0</v>
      </c>
      <c r="M17" s="41">
        <f>IF('раб.(офиц)'!M$5&lt;&gt;"Итого",SUMIF('раб.(офиц)'!$B:$B,$B17,'раб.(офиц)'!M:M),"0")</f>
        <v>0</v>
      </c>
      <c r="N17" s="41">
        <f>IF('раб.(офиц)'!N$5&lt;&gt;"Итого",SUMIF('раб.(офиц)'!$B:$B,$B17,'раб.(офиц)'!N:N),"0")</f>
        <v>0</v>
      </c>
      <c r="O17" s="41">
        <f>IF('раб.(офиц)'!O$5&lt;&gt;"Итого",SUMIF('раб.(офиц)'!$B:$B,$B17,'раб.(офиц)'!O:O),"0")</f>
        <v>0</v>
      </c>
      <c r="P17" s="41" t="str">
        <f>IF('раб.(офиц)'!P$5&lt;&gt;"Итого",SUMIF('раб.(офиц)'!$B:$B,$B17,'раб.(офиц)'!P:P),"0")</f>
        <v>0</v>
      </c>
      <c r="Q17" s="41">
        <f>IF('раб.(офиц)'!Q$5&lt;&gt;"Итого",SUMIF('раб.(офиц)'!$B:$B,$B17,'раб.(офиц)'!Q:Q),"0")</f>
        <v>0</v>
      </c>
      <c r="R17" s="41">
        <f>IF('раб.(офиц)'!R$5&lt;&gt;"Итого",SUMIF('раб.(офиц)'!$B:$B,$B17,'раб.(офиц)'!R:R),"0")</f>
        <v>0</v>
      </c>
      <c r="S17" s="41">
        <f>IF('раб.(офиц)'!S$5&lt;&gt;"Итого",SUMIF('раб.(офиц)'!$B:$B,$B17,'раб.(офиц)'!S:S),"0")</f>
        <v>0</v>
      </c>
      <c r="T17" s="41">
        <f>IF('раб.(офиц)'!T$5&lt;&gt;"Итого",SUMIF('раб.(офиц)'!$B:$B,$B17,'раб.(офиц)'!T:T),"0")</f>
        <v>0</v>
      </c>
      <c r="U17" s="41">
        <f>IF('раб.(офиц)'!U$5&lt;&gt;"Итого",SUMIF('раб.(офиц)'!$B:$B,$B17,'раб.(офиц)'!U:U),"0")</f>
        <v>0</v>
      </c>
      <c r="V17" s="41">
        <f>IF('раб.(офиц)'!V$5&lt;&gt;"Итого",SUMIF('раб.(офиц)'!$B:$B,$B17,'раб.(офиц)'!V:V),"0")</f>
        <v>0</v>
      </c>
      <c r="W17" s="41">
        <f>IF('раб.(офиц)'!W$5&lt;&gt;"Итого",SUMIF('раб.(офиц)'!$B:$B,$B17,'раб.(офиц)'!W:W),"0")</f>
        <v>0</v>
      </c>
      <c r="X17" s="41">
        <f>IF('раб.(офиц)'!X$5&lt;&gt;"Итого",SUMIF('раб.(офиц)'!$B:$B,$B17,'раб.(офиц)'!X:X),"0")</f>
        <v>0</v>
      </c>
      <c r="Y17" s="41">
        <f>IF('раб.(офиц)'!Y$5&lt;&gt;"Итого",SUMIF('раб.(офиц)'!$B:$B,$B17,'раб.(офиц)'!Y:Y),"0")</f>
        <v>0</v>
      </c>
      <c r="Z17" s="41">
        <f>IF('раб.(офиц)'!Z$5&lt;&gt;"Итого",SUMIF('раб.(офиц)'!$B:$B,$B17,'раб.(офиц)'!Z:Z),"0")</f>
        <v>0</v>
      </c>
      <c r="AA17" s="41">
        <f>IF('раб.(офиц)'!AA$5&lt;&gt;"Итого",SUMIF('раб.(офиц)'!$B:$B,$B17,'раб.(офиц)'!AA:AA),"0")</f>
        <v>0</v>
      </c>
      <c r="AB17" s="41">
        <f>IF('раб.(офиц)'!AB$5&lt;&gt;"Итого",SUMIF('раб.(офиц)'!$B:$B,$B17,'раб.(офиц)'!AB:AB),"0")</f>
        <v>0</v>
      </c>
      <c r="AC17" s="41">
        <f>IF('раб.(офиц)'!AC$5&lt;&gt;"Итого",SUMIF('раб.(офиц)'!$B:$B,$B17,'раб.(офиц)'!AC:AC),"0")</f>
        <v>0</v>
      </c>
      <c r="AD17" s="41">
        <f>IF('раб.(офиц)'!AD$5&lt;&gt;"Итого",SUMIF('раб.(офиц)'!$B:$B,$B17,'раб.(офиц)'!AD:AD),"0")</f>
        <v>0</v>
      </c>
      <c r="AE17" s="41">
        <f>IF('раб.(офиц)'!AE$5&lt;&gt;"Итого",SUMIF('раб.(офиц)'!$B:$B,$B17,'раб.(офиц)'!AE:AE),"0")</f>
        <v>0</v>
      </c>
      <c r="AF17" s="41">
        <f>IF('раб.(офиц)'!AF$5&lt;&gt;"Итого",SUMIF('раб.(офиц)'!$B:$B,$B17,'раб.(офиц)'!AF:AF),"0")</f>
        <v>0</v>
      </c>
      <c r="AG17" s="41">
        <f>IF('раб.(офиц)'!AG$5&lt;&gt;"Итого",SUMIF('раб.(офиц)'!$B:$B,$B17,'раб.(офиц)'!AG:AG),"0")</f>
        <v>0</v>
      </c>
      <c r="AH17" s="41">
        <f>IF('раб.(офиц)'!AH$5&lt;&gt;"Итого",SUMIF('раб.(офиц)'!$B:$B,$B17,'раб.(офиц)'!AH:AH),"0")</f>
        <v>0</v>
      </c>
    </row>
    <row r="18" spans="1:34" s="20" customFormat="1" x14ac:dyDescent="0.2">
      <c r="A18" s="19"/>
      <c r="B18" s="49" t="s">
        <v>71</v>
      </c>
      <c r="C18" s="44">
        <f t="shared" si="0"/>
        <v>147459</v>
      </c>
      <c r="D18" s="41">
        <f>IF('раб.(офиц)'!D$5&lt;&gt;"Итого",SUMIF('раб.(офиц)'!$B:$B,$B18,'раб.(офиц)'!D:D),"0")</f>
        <v>0</v>
      </c>
      <c r="E18" s="41">
        <f>IF('раб.(офиц)'!E$5&lt;&gt;"Итого",SUMIF('раб.(офиц)'!$B:$B,$B18,'раб.(офиц)'!E:E),"0")</f>
        <v>0</v>
      </c>
      <c r="F18" s="41">
        <f>IF('раб.(офиц)'!F$5&lt;&gt;"Итого",SUMIF('раб.(офиц)'!$B:$B,$B18,'раб.(офиц)'!F:F),"0")</f>
        <v>0</v>
      </c>
      <c r="G18" s="41">
        <f>IF('раб.(офиц)'!G$5&lt;&gt;"Итого",SUMIF('раб.(офиц)'!$B:$B,$B18,'раб.(офиц)'!G:G),"0")</f>
        <v>0</v>
      </c>
      <c r="H18" s="41">
        <f>IF('раб.(офиц)'!H$5&lt;&gt;"Итого",SUMIF('раб.(офиц)'!$B:$B,$B18,'раб.(офиц)'!H:H),"0")</f>
        <v>0</v>
      </c>
      <c r="I18" s="41">
        <f>IF('раб.(офиц)'!I$5&lt;&gt;"Итого",SUMIF('раб.(офиц)'!$B:$B,$B18,'раб.(офиц)'!I:I),"0")</f>
        <v>23871</v>
      </c>
      <c r="J18" s="41">
        <f>IF('раб.(офиц)'!J$5&lt;&gt;"Итого",SUMIF('раб.(офиц)'!$B:$B,$B18,'раб.(офиц)'!J:J),"0")</f>
        <v>24540</v>
      </c>
      <c r="K18" s="41">
        <f>IF('раб.(офиц)'!K$5&lt;&gt;"Итого",SUMIF('раб.(офиц)'!$B:$B,$B18,'раб.(офиц)'!K:K),"0")</f>
        <v>0</v>
      </c>
      <c r="L18" s="41">
        <f>IF('раб.(офиц)'!L$5&lt;&gt;"Итого",SUMIF('раб.(офиц)'!$B:$B,$B18,'раб.(офиц)'!L:L),"0")</f>
        <v>17285</v>
      </c>
      <c r="M18" s="41">
        <f>IF('раб.(офиц)'!M$5&lt;&gt;"Итого",SUMIF('раб.(офиц)'!$B:$B,$B18,'раб.(офиц)'!M:M),"0")</f>
        <v>36830</v>
      </c>
      <c r="N18" s="41">
        <f>IF('раб.(офиц)'!N$5&lt;&gt;"Итого",SUMIF('раб.(офиц)'!$B:$B,$B18,'раб.(офиц)'!N:N),"0")</f>
        <v>44933</v>
      </c>
      <c r="O18" s="41">
        <f>IF('раб.(офиц)'!O$5&lt;&gt;"Итого",SUMIF('раб.(офиц)'!$B:$B,$B18,'раб.(офиц)'!O:O),"0")</f>
        <v>0</v>
      </c>
      <c r="P18" s="41" t="str">
        <f>IF('раб.(офиц)'!P$5&lt;&gt;"Итого",SUMIF('раб.(офиц)'!$B:$B,$B18,'раб.(офиц)'!P:P),"0")</f>
        <v>0</v>
      </c>
      <c r="Q18" s="41">
        <f>IF('раб.(офиц)'!Q$5&lt;&gt;"Итого",SUMIF('раб.(офиц)'!$B:$B,$B18,'раб.(офиц)'!Q:Q),"0")</f>
        <v>0</v>
      </c>
      <c r="R18" s="41">
        <f>IF('раб.(офиц)'!R$5&lt;&gt;"Итого",SUMIF('раб.(офиц)'!$B:$B,$B18,'раб.(офиц)'!R:R),"0")</f>
        <v>0</v>
      </c>
      <c r="S18" s="41">
        <f>IF('раб.(офиц)'!S$5&lt;&gt;"Итого",SUMIF('раб.(офиц)'!$B:$B,$B18,'раб.(офиц)'!S:S),"0")</f>
        <v>0</v>
      </c>
      <c r="T18" s="41">
        <f>IF('раб.(офиц)'!T$5&lt;&gt;"Итого",SUMIF('раб.(офиц)'!$B:$B,$B18,'раб.(офиц)'!T:T),"0")</f>
        <v>0</v>
      </c>
      <c r="U18" s="41">
        <f>IF('раб.(офиц)'!U$5&lt;&gt;"Итого",SUMIF('раб.(офиц)'!$B:$B,$B18,'раб.(офиц)'!U:U),"0")</f>
        <v>0</v>
      </c>
      <c r="V18" s="41">
        <f>IF('раб.(офиц)'!V$5&lt;&gt;"Итого",SUMIF('раб.(офиц)'!$B:$B,$B18,'раб.(офиц)'!V:V),"0")</f>
        <v>0</v>
      </c>
      <c r="W18" s="41">
        <f>IF('раб.(офиц)'!W$5&lt;&gt;"Итого",SUMIF('раб.(офиц)'!$B:$B,$B18,'раб.(офиц)'!W:W),"0")</f>
        <v>0</v>
      </c>
      <c r="X18" s="41">
        <f>IF('раб.(офиц)'!X$5&lt;&gt;"Итого",SUMIF('раб.(офиц)'!$B:$B,$B18,'раб.(офиц)'!X:X),"0")</f>
        <v>0</v>
      </c>
      <c r="Y18" s="41">
        <f>IF('раб.(офиц)'!Y$5&lt;&gt;"Итого",SUMIF('раб.(офиц)'!$B:$B,$B18,'раб.(офиц)'!Y:Y),"0")</f>
        <v>0</v>
      </c>
      <c r="Z18" s="41">
        <f>IF('раб.(офиц)'!Z$5&lt;&gt;"Итого",SUMIF('раб.(офиц)'!$B:$B,$B18,'раб.(офиц)'!Z:Z),"0")</f>
        <v>0</v>
      </c>
      <c r="AA18" s="41">
        <f>IF('раб.(офиц)'!AA$5&lt;&gt;"Итого",SUMIF('раб.(офиц)'!$B:$B,$B18,'раб.(офиц)'!AA:AA),"0")</f>
        <v>0</v>
      </c>
      <c r="AB18" s="41">
        <f>IF('раб.(офиц)'!AB$5&lt;&gt;"Итого",SUMIF('раб.(офиц)'!$B:$B,$B18,'раб.(офиц)'!AB:AB),"0")</f>
        <v>0</v>
      </c>
      <c r="AC18" s="41">
        <f>IF('раб.(офиц)'!AC$5&lt;&gt;"Итого",SUMIF('раб.(офиц)'!$B:$B,$B18,'раб.(офиц)'!AC:AC),"0")</f>
        <v>0</v>
      </c>
      <c r="AD18" s="41">
        <f>IF('раб.(офиц)'!AD$5&lt;&gt;"Итого",SUMIF('раб.(офиц)'!$B:$B,$B18,'раб.(офиц)'!AD:AD),"0")</f>
        <v>0</v>
      </c>
      <c r="AE18" s="41">
        <f>IF('раб.(офиц)'!AE$5&lt;&gt;"Итого",SUMIF('раб.(офиц)'!$B:$B,$B18,'раб.(офиц)'!AE:AE),"0")</f>
        <v>0</v>
      </c>
      <c r="AF18" s="41">
        <f>IF('раб.(офиц)'!AF$5&lt;&gt;"Итого",SUMIF('раб.(офиц)'!$B:$B,$B18,'раб.(офиц)'!AF:AF),"0")</f>
        <v>0</v>
      </c>
      <c r="AG18" s="41">
        <f>IF('раб.(офиц)'!AG$5&lt;&gt;"Итого",SUMIF('раб.(офиц)'!$B:$B,$B18,'раб.(офиц)'!AG:AG),"0")</f>
        <v>0</v>
      </c>
      <c r="AH18" s="41">
        <f>IF('раб.(офиц)'!AH$5&lt;&gt;"Итого",SUMIF('раб.(офиц)'!$B:$B,$B18,'раб.(офиц)'!AH:AH),"0")</f>
        <v>0</v>
      </c>
    </row>
    <row r="19" spans="1:34" s="20" customFormat="1" x14ac:dyDescent="0.2">
      <c r="A19" s="19"/>
      <c r="B19" s="49" t="s">
        <v>49</v>
      </c>
      <c r="C19" s="44">
        <f t="shared" si="0"/>
        <v>0</v>
      </c>
      <c r="D19" s="41">
        <f>IF('раб.(офиц)'!D$5&lt;&gt;"Итого",SUMIF('раб.(офиц)'!$B:$B,$B19,'раб.(офиц)'!D:D),"0")</f>
        <v>0</v>
      </c>
      <c r="E19" s="41">
        <f>IF('раб.(офиц)'!E$5&lt;&gt;"Итого",SUMIF('раб.(офиц)'!$B:$B,$B19,'раб.(офиц)'!E:E),"0")</f>
        <v>0</v>
      </c>
      <c r="F19" s="41">
        <f>IF('раб.(офиц)'!F$5&lt;&gt;"Итого",SUMIF('раб.(офиц)'!$B:$B,$B19,'раб.(офиц)'!F:F),"0")</f>
        <v>0</v>
      </c>
      <c r="G19" s="41">
        <f>IF('раб.(офиц)'!G$5&lt;&gt;"Итого",SUMIF('раб.(офиц)'!$B:$B,$B19,'раб.(офиц)'!G:G),"0")</f>
        <v>0</v>
      </c>
      <c r="H19" s="41">
        <f>IF('раб.(офиц)'!H$5&lt;&gt;"Итого",SUMIF('раб.(офиц)'!$B:$B,$B19,'раб.(офиц)'!H:H),"0")</f>
        <v>0</v>
      </c>
      <c r="I19" s="41">
        <f>IF('раб.(офиц)'!I$5&lt;&gt;"Итого",SUMIF('раб.(офиц)'!$B:$B,$B19,'раб.(офиц)'!I:I),"0")</f>
        <v>0</v>
      </c>
      <c r="J19" s="41">
        <f>IF('раб.(офиц)'!J$5&lt;&gt;"Итого",SUMIF('раб.(офиц)'!$B:$B,$B19,'раб.(офиц)'!J:J),"0")</f>
        <v>0</v>
      </c>
      <c r="K19" s="41">
        <f>IF('раб.(офиц)'!K$5&lt;&gt;"Итого",SUMIF('раб.(офиц)'!$B:$B,$B19,'раб.(офиц)'!K:K),"0")</f>
        <v>0</v>
      </c>
      <c r="L19" s="41">
        <f>IF('раб.(офиц)'!L$5&lt;&gt;"Итого",SUMIF('раб.(офиц)'!$B:$B,$B19,'раб.(офиц)'!L:L),"0")</f>
        <v>0</v>
      </c>
      <c r="M19" s="41">
        <f>IF('раб.(офиц)'!M$5&lt;&gt;"Итого",SUMIF('раб.(офиц)'!$B:$B,$B19,'раб.(офиц)'!M:M),"0")</f>
        <v>0</v>
      </c>
      <c r="N19" s="41">
        <f>IF('раб.(офиц)'!N$5&lt;&gt;"Итого",SUMIF('раб.(офиц)'!$B:$B,$B19,'раб.(офиц)'!N:N),"0")</f>
        <v>0</v>
      </c>
      <c r="O19" s="41">
        <f>IF('раб.(офиц)'!O$5&lt;&gt;"Итого",SUMIF('раб.(офиц)'!$B:$B,$B19,'раб.(офиц)'!O:O),"0")</f>
        <v>0</v>
      </c>
      <c r="P19" s="41" t="str">
        <f>IF('раб.(офиц)'!P$5&lt;&gt;"Итого",SUMIF('раб.(офиц)'!$B:$B,$B19,'раб.(офиц)'!P:P),"0")</f>
        <v>0</v>
      </c>
      <c r="Q19" s="41">
        <f>IF('раб.(офиц)'!Q$5&lt;&gt;"Итого",SUMIF('раб.(офиц)'!$B:$B,$B19,'раб.(офиц)'!Q:Q),"0")</f>
        <v>0</v>
      </c>
      <c r="R19" s="41">
        <f>IF('раб.(офиц)'!R$5&lt;&gt;"Итого",SUMIF('раб.(офиц)'!$B:$B,$B19,'раб.(офиц)'!R:R),"0")</f>
        <v>0</v>
      </c>
      <c r="S19" s="41">
        <f>IF('раб.(офиц)'!S$5&lt;&gt;"Итого",SUMIF('раб.(офиц)'!$B:$B,$B19,'раб.(офиц)'!S:S),"0")</f>
        <v>0</v>
      </c>
      <c r="T19" s="41">
        <f>IF('раб.(офиц)'!T$5&lt;&gt;"Итого",SUMIF('раб.(офиц)'!$B:$B,$B19,'раб.(офиц)'!T:T),"0")</f>
        <v>0</v>
      </c>
      <c r="U19" s="41">
        <f>IF('раб.(офиц)'!U$5&lt;&gt;"Итого",SUMIF('раб.(офиц)'!$B:$B,$B19,'раб.(офиц)'!U:U),"0")</f>
        <v>0</v>
      </c>
      <c r="V19" s="41">
        <f>IF('раб.(офиц)'!V$5&lt;&gt;"Итого",SUMIF('раб.(офиц)'!$B:$B,$B19,'раб.(офиц)'!V:V),"0")</f>
        <v>0</v>
      </c>
      <c r="W19" s="41">
        <f>IF('раб.(офиц)'!W$5&lt;&gt;"Итого",SUMIF('раб.(офиц)'!$B:$B,$B19,'раб.(офиц)'!W:W),"0")</f>
        <v>0</v>
      </c>
      <c r="X19" s="41">
        <f>IF('раб.(офиц)'!X$5&lt;&gt;"Итого",SUMIF('раб.(офиц)'!$B:$B,$B19,'раб.(офиц)'!X:X),"0")</f>
        <v>0</v>
      </c>
      <c r="Y19" s="41">
        <f>IF('раб.(офиц)'!Y$5&lt;&gt;"Итого",SUMIF('раб.(офиц)'!$B:$B,$B19,'раб.(офиц)'!Y:Y),"0")</f>
        <v>0</v>
      </c>
      <c r="Z19" s="41">
        <f>IF('раб.(офиц)'!Z$5&lt;&gt;"Итого",SUMIF('раб.(офиц)'!$B:$B,$B19,'раб.(офиц)'!Z:Z),"0")</f>
        <v>0</v>
      </c>
      <c r="AA19" s="41">
        <f>IF('раб.(офиц)'!AA$5&lt;&gt;"Итого",SUMIF('раб.(офиц)'!$B:$B,$B19,'раб.(офиц)'!AA:AA),"0")</f>
        <v>0</v>
      </c>
      <c r="AB19" s="41">
        <f>IF('раб.(офиц)'!AB$5&lt;&gt;"Итого",SUMIF('раб.(офиц)'!$B:$B,$B19,'раб.(офиц)'!AB:AB),"0")</f>
        <v>0</v>
      </c>
      <c r="AC19" s="41">
        <f>IF('раб.(офиц)'!AC$5&lt;&gt;"Итого",SUMIF('раб.(офиц)'!$B:$B,$B19,'раб.(офиц)'!AC:AC),"0")</f>
        <v>0</v>
      </c>
      <c r="AD19" s="41">
        <f>IF('раб.(офиц)'!AD$5&lt;&gt;"Итого",SUMIF('раб.(офиц)'!$B:$B,$B19,'раб.(офиц)'!AD:AD),"0")</f>
        <v>0</v>
      </c>
      <c r="AE19" s="41">
        <f>IF('раб.(офиц)'!AE$5&lt;&gt;"Итого",SUMIF('раб.(офиц)'!$B:$B,$B19,'раб.(офиц)'!AE:AE),"0")</f>
        <v>0</v>
      </c>
      <c r="AF19" s="41">
        <f>IF('раб.(офиц)'!AF$5&lt;&gt;"Итого",SUMIF('раб.(офиц)'!$B:$B,$B19,'раб.(офиц)'!AF:AF),"0")</f>
        <v>0</v>
      </c>
      <c r="AG19" s="41">
        <f>IF('раб.(офиц)'!AG$5&lt;&gt;"Итого",SUMIF('раб.(офиц)'!$B:$B,$B19,'раб.(офиц)'!AG:AG),"0")</f>
        <v>0</v>
      </c>
      <c r="AH19" s="41">
        <f>IF('раб.(офиц)'!AH$5&lt;&gt;"Итого",SUMIF('раб.(офиц)'!$B:$B,$B19,'раб.(офиц)'!AH:AH),"0")</f>
        <v>0</v>
      </c>
    </row>
    <row r="20" spans="1:34" s="20" customFormat="1" x14ac:dyDescent="0.2">
      <c r="A20" s="19"/>
      <c r="B20" s="49" t="s">
        <v>72</v>
      </c>
      <c r="C20" s="44">
        <f t="shared" si="0"/>
        <v>0</v>
      </c>
      <c r="D20" s="41">
        <f>IF('раб.(офиц)'!D$5&lt;&gt;"Итого",SUMIF('раб.(офиц)'!$B:$B,$B20,'раб.(офиц)'!D:D),"0")</f>
        <v>0</v>
      </c>
      <c r="E20" s="41">
        <f>IF('раб.(офиц)'!E$5&lt;&gt;"Итого",SUMIF('раб.(офиц)'!$B:$B,$B20,'раб.(офиц)'!E:E),"0")</f>
        <v>0</v>
      </c>
      <c r="F20" s="41">
        <f>IF('раб.(офиц)'!F$5&lt;&gt;"Итого",SUMIF('раб.(офиц)'!$B:$B,$B20,'раб.(офиц)'!F:F),"0")</f>
        <v>0</v>
      </c>
      <c r="G20" s="41">
        <f>IF('раб.(офиц)'!G$5&lt;&gt;"Итого",SUMIF('раб.(офиц)'!$B:$B,$B20,'раб.(офиц)'!G:G),"0")</f>
        <v>0</v>
      </c>
      <c r="H20" s="41">
        <f>IF('раб.(офиц)'!H$5&lt;&gt;"Итого",SUMIF('раб.(офиц)'!$B:$B,$B20,'раб.(офиц)'!H:H),"0")</f>
        <v>0</v>
      </c>
      <c r="I20" s="41">
        <f>IF('раб.(офиц)'!I$5&lt;&gt;"Итого",SUMIF('раб.(офиц)'!$B:$B,$B20,'раб.(офиц)'!I:I),"0")</f>
        <v>0</v>
      </c>
      <c r="J20" s="41">
        <f>IF('раб.(офиц)'!J$5&lt;&gt;"Итого",SUMIF('раб.(офиц)'!$B:$B,$B20,'раб.(офиц)'!J:J),"0")</f>
        <v>0</v>
      </c>
      <c r="K20" s="41">
        <f>IF('раб.(офиц)'!K$5&lt;&gt;"Итого",SUMIF('раб.(офиц)'!$B:$B,$B20,'раб.(офиц)'!K:K),"0")</f>
        <v>0</v>
      </c>
      <c r="L20" s="41">
        <f>IF('раб.(офиц)'!L$5&lt;&gt;"Итого",SUMIF('раб.(офиц)'!$B:$B,$B20,'раб.(офиц)'!L:L),"0")</f>
        <v>0</v>
      </c>
      <c r="M20" s="41">
        <f>IF('раб.(офиц)'!M$5&lt;&gt;"Итого",SUMIF('раб.(офиц)'!$B:$B,$B20,'раб.(офиц)'!M:M),"0")</f>
        <v>0</v>
      </c>
      <c r="N20" s="41">
        <f>IF('раб.(офиц)'!N$5&lt;&gt;"Итого",SUMIF('раб.(офиц)'!$B:$B,$B20,'раб.(офиц)'!N:N),"0")</f>
        <v>0</v>
      </c>
      <c r="O20" s="41">
        <f>IF('раб.(офиц)'!O$5&lt;&gt;"Итого",SUMIF('раб.(офиц)'!$B:$B,$B20,'раб.(офиц)'!O:O),"0")</f>
        <v>0</v>
      </c>
      <c r="P20" s="41" t="str">
        <f>IF('раб.(офиц)'!P$5&lt;&gt;"Итого",SUMIF('раб.(офиц)'!$B:$B,$B20,'раб.(офиц)'!P:P),"0")</f>
        <v>0</v>
      </c>
      <c r="Q20" s="41">
        <f>IF('раб.(офиц)'!Q$5&lt;&gt;"Итого",SUMIF('раб.(офиц)'!$B:$B,$B20,'раб.(офиц)'!Q:Q),"0")</f>
        <v>0</v>
      </c>
      <c r="R20" s="41">
        <f>IF('раб.(офиц)'!R$5&lt;&gt;"Итого",SUMIF('раб.(офиц)'!$B:$B,$B20,'раб.(офиц)'!R:R),"0")</f>
        <v>0</v>
      </c>
      <c r="S20" s="41">
        <f>IF('раб.(офиц)'!S$5&lt;&gt;"Итого",SUMIF('раб.(офиц)'!$B:$B,$B20,'раб.(офиц)'!S:S),"0")</f>
        <v>0</v>
      </c>
      <c r="T20" s="41">
        <f>IF('раб.(офиц)'!T$5&lt;&gt;"Итого",SUMIF('раб.(офиц)'!$B:$B,$B20,'раб.(офиц)'!T:T),"0")</f>
        <v>0</v>
      </c>
      <c r="U20" s="41">
        <f>IF('раб.(офиц)'!U$5&lt;&gt;"Итого",SUMIF('раб.(офиц)'!$B:$B,$B20,'раб.(офиц)'!U:U),"0")</f>
        <v>0</v>
      </c>
      <c r="V20" s="41">
        <f>IF('раб.(офиц)'!V$5&lt;&gt;"Итого",SUMIF('раб.(офиц)'!$B:$B,$B20,'раб.(офиц)'!V:V),"0")</f>
        <v>0</v>
      </c>
      <c r="W20" s="41">
        <f>IF('раб.(офиц)'!W$5&lt;&gt;"Итого",SUMIF('раб.(офиц)'!$B:$B,$B20,'раб.(офиц)'!W:W),"0")</f>
        <v>0</v>
      </c>
      <c r="X20" s="41">
        <f>IF('раб.(офиц)'!X$5&lt;&gt;"Итого",SUMIF('раб.(офиц)'!$B:$B,$B20,'раб.(офиц)'!X:X),"0")</f>
        <v>0</v>
      </c>
      <c r="Y20" s="41">
        <f>IF('раб.(офиц)'!Y$5&lt;&gt;"Итого",SUMIF('раб.(офиц)'!$B:$B,$B20,'раб.(офиц)'!Y:Y),"0")</f>
        <v>0</v>
      </c>
      <c r="Z20" s="41">
        <f>IF('раб.(офиц)'!Z$5&lt;&gt;"Итого",SUMIF('раб.(офиц)'!$B:$B,$B20,'раб.(офиц)'!Z:Z),"0")</f>
        <v>0</v>
      </c>
      <c r="AA20" s="41">
        <f>IF('раб.(офиц)'!AA$5&lt;&gt;"Итого",SUMIF('раб.(офиц)'!$B:$B,$B20,'раб.(офиц)'!AA:AA),"0")</f>
        <v>0</v>
      </c>
      <c r="AB20" s="41">
        <f>IF('раб.(офиц)'!AB$5&lt;&gt;"Итого",SUMIF('раб.(офиц)'!$B:$B,$B20,'раб.(офиц)'!AB:AB),"0")</f>
        <v>0</v>
      </c>
      <c r="AC20" s="41">
        <f>IF('раб.(офиц)'!AC$5&lt;&gt;"Итого",SUMIF('раб.(офиц)'!$B:$B,$B20,'раб.(офиц)'!AC:AC),"0")</f>
        <v>0</v>
      </c>
      <c r="AD20" s="41">
        <f>IF('раб.(офиц)'!AD$5&lt;&gt;"Итого",SUMIF('раб.(офиц)'!$B:$B,$B20,'раб.(офиц)'!AD:AD),"0")</f>
        <v>0</v>
      </c>
      <c r="AE20" s="41">
        <f>IF('раб.(офиц)'!AE$5&lt;&gt;"Итого",SUMIF('раб.(офиц)'!$B:$B,$B20,'раб.(офиц)'!AE:AE),"0")</f>
        <v>0</v>
      </c>
      <c r="AF20" s="41">
        <f>IF('раб.(офиц)'!AF$5&lt;&gt;"Итого",SUMIF('раб.(офиц)'!$B:$B,$B20,'раб.(офиц)'!AF:AF),"0")</f>
        <v>0</v>
      </c>
      <c r="AG20" s="41">
        <f>IF('раб.(офиц)'!AG$5&lt;&gt;"Итого",SUMIF('раб.(офиц)'!$B:$B,$B20,'раб.(офиц)'!AG:AG),"0")</f>
        <v>0</v>
      </c>
      <c r="AH20" s="41">
        <f>IF('раб.(офиц)'!AH$5&lt;&gt;"Итого",SUMIF('раб.(офиц)'!$B:$B,$B20,'раб.(офиц)'!AH:AH),"0")</f>
        <v>0</v>
      </c>
    </row>
    <row r="21" spans="1:34" s="20" customFormat="1" x14ac:dyDescent="0.2">
      <c r="A21" s="19"/>
      <c r="B21" s="49" t="s">
        <v>28</v>
      </c>
      <c r="C21" s="44">
        <f t="shared" si="0"/>
        <v>373075</v>
      </c>
      <c r="D21" s="41">
        <f>IF('раб.(офиц)'!D$5&lt;&gt;"Итого",SUMIF('раб.(офиц)'!$B:$B,$B21,'раб.(офиц)'!D:D),"0")</f>
        <v>16560</v>
      </c>
      <c r="E21" s="41">
        <f>IF('раб.(офиц)'!E$5&lt;&gt;"Итого",SUMIF('раб.(офиц)'!$B:$B,$B21,'раб.(офиц)'!E:E),"0")</f>
        <v>48783</v>
      </c>
      <c r="F21" s="41">
        <f>IF('раб.(офиц)'!F$5&lt;&gt;"Итого",SUMIF('раб.(офиц)'!$B:$B,$B21,'раб.(офиц)'!F:F),"0")</f>
        <v>0</v>
      </c>
      <c r="G21" s="41">
        <f>IF('раб.(офиц)'!G$5&lt;&gt;"Итого",SUMIF('раб.(офиц)'!$B:$B,$B21,'раб.(офиц)'!G:G),"0")</f>
        <v>38650</v>
      </c>
      <c r="H21" s="41">
        <f>IF('раб.(офиц)'!H$5&lt;&gt;"Итого",SUMIF('раб.(офиц)'!$B:$B,$B21,'раб.(офиц)'!H:H),"0")</f>
        <v>35930</v>
      </c>
      <c r="I21" s="41">
        <f>IF('раб.(офиц)'!I$5&lt;&gt;"Итого",SUMIF('раб.(офиц)'!$B:$B,$B21,'раб.(офиц)'!I:I),"0")</f>
        <v>40061</v>
      </c>
      <c r="J21" s="41">
        <f>IF('раб.(офиц)'!J$5&lt;&gt;"Итого",SUMIF('раб.(офиц)'!$B:$B,$B21,'раб.(офиц)'!J:J),"0")</f>
        <v>0</v>
      </c>
      <c r="K21" s="41">
        <f>IF('раб.(офиц)'!K$5&lt;&gt;"Итого",SUMIF('раб.(офиц)'!$B:$B,$B21,'раб.(офиц)'!K:K),"0")</f>
        <v>51945</v>
      </c>
      <c r="L21" s="41">
        <f>IF('раб.(офиц)'!L$5&lt;&gt;"Итого",SUMIF('раб.(офиц)'!$B:$B,$B21,'раб.(офиц)'!L:L),"0")</f>
        <v>41710</v>
      </c>
      <c r="M21" s="41">
        <f>IF('раб.(офиц)'!M$5&lt;&gt;"Итого",SUMIF('раб.(офиц)'!$B:$B,$B21,'раб.(офиц)'!M:M),"0")</f>
        <v>0</v>
      </c>
      <c r="N21" s="41">
        <f>IF('раб.(офиц)'!N$5&lt;&gt;"Итого",SUMIF('раб.(офиц)'!$B:$B,$B21,'раб.(офиц)'!N:N),"0")</f>
        <v>60132</v>
      </c>
      <c r="O21" s="41">
        <f>IF('раб.(офиц)'!O$5&lt;&gt;"Итого",SUMIF('раб.(офиц)'!$B:$B,$B21,'раб.(офиц)'!O:O),"0")</f>
        <v>39304</v>
      </c>
      <c r="P21" s="41" t="str">
        <f>IF('раб.(офиц)'!P$5&lt;&gt;"Итого",SUMIF('раб.(офиц)'!$B:$B,$B21,'раб.(офиц)'!P:P),"0")</f>
        <v>0</v>
      </c>
      <c r="Q21" s="41">
        <f>IF('раб.(офиц)'!Q$5&lt;&gt;"Итого",SUMIF('раб.(офиц)'!$B:$B,$B21,'раб.(офиц)'!Q:Q),"0")</f>
        <v>0</v>
      </c>
      <c r="R21" s="41">
        <f>IF('раб.(офиц)'!R$5&lt;&gt;"Итого",SUMIF('раб.(офиц)'!$B:$B,$B21,'раб.(офиц)'!R:R),"0")</f>
        <v>0</v>
      </c>
      <c r="S21" s="41">
        <f>IF('раб.(офиц)'!S$5&lt;&gt;"Итого",SUMIF('раб.(офиц)'!$B:$B,$B21,'раб.(офиц)'!S:S),"0")</f>
        <v>0</v>
      </c>
      <c r="T21" s="41">
        <f>IF('раб.(офиц)'!T$5&lt;&gt;"Итого",SUMIF('раб.(офиц)'!$B:$B,$B21,'раб.(офиц)'!T:T),"0")</f>
        <v>0</v>
      </c>
      <c r="U21" s="41">
        <f>IF('раб.(офиц)'!U$5&lt;&gt;"Итого",SUMIF('раб.(офиц)'!$B:$B,$B21,'раб.(офиц)'!U:U),"0")</f>
        <v>0</v>
      </c>
      <c r="V21" s="41">
        <f>IF('раб.(офиц)'!V$5&lt;&gt;"Итого",SUMIF('раб.(офиц)'!$B:$B,$B21,'раб.(офиц)'!V:V),"0")</f>
        <v>0</v>
      </c>
      <c r="W21" s="41">
        <f>IF('раб.(офиц)'!W$5&lt;&gt;"Итого",SUMIF('раб.(офиц)'!$B:$B,$B21,'раб.(офиц)'!W:W),"0")</f>
        <v>0</v>
      </c>
      <c r="X21" s="41">
        <f>IF('раб.(офиц)'!X$5&lt;&gt;"Итого",SUMIF('раб.(офиц)'!$B:$B,$B21,'раб.(офиц)'!X:X),"0")</f>
        <v>0</v>
      </c>
      <c r="Y21" s="41">
        <f>IF('раб.(офиц)'!Y$5&lt;&gt;"Итого",SUMIF('раб.(офиц)'!$B:$B,$B21,'раб.(офиц)'!Y:Y),"0")</f>
        <v>0</v>
      </c>
      <c r="Z21" s="41">
        <f>IF('раб.(офиц)'!Z$5&lt;&gt;"Итого",SUMIF('раб.(офиц)'!$B:$B,$B21,'раб.(офиц)'!Z:Z),"0")</f>
        <v>0</v>
      </c>
      <c r="AA21" s="41">
        <f>IF('раб.(офиц)'!AA$5&lt;&gt;"Итого",SUMIF('раб.(офиц)'!$B:$B,$B21,'раб.(офиц)'!AA:AA),"0")</f>
        <v>0</v>
      </c>
      <c r="AB21" s="41">
        <f>IF('раб.(офиц)'!AB$5&lt;&gt;"Итого",SUMIF('раб.(офиц)'!$B:$B,$B21,'раб.(офиц)'!AB:AB),"0")</f>
        <v>0</v>
      </c>
      <c r="AC21" s="41">
        <f>IF('раб.(офиц)'!AC$5&lt;&gt;"Итого",SUMIF('раб.(офиц)'!$B:$B,$B21,'раб.(офиц)'!AC:AC),"0")</f>
        <v>0</v>
      </c>
      <c r="AD21" s="41">
        <f>IF('раб.(офиц)'!AD$5&lt;&gt;"Итого",SUMIF('раб.(офиц)'!$B:$B,$B21,'раб.(офиц)'!AD:AD),"0")</f>
        <v>0</v>
      </c>
      <c r="AE21" s="41">
        <f>IF('раб.(офиц)'!AE$5&lt;&gt;"Итого",SUMIF('раб.(офиц)'!$B:$B,$B21,'раб.(офиц)'!AE:AE),"0")</f>
        <v>0</v>
      </c>
      <c r="AF21" s="41">
        <f>IF('раб.(офиц)'!AF$5&lt;&gt;"Итого",SUMIF('раб.(офиц)'!$B:$B,$B21,'раб.(офиц)'!AF:AF),"0")</f>
        <v>0</v>
      </c>
      <c r="AG21" s="41">
        <f>IF('раб.(офиц)'!AG$5&lt;&gt;"Итого",SUMIF('раб.(офиц)'!$B:$B,$B21,'раб.(офиц)'!AG:AG),"0")</f>
        <v>0</v>
      </c>
      <c r="AH21" s="41">
        <f>IF('раб.(офиц)'!AH$5&lt;&gt;"Итого",SUMIF('раб.(офиц)'!$B:$B,$B21,'раб.(офиц)'!AH:AH),"0")</f>
        <v>0</v>
      </c>
    </row>
    <row r="22" spans="1:34" s="20" customFormat="1" x14ac:dyDescent="0.2">
      <c r="A22" s="19">
        <v>1</v>
      </c>
      <c r="B22" s="49" t="s">
        <v>30</v>
      </c>
      <c r="C22" s="44">
        <f t="shared" si="0"/>
        <v>0</v>
      </c>
      <c r="D22" s="41">
        <f>IF('раб.(офиц)'!D$5&lt;&gt;"Итого",SUMIF('раб.(офиц)'!$B:$B,$B22,'раб.(офиц)'!D:D),"0")</f>
        <v>0</v>
      </c>
      <c r="E22" s="41">
        <f>IF('раб.(офиц)'!E$5&lt;&gt;"Итого",SUMIF('раб.(офиц)'!$B:$B,$B22,'раб.(офиц)'!E:E),"0")</f>
        <v>0</v>
      </c>
      <c r="F22" s="41">
        <f>IF('раб.(офиц)'!F$5&lt;&gt;"Итого",SUMIF('раб.(офиц)'!$B:$B,$B22,'раб.(офиц)'!F:F),"0")</f>
        <v>0</v>
      </c>
      <c r="G22" s="41">
        <f>IF('раб.(офиц)'!G$5&lt;&gt;"Итого",SUMIF('раб.(офиц)'!$B:$B,$B22,'раб.(офиц)'!G:G),"0")</f>
        <v>0</v>
      </c>
      <c r="H22" s="41">
        <f>IF('раб.(офиц)'!H$5&lt;&gt;"Итого",SUMIF('раб.(офиц)'!$B:$B,$B22,'раб.(офиц)'!H:H),"0")</f>
        <v>0</v>
      </c>
      <c r="I22" s="41">
        <f>IF('раб.(офиц)'!I$5&lt;&gt;"Итого",SUMIF('раб.(офиц)'!$B:$B,$B22,'раб.(офиц)'!I:I),"0")</f>
        <v>0</v>
      </c>
      <c r="J22" s="41">
        <f>IF('раб.(офиц)'!J$5&lt;&gt;"Итого",SUMIF('раб.(офиц)'!$B:$B,$B22,'раб.(офиц)'!J:J),"0")</f>
        <v>0</v>
      </c>
      <c r="K22" s="41">
        <f>IF('раб.(офиц)'!K$5&lt;&gt;"Итого",SUMIF('раб.(офиц)'!$B:$B,$B22,'раб.(офиц)'!K:K),"0")</f>
        <v>0</v>
      </c>
      <c r="L22" s="41">
        <f>IF('раб.(офиц)'!L$5&lt;&gt;"Итого",SUMIF('раб.(офиц)'!$B:$B,$B22,'раб.(офиц)'!L:L),"0")</f>
        <v>0</v>
      </c>
      <c r="M22" s="41">
        <f>IF('раб.(офиц)'!M$5&lt;&gt;"Итого",SUMIF('раб.(офиц)'!$B:$B,$B22,'раб.(офиц)'!M:M),"0")</f>
        <v>0</v>
      </c>
      <c r="N22" s="41">
        <f>IF('раб.(офиц)'!N$5&lt;&gt;"Итого",SUMIF('раб.(офиц)'!$B:$B,$B22,'раб.(офиц)'!N:N),"0")</f>
        <v>0</v>
      </c>
      <c r="O22" s="41">
        <f>IF('раб.(офиц)'!O$5&lt;&gt;"Итого",SUMIF('раб.(офиц)'!$B:$B,$B22,'раб.(офиц)'!O:O),"0")</f>
        <v>0</v>
      </c>
      <c r="P22" s="41" t="str">
        <f>IF('раб.(офиц)'!P$5&lt;&gt;"Итого",SUMIF('раб.(офиц)'!$B:$B,$B22,'раб.(офиц)'!P:P),"0")</f>
        <v>0</v>
      </c>
      <c r="Q22" s="41">
        <f>IF('раб.(офиц)'!Q$5&lt;&gt;"Итого",SUMIF('раб.(офиц)'!$B:$B,$B22,'раб.(офиц)'!Q:Q),"0")</f>
        <v>0</v>
      </c>
      <c r="R22" s="41">
        <f>IF('раб.(офиц)'!R$5&lt;&gt;"Итого",SUMIF('раб.(офиц)'!$B:$B,$B22,'раб.(офиц)'!R:R),"0")</f>
        <v>0</v>
      </c>
      <c r="S22" s="41">
        <f>IF('раб.(офиц)'!S$5&lt;&gt;"Итого",SUMIF('раб.(офиц)'!$B:$B,$B22,'раб.(офиц)'!S:S),"0")</f>
        <v>0</v>
      </c>
      <c r="T22" s="41">
        <f>IF('раб.(офиц)'!T$5&lt;&gt;"Итого",SUMIF('раб.(офиц)'!$B:$B,$B22,'раб.(офиц)'!T:T),"0")</f>
        <v>0</v>
      </c>
      <c r="U22" s="41">
        <f>IF('раб.(офиц)'!U$5&lt;&gt;"Итого",SUMIF('раб.(офиц)'!$B:$B,$B22,'раб.(офиц)'!U:U),"0")</f>
        <v>0</v>
      </c>
      <c r="V22" s="41">
        <f>IF('раб.(офиц)'!V$5&lt;&gt;"Итого",SUMIF('раб.(офиц)'!$B:$B,$B22,'раб.(офиц)'!V:V),"0")</f>
        <v>0</v>
      </c>
      <c r="W22" s="41">
        <f>IF('раб.(офиц)'!W$5&lt;&gt;"Итого",SUMIF('раб.(офиц)'!$B:$B,$B22,'раб.(офиц)'!W:W),"0")</f>
        <v>0</v>
      </c>
      <c r="X22" s="41">
        <f>IF('раб.(офиц)'!X$5&lt;&gt;"Итого",SUMIF('раб.(офиц)'!$B:$B,$B22,'раб.(офиц)'!X:X),"0")</f>
        <v>0</v>
      </c>
      <c r="Y22" s="41">
        <f>IF('раб.(офиц)'!Y$5&lt;&gt;"Итого",SUMIF('раб.(офиц)'!$B:$B,$B22,'раб.(офиц)'!Y:Y),"0")</f>
        <v>0</v>
      </c>
      <c r="Z22" s="41">
        <f>IF('раб.(офиц)'!Z$5&lt;&gt;"Итого",SUMIF('раб.(офиц)'!$B:$B,$B22,'раб.(офиц)'!Z:Z),"0")</f>
        <v>0</v>
      </c>
      <c r="AA22" s="41">
        <f>IF('раб.(офиц)'!AA$5&lt;&gt;"Итого",SUMIF('раб.(офиц)'!$B:$B,$B22,'раб.(офиц)'!AA:AA),"0")</f>
        <v>0</v>
      </c>
      <c r="AB22" s="41">
        <f>IF('раб.(офиц)'!AB$5&lt;&gt;"Итого",SUMIF('раб.(офиц)'!$B:$B,$B22,'раб.(офиц)'!AB:AB),"0")</f>
        <v>0</v>
      </c>
      <c r="AC22" s="41">
        <f>IF('раб.(офиц)'!AC$5&lt;&gt;"Итого",SUMIF('раб.(офиц)'!$B:$B,$B22,'раб.(офиц)'!AC:AC),"0")</f>
        <v>0</v>
      </c>
      <c r="AD22" s="41">
        <f>IF('раб.(офиц)'!AD$5&lt;&gt;"Итого",SUMIF('раб.(офиц)'!$B:$B,$B22,'раб.(офиц)'!AD:AD),"0")</f>
        <v>0</v>
      </c>
      <c r="AE22" s="41">
        <f>IF('раб.(офиц)'!AE$5&lt;&gt;"Итого",SUMIF('раб.(офиц)'!$B:$B,$B22,'раб.(офиц)'!AE:AE),"0")</f>
        <v>0</v>
      </c>
      <c r="AF22" s="41">
        <f>IF('раб.(офиц)'!AF$5&lt;&gt;"Итого",SUMIF('раб.(офиц)'!$B:$B,$B22,'раб.(офиц)'!AF:AF),"0")</f>
        <v>0</v>
      </c>
      <c r="AG22" s="41">
        <f>IF('раб.(офиц)'!AG$5&lt;&gt;"Итого",SUMIF('раб.(офиц)'!$B:$B,$B22,'раб.(офиц)'!AG:AG),"0")</f>
        <v>0</v>
      </c>
      <c r="AH22" s="41">
        <f>IF('раб.(офиц)'!AH$5&lt;&gt;"Итого",SUMIF('раб.(офиц)'!$B:$B,$B22,'раб.(офиц)'!AH:AH),"0")</f>
        <v>0</v>
      </c>
    </row>
    <row r="23" spans="1:34" s="20" customFormat="1" ht="11.25" customHeight="1" x14ac:dyDescent="0.2">
      <c r="A23" s="19">
        <v>1</v>
      </c>
      <c r="B23" s="49" t="s">
        <v>65</v>
      </c>
      <c r="C23" s="44">
        <f t="shared" si="0"/>
        <v>0</v>
      </c>
      <c r="D23" s="41">
        <f>IF('раб.(офиц)'!D$5&lt;&gt;"Итого",SUMIF('раб.(офиц)'!$B:$B,$B23,'раб.(офиц)'!D:D),"0")</f>
        <v>0</v>
      </c>
      <c r="E23" s="41">
        <f>IF('раб.(офиц)'!E$5&lt;&gt;"Итого",SUMIF('раб.(офиц)'!$B:$B,$B23,'раб.(офиц)'!E:E),"0")</f>
        <v>0</v>
      </c>
      <c r="F23" s="41">
        <f>IF('раб.(офиц)'!F$5&lt;&gt;"Итого",SUMIF('раб.(офиц)'!$B:$B,$B23,'раб.(офиц)'!F:F),"0")</f>
        <v>0</v>
      </c>
      <c r="G23" s="41">
        <f>IF('раб.(офиц)'!G$5&lt;&gt;"Итого",SUMIF('раб.(офиц)'!$B:$B,$B23,'раб.(офиц)'!G:G),"0")</f>
        <v>0</v>
      </c>
      <c r="H23" s="41">
        <f>IF('раб.(офиц)'!H$5&lt;&gt;"Итого",SUMIF('раб.(офиц)'!$B:$B,$B23,'раб.(офиц)'!H:H),"0")</f>
        <v>0</v>
      </c>
      <c r="I23" s="41">
        <f>IF('раб.(офиц)'!I$5&lt;&gt;"Итого",SUMIF('раб.(офиц)'!$B:$B,$B23,'раб.(офиц)'!I:I),"0")</f>
        <v>0</v>
      </c>
      <c r="J23" s="41">
        <f>IF('раб.(офиц)'!J$5&lt;&gt;"Итого",SUMIF('раб.(офиц)'!$B:$B,$B23,'раб.(офиц)'!J:J),"0")</f>
        <v>0</v>
      </c>
      <c r="K23" s="41">
        <f>IF('раб.(офиц)'!K$5&lt;&gt;"Итого",SUMIF('раб.(офиц)'!$B:$B,$B23,'раб.(офиц)'!K:K),"0")</f>
        <v>0</v>
      </c>
      <c r="L23" s="41">
        <f>IF('раб.(офиц)'!L$5&lt;&gt;"Итого",SUMIF('раб.(офиц)'!$B:$B,$B23,'раб.(офиц)'!L:L),"0")</f>
        <v>0</v>
      </c>
      <c r="M23" s="41">
        <f>IF('раб.(офиц)'!M$5&lt;&gt;"Итого",SUMIF('раб.(офиц)'!$B:$B,$B23,'раб.(офиц)'!M:M),"0")</f>
        <v>0</v>
      </c>
      <c r="N23" s="41">
        <f>IF('раб.(офиц)'!N$5&lt;&gt;"Итого",SUMIF('раб.(офиц)'!$B:$B,$B23,'раб.(офиц)'!N:N),"0")</f>
        <v>0</v>
      </c>
      <c r="O23" s="41">
        <f>IF('раб.(офиц)'!O$5&lt;&gt;"Итого",SUMIF('раб.(офиц)'!$B:$B,$B23,'раб.(офиц)'!O:O),"0")</f>
        <v>0</v>
      </c>
      <c r="P23" s="41" t="str">
        <f>IF('раб.(офиц)'!P$5&lt;&gt;"Итого",SUMIF('раб.(офиц)'!$B:$B,$B23,'раб.(офиц)'!P:P),"0")</f>
        <v>0</v>
      </c>
      <c r="Q23" s="41">
        <f>IF('раб.(офиц)'!Q$5&lt;&gt;"Итого",SUMIF('раб.(офиц)'!$B:$B,$B23,'раб.(офиц)'!Q:Q),"0")</f>
        <v>0</v>
      </c>
      <c r="R23" s="41">
        <f>IF('раб.(офиц)'!R$5&lt;&gt;"Итого",SUMIF('раб.(офиц)'!$B:$B,$B23,'раб.(офиц)'!R:R),"0")</f>
        <v>0</v>
      </c>
      <c r="S23" s="41">
        <f>IF('раб.(офиц)'!S$5&lt;&gt;"Итого",SUMIF('раб.(офиц)'!$B:$B,$B23,'раб.(офиц)'!S:S),"0")</f>
        <v>0</v>
      </c>
      <c r="T23" s="41">
        <f>IF('раб.(офиц)'!T$5&lt;&gt;"Итого",SUMIF('раб.(офиц)'!$B:$B,$B23,'раб.(офиц)'!T:T),"0")</f>
        <v>0</v>
      </c>
      <c r="U23" s="41">
        <f>IF('раб.(офиц)'!U$5&lt;&gt;"Итого",SUMIF('раб.(офиц)'!$B:$B,$B23,'раб.(офиц)'!U:U),"0")</f>
        <v>0</v>
      </c>
      <c r="V23" s="41">
        <f>IF('раб.(офиц)'!V$5&lt;&gt;"Итого",SUMIF('раб.(офиц)'!$B:$B,$B23,'раб.(офиц)'!V:V),"0")</f>
        <v>0</v>
      </c>
      <c r="W23" s="41">
        <f>IF('раб.(офиц)'!W$5&lt;&gt;"Итого",SUMIF('раб.(офиц)'!$B:$B,$B23,'раб.(офиц)'!W:W),"0")</f>
        <v>0</v>
      </c>
      <c r="X23" s="41">
        <f>IF('раб.(офиц)'!X$5&lt;&gt;"Итого",SUMIF('раб.(офиц)'!$B:$B,$B23,'раб.(офиц)'!X:X),"0")</f>
        <v>0</v>
      </c>
      <c r="Y23" s="41">
        <f>IF('раб.(офиц)'!Y$5&lt;&gt;"Итого",SUMIF('раб.(офиц)'!$B:$B,$B23,'раб.(офиц)'!Y:Y),"0")</f>
        <v>0</v>
      </c>
      <c r="Z23" s="41">
        <f>IF('раб.(офиц)'!Z$5&lt;&gt;"Итого",SUMIF('раб.(офиц)'!$B:$B,$B23,'раб.(офиц)'!Z:Z),"0")</f>
        <v>0</v>
      </c>
      <c r="AA23" s="41">
        <f>IF('раб.(офиц)'!AA$5&lt;&gt;"Итого",SUMIF('раб.(офиц)'!$B:$B,$B23,'раб.(офиц)'!AA:AA),"0")</f>
        <v>0</v>
      </c>
      <c r="AB23" s="41">
        <f>IF('раб.(офиц)'!AB$5&lt;&gt;"Итого",SUMIF('раб.(офиц)'!$B:$B,$B23,'раб.(офиц)'!AB:AB),"0")</f>
        <v>0</v>
      </c>
      <c r="AC23" s="41">
        <f>IF('раб.(офиц)'!AC$5&lt;&gt;"Итого",SUMIF('раб.(офиц)'!$B:$B,$B23,'раб.(офиц)'!AC:AC),"0")</f>
        <v>0</v>
      </c>
      <c r="AD23" s="41">
        <f>IF('раб.(офиц)'!AD$5&lt;&gt;"Итого",SUMIF('раб.(офиц)'!$B:$B,$B23,'раб.(офиц)'!AD:AD),"0")</f>
        <v>0</v>
      </c>
      <c r="AE23" s="41">
        <f>IF('раб.(офиц)'!AE$5&lt;&gt;"Итого",SUMIF('раб.(офиц)'!$B:$B,$B23,'раб.(офиц)'!AE:AE),"0")</f>
        <v>0</v>
      </c>
      <c r="AF23" s="41">
        <f>IF('раб.(офиц)'!AF$5&lt;&gt;"Итого",SUMIF('раб.(офиц)'!$B:$B,$B23,'раб.(офиц)'!AF:AF),"0")</f>
        <v>0</v>
      </c>
      <c r="AG23" s="41">
        <f>IF('раб.(офиц)'!AG$5&lt;&gt;"Итого",SUMIF('раб.(офиц)'!$B:$B,$B23,'раб.(офиц)'!AG:AG),"0")</f>
        <v>0</v>
      </c>
      <c r="AH23" s="41">
        <f>IF('раб.(офиц)'!AH$5&lt;&gt;"Итого",SUMIF('раб.(офиц)'!$B:$B,$B23,'раб.(офиц)'!AH:AH),"0")</f>
        <v>0</v>
      </c>
    </row>
    <row r="24" spans="1:34" s="20" customFormat="1" ht="11.25" customHeight="1" x14ac:dyDescent="0.2">
      <c r="A24" s="19"/>
      <c r="B24" s="49" t="s">
        <v>63</v>
      </c>
      <c r="C24" s="44">
        <f t="shared" si="0"/>
        <v>0</v>
      </c>
      <c r="D24" s="41">
        <f>IF('раб.(офиц)'!D$5&lt;&gt;"Итого",SUMIF('раб.(офиц)'!$B:$B,$B24,'раб.(офиц)'!D:D),"0")</f>
        <v>0</v>
      </c>
      <c r="E24" s="41">
        <f>IF('раб.(офиц)'!E$5&lt;&gt;"Итого",SUMIF('раб.(офиц)'!$B:$B,$B24,'раб.(офиц)'!E:E),"0")</f>
        <v>0</v>
      </c>
      <c r="F24" s="41">
        <f>IF('раб.(офиц)'!F$5&lt;&gt;"Итого",SUMIF('раб.(офиц)'!$B:$B,$B24,'раб.(офиц)'!F:F),"0")</f>
        <v>0</v>
      </c>
      <c r="G24" s="41">
        <f>IF('раб.(офиц)'!G$5&lt;&gt;"Итого",SUMIF('раб.(офиц)'!$B:$B,$B24,'раб.(офиц)'!G:G),"0")</f>
        <v>0</v>
      </c>
      <c r="H24" s="41">
        <f>IF('раб.(офиц)'!H$5&lt;&gt;"Итого",SUMIF('раб.(офиц)'!$B:$B,$B24,'раб.(офиц)'!H:H),"0")</f>
        <v>0</v>
      </c>
      <c r="I24" s="41">
        <f>IF('раб.(офиц)'!I$5&lt;&gt;"Итого",SUMIF('раб.(офиц)'!$B:$B,$B24,'раб.(офиц)'!I:I),"0")</f>
        <v>0</v>
      </c>
      <c r="J24" s="41">
        <f>IF('раб.(офиц)'!J$5&lt;&gt;"Итого",SUMIF('раб.(офиц)'!$B:$B,$B24,'раб.(офиц)'!J:J),"0")</f>
        <v>0</v>
      </c>
      <c r="K24" s="41">
        <f>IF('раб.(офиц)'!K$5&lt;&gt;"Итого",SUMIF('раб.(офиц)'!$B:$B,$B24,'раб.(офиц)'!K:K),"0")</f>
        <v>0</v>
      </c>
      <c r="L24" s="41">
        <f>IF('раб.(офиц)'!L$5&lt;&gt;"Итого",SUMIF('раб.(офиц)'!$B:$B,$B24,'раб.(офиц)'!L:L),"0")</f>
        <v>0</v>
      </c>
      <c r="M24" s="41">
        <f>IF('раб.(офиц)'!M$5&lt;&gt;"Итого",SUMIF('раб.(офиц)'!$B:$B,$B24,'раб.(офиц)'!M:M),"0")</f>
        <v>0</v>
      </c>
      <c r="N24" s="41">
        <f>IF('раб.(офиц)'!N$5&lt;&gt;"Итого",SUMIF('раб.(офиц)'!$B:$B,$B24,'раб.(офиц)'!N:N),"0")</f>
        <v>0</v>
      </c>
      <c r="O24" s="41">
        <f>IF('раб.(офиц)'!O$5&lt;&gt;"Итого",SUMIF('раб.(офиц)'!$B:$B,$B24,'раб.(офиц)'!O:O),"0")</f>
        <v>0</v>
      </c>
      <c r="P24" s="41" t="str">
        <f>IF('раб.(офиц)'!P$5&lt;&gt;"Итого",SUMIF('раб.(офиц)'!$B:$B,$B24,'раб.(офиц)'!P:P),"0")</f>
        <v>0</v>
      </c>
      <c r="Q24" s="41">
        <f>IF('раб.(офиц)'!Q$5&lt;&gt;"Итого",SUMIF('раб.(офиц)'!$B:$B,$B24,'раб.(офиц)'!Q:Q),"0")</f>
        <v>0</v>
      </c>
      <c r="R24" s="41">
        <f>IF('раб.(офиц)'!R$5&lt;&gt;"Итого",SUMIF('раб.(офиц)'!$B:$B,$B24,'раб.(офиц)'!R:R),"0")</f>
        <v>0</v>
      </c>
      <c r="S24" s="41">
        <f>IF('раб.(офиц)'!S$5&lt;&gt;"Итого",SUMIF('раб.(офиц)'!$B:$B,$B24,'раб.(офиц)'!S:S),"0")</f>
        <v>0</v>
      </c>
      <c r="T24" s="41">
        <f>IF('раб.(офиц)'!T$5&lt;&gt;"Итого",SUMIF('раб.(офиц)'!$B:$B,$B24,'раб.(офиц)'!T:T),"0")</f>
        <v>0</v>
      </c>
      <c r="U24" s="41">
        <f>IF('раб.(офиц)'!U$5&lt;&gt;"Итого",SUMIF('раб.(офиц)'!$B:$B,$B24,'раб.(офиц)'!U:U),"0")</f>
        <v>0</v>
      </c>
      <c r="V24" s="41">
        <f>IF('раб.(офиц)'!V$5&lt;&gt;"Итого",SUMIF('раб.(офиц)'!$B:$B,$B24,'раб.(офиц)'!V:V),"0")</f>
        <v>0</v>
      </c>
      <c r="W24" s="41">
        <f>IF('раб.(офиц)'!W$5&lt;&gt;"Итого",SUMIF('раб.(офиц)'!$B:$B,$B24,'раб.(офиц)'!W:W),"0")</f>
        <v>0</v>
      </c>
      <c r="X24" s="41">
        <f>IF('раб.(офиц)'!X$5&lt;&gt;"Итого",SUMIF('раб.(офиц)'!$B:$B,$B24,'раб.(офиц)'!X:X),"0")</f>
        <v>0</v>
      </c>
      <c r="Y24" s="41">
        <f>IF('раб.(офиц)'!Y$5&lt;&gt;"Итого",SUMIF('раб.(офиц)'!$B:$B,$B24,'раб.(офиц)'!Y:Y),"0")</f>
        <v>0</v>
      </c>
      <c r="Z24" s="41">
        <f>IF('раб.(офиц)'!Z$5&lt;&gt;"Итого",SUMIF('раб.(офиц)'!$B:$B,$B24,'раб.(офиц)'!Z:Z),"0")</f>
        <v>0</v>
      </c>
      <c r="AA24" s="41">
        <f>IF('раб.(офиц)'!AA$5&lt;&gt;"Итого",SUMIF('раб.(офиц)'!$B:$B,$B24,'раб.(офиц)'!AA:AA),"0")</f>
        <v>0</v>
      </c>
      <c r="AB24" s="41">
        <f>IF('раб.(офиц)'!AB$5&lt;&gt;"Итого",SUMIF('раб.(офиц)'!$B:$B,$B24,'раб.(офиц)'!AB:AB),"0")</f>
        <v>0</v>
      </c>
      <c r="AC24" s="41">
        <f>IF('раб.(офиц)'!AC$5&lt;&gt;"Итого",SUMIF('раб.(офиц)'!$B:$B,$B24,'раб.(офиц)'!AC:AC),"0")</f>
        <v>0</v>
      </c>
      <c r="AD24" s="41">
        <f>IF('раб.(офиц)'!AD$5&lt;&gt;"Итого",SUMIF('раб.(офиц)'!$B:$B,$B24,'раб.(офиц)'!AD:AD),"0")</f>
        <v>0</v>
      </c>
      <c r="AE24" s="41">
        <f>IF('раб.(офиц)'!AE$5&lt;&gt;"Итого",SUMIF('раб.(офиц)'!$B:$B,$B24,'раб.(офиц)'!AE:AE),"0")</f>
        <v>0</v>
      </c>
      <c r="AF24" s="41">
        <f>IF('раб.(офиц)'!AF$5&lt;&gt;"Итого",SUMIF('раб.(офиц)'!$B:$B,$B24,'раб.(офиц)'!AF:AF),"0")</f>
        <v>0</v>
      </c>
      <c r="AG24" s="41">
        <f>IF('раб.(офиц)'!AG$5&lt;&gt;"Итого",SUMIF('раб.(офиц)'!$B:$B,$B24,'раб.(офиц)'!AG:AG),"0")</f>
        <v>0</v>
      </c>
      <c r="AH24" s="41">
        <f>IF('раб.(офиц)'!AH$5&lt;&gt;"Итого",SUMIF('раб.(офиц)'!$B:$B,$B24,'раб.(офиц)'!AH:AH),"0")</f>
        <v>0</v>
      </c>
    </row>
    <row r="25" spans="1:34" s="20" customFormat="1" ht="11.25" customHeight="1" x14ac:dyDescent="0.2">
      <c r="A25" s="19"/>
      <c r="B25" s="49" t="s">
        <v>29</v>
      </c>
      <c r="C25" s="44">
        <f t="shared" si="0"/>
        <v>236284</v>
      </c>
      <c r="D25" s="41">
        <f>IF('раб.(офиц)'!D$5&lt;&gt;"Итого",SUMIF('раб.(офиц)'!$B:$B,$B25,'раб.(офиц)'!D:D),"0")</f>
        <v>0</v>
      </c>
      <c r="E25" s="41">
        <f>IF('раб.(офиц)'!E$5&lt;&gt;"Итого",SUMIF('раб.(офиц)'!$B:$B,$B25,'раб.(офиц)'!E:E),"0")</f>
        <v>44548</v>
      </c>
      <c r="F25" s="41">
        <f>IF('раб.(офиц)'!F$5&lt;&gt;"Итого",SUMIF('раб.(офиц)'!$B:$B,$B25,'раб.(офиц)'!F:F),"0")</f>
        <v>36655</v>
      </c>
      <c r="G25" s="41">
        <f>IF('раб.(офиц)'!G$5&lt;&gt;"Итого",SUMIF('раб.(офиц)'!$B:$B,$B25,'раб.(офиц)'!G:G),"0")</f>
        <v>0</v>
      </c>
      <c r="H25" s="41">
        <f>IF('раб.(офиц)'!H$5&lt;&gt;"Итого",SUMIF('раб.(офиц)'!$B:$B,$B25,'раб.(офиц)'!H:H),"0")</f>
        <v>0</v>
      </c>
      <c r="I25" s="41">
        <f>IF('раб.(офиц)'!I$5&lt;&gt;"Итого",SUMIF('раб.(офиц)'!$B:$B,$B25,'раб.(офиц)'!I:I),"0")</f>
        <v>41435</v>
      </c>
      <c r="J25" s="41">
        <f>IF('раб.(офиц)'!J$5&lt;&gt;"Итого",SUMIF('раб.(офиц)'!$B:$B,$B25,'раб.(офиц)'!J:J),"0")</f>
        <v>15385</v>
      </c>
      <c r="K25" s="41">
        <f>IF('раб.(офиц)'!K$5&lt;&gt;"Итого",SUMIF('раб.(офиц)'!$B:$B,$B25,'раб.(офиц)'!K:K),"0")</f>
        <v>0</v>
      </c>
      <c r="L25" s="41">
        <f>IF('раб.(офиц)'!L$5&lt;&gt;"Итого",SUMIF('раб.(офиц)'!$B:$B,$B25,'раб.(офиц)'!L:L),"0")</f>
        <v>0</v>
      </c>
      <c r="M25" s="41">
        <f>IF('раб.(офиц)'!M$5&lt;&gt;"Итого",SUMIF('раб.(офиц)'!$B:$B,$B25,'раб.(офиц)'!M:M),"0")</f>
        <v>28325</v>
      </c>
      <c r="N25" s="41">
        <f>IF('раб.(офиц)'!N$5&lt;&gt;"Итого",SUMIF('раб.(офиц)'!$B:$B,$B25,'раб.(офиц)'!N:N),"0")</f>
        <v>60545</v>
      </c>
      <c r="O25" s="41">
        <f>IF('раб.(офиц)'!O$5&lt;&gt;"Итого",SUMIF('раб.(офиц)'!$B:$B,$B25,'раб.(офиц)'!O:O),"0")</f>
        <v>9391</v>
      </c>
      <c r="P25" s="41" t="str">
        <f>IF('раб.(офиц)'!P$5&lt;&gt;"Итого",SUMIF('раб.(офиц)'!$B:$B,$B25,'раб.(офиц)'!P:P),"0")</f>
        <v>0</v>
      </c>
      <c r="Q25" s="41">
        <f>IF('раб.(офиц)'!Q$5&lt;&gt;"Итого",SUMIF('раб.(офиц)'!$B:$B,$B25,'раб.(офиц)'!Q:Q),"0")</f>
        <v>0</v>
      </c>
      <c r="R25" s="41">
        <f>IF('раб.(офиц)'!R$5&lt;&gt;"Итого",SUMIF('раб.(офиц)'!$B:$B,$B25,'раб.(офиц)'!R:R),"0")</f>
        <v>0</v>
      </c>
      <c r="S25" s="41">
        <f>IF('раб.(офиц)'!S$5&lt;&gt;"Итого",SUMIF('раб.(офиц)'!$B:$B,$B25,'раб.(офиц)'!S:S),"0")</f>
        <v>0</v>
      </c>
      <c r="T25" s="41">
        <f>IF('раб.(офиц)'!T$5&lt;&gt;"Итого",SUMIF('раб.(офиц)'!$B:$B,$B25,'раб.(офиц)'!T:T),"0")</f>
        <v>0</v>
      </c>
      <c r="U25" s="41">
        <f>IF('раб.(офиц)'!U$5&lt;&gt;"Итого",SUMIF('раб.(офиц)'!$B:$B,$B25,'раб.(офиц)'!U:U),"0")</f>
        <v>0</v>
      </c>
      <c r="V25" s="41">
        <f>IF('раб.(офиц)'!V$5&lt;&gt;"Итого",SUMIF('раб.(офиц)'!$B:$B,$B25,'раб.(офиц)'!V:V),"0")</f>
        <v>0</v>
      </c>
      <c r="W25" s="41">
        <f>IF('раб.(офиц)'!W$5&lt;&gt;"Итого",SUMIF('раб.(офиц)'!$B:$B,$B25,'раб.(офиц)'!W:W),"0")</f>
        <v>0</v>
      </c>
      <c r="X25" s="41">
        <f>IF('раб.(офиц)'!X$5&lt;&gt;"Итого",SUMIF('раб.(офиц)'!$B:$B,$B25,'раб.(офиц)'!X:X),"0")</f>
        <v>0</v>
      </c>
      <c r="Y25" s="41">
        <f>IF('раб.(офиц)'!Y$5&lt;&gt;"Итого",SUMIF('раб.(офиц)'!$B:$B,$B25,'раб.(офиц)'!Y:Y),"0")</f>
        <v>0</v>
      </c>
      <c r="Z25" s="41">
        <f>IF('раб.(офиц)'!Z$5&lt;&gt;"Итого",SUMIF('раб.(офиц)'!$B:$B,$B25,'раб.(офиц)'!Z:Z),"0")</f>
        <v>0</v>
      </c>
      <c r="AA25" s="41">
        <f>IF('раб.(офиц)'!AA$5&lt;&gt;"Итого",SUMIF('раб.(офиц)'!$B:$B,$B25,'раб.(офиц)'!AA:AA),"0")</f>
        <v>0</v>
      </c>
      <c r="AB25" s="41">
        <f>IF('раб.(офиц)'!AB$5&lt;&gt;"Итого",SUMIF('раб.(офиц)'!$B:$B,$B25,'раб.(офиц)'!AB:AB),"0")</f>
        <v>0</v>
      </c>
      <c r="AC25" s="41">
        <f>IF('раб.(офиц)'!AC$5&lt;&gt;"Итого",SUMIF('раб.(офиц)'!$B:$B,$B25,'раб.(офиц)'!AC:AC),"0")</f>
        <v>0</v>
      </c>
      <c r="AD25" s="41">
        <f>IF('раб.(офиц)'!AD$5&lt;&gt;"Итого",SUMIF('раб.(офиц)'!$B:$B,$B25,'раб.(офиц)'!AD:AD),"0")</f>
        <v>0</v>
      </c>
      <c r="AE25" s="41">
        <f>IF('раб.(офиц)'!AE$5&lt;&gt;"Итого",SUMIF('раб.(офиц)'!$B:$B,$B25,'раб.(офиц)'!AE:AE),"0")</f>
        <v>0</v>
      </c>
      <c r="AF25" s="41">
        <f>IF('раб.(офиц)'!AF$5&lt;&gt;"Итого",SUMIF('раб.(офиц)'!$B:$B,$B25,'раб.(офиц)'!AF:AF),"0")</f>
        <v>0</v>
      </c>
      <c r="AG25" s="41">
        <f>IF('раб.(офиц)'!AG$5&lt;&gt;"Итого",SUMIF('раб.(офиц)'!$B:$B,$B25,'раб.(офиц)'!AG:AG),"0")</f>
        <v>0</v>
      </c>
      <c r="AH25" s="41">
        <f>IF('раб.(офиц)'!AH$5&lt;&gt;"Итого",SUMIF('раб.(офиц)'!$B:$B,$B25,'раб.(офиц)'!AH:AH),"0")</f>
        <v>0</v>
      </c>
    </row>
    <row r="26" spans="1:34" s="20" customFormat="1" x14ac:dyDescent="0.2">
      <c r="A26" s="19">
        <v>1</v>
      </c>
      <c r="B26" s="65" t="s">
        <v>73</v>
      </c>
      <c r="C26" s="44">
        <f t="shared" si="0"/>
        <v>0</v>
      </c>
      <c r="D26" s="41">
        <f>IF('раб.(офиц)'!D$5&lt;&gt;"Итого",SUMIF('раб.(офиц)'!$B:$B,$B26,'раб.(офиц)'!D:D),"0")</f>
        <v>0</v>
      </c>
      <c r="E26" s="41">
        <f>IF('раб.(офиц)'!E$5&lt;&gt;"Итого",SUMIF('раб.(офиц)'!$B:$B,$B26,'раб.(офиц)'!E:E),"0")</f>
        <v>0</v>
      </c>
      <c r="F26" s="41">
        <f>IF('раб.(офиц)'!F$5&lt;&gt;"Итого",SUMIF('раб.(офиц)'!$B:$B,$B26,'раб.(офиц)'!F:F),"0")</f>
        <v>0</v>
      </c>
      <c r="G26" s="41">
        <f>IF('раб.(офиц)'!G$5&lt;&gt;"Итого",SUMIF('раб.(офиц)'!$B:$B,$B26,'раб.(офиц)'!G:G),"0")</f>
        <v>0</v>
      </c>
      <c r="H26" s="41">
        <f>IF('раб.(офиц)'!H$5&lt;&gt;"Итого",SUMIF('раб.(офиц)'!$B:$B,$B26,'раб.(офиц)'!H:H),"0")</f>
        <v>0</v>
      </c>
      <c r="I26" s="41">
        <f>IF('раб.(офиц)'!I$5&lt;&gt;"Итого",SUMIF('раб.(офиц)'!$B:$B,$B26,'раб.(офиц)'!I:I),"0")</f>
        <v>0</v>
      </c>
      <c r="J26" s="41">
        <f>IF('раб.(офиц)'!J$5&lt;&gt;"Итого",SUMIF('раб.(офиц)'!$B:$B,$B26,'раб.(офиц)'!J:J),"0")</f>
        <v>0</v>
      </c>
      <c r="K26" s="41">
        <f>IF('раб.(офиц)'!K$5&lt;&gt;"Итого",SUMIF('раб.(офиц)'!$B:$B,$B26,'раб.(офиц)'!K:K),"0")</f>
        <v>0</v>
      </c>
      <c r="L26" s="41">
        <f>IF('раб.(офиц)'!L$5&lt;&gt;"Итого",SUMIF('раб.(офиц)'!$B:$B,$B26,'раб.(офиц)'!L:L),"0")</f>
        <v>0</v>
      </c>
      <c r="M26" s="41">
        <f>IF('раб.(офиц)'!M$5&lt;&gt;"Итого",SUMIF('раб.(офиц)'!$B:$B,$B26,'раб.(офиц)'!M:M),"0")</f>
        <v>0</v>
      </c>
      <c r="N26" s="41">
        <f>IF('раб.(офиц)'!N$5&lt;&gt;"Итого",SUMIF('раб.(офиц)'!$B:$B,$B26,'раб.(офиц)'!N:N),"0")</f>
        <v>0</v>
      </c>
      <c r="O26" s="41">
        <f>IF('раб.(офиц)'!O$5&lt;&gt;"Итого",SUMIF('раб.(офиц)'!$B:$B,$B26,'раб.(офиц)'!O:O),"0")</f>
        <v>0</v>
      </c>
      <c r="P26" s="41" t="str">
        <f>IF('раб.(офиц)'!P$5&lt;&gt;"Итого",SUMIF('раб.(офиц)'!$B:$B,$B26,'раб.(офиц)'!P:P),"0")</f>
        <v>0</v>
      </c>
      <c r="Q26" s="41">
        <f>IF('раб.(офиц)'!Q$5&lt;&gt;"Итого",SUMIF('раб.(офиц)'!$B:$B,$B26,'раб.(офиц)'!Q:Q),"0")</f>
        <v>0</v>
      </c>
      <c r="R26" s="41">
        <f>IF('раб.(офиц)'!R$5&lt;&gt;"Итого",SUMIF('раб.(офиц)'!$B:$B,$B26,'раб.(офиц)'!R:R),"0")</f>
        <v>0</v>
      </c>
      <c r="S26" s="41">
        <f>IF('раб.(офиц)'!S$5&lt;&gt;"Итого",SUMIF('раб.(офиц)'!$B:$B,$B26,'раб.(офиц)'!S:S),"0")</f>
        <v>0</v>
      </c>
      <c r="T26" s="41">
        <f>IF('раб.(офиц)'!T$5&lt;&gt;"Итого",SUMIF('раб.(офиц)'!$B:$B,$B26,'раб.(офиц)'!T:T),"0")</f>
        <v>0</v>
      </c>
      <c r="U26" s="41">
        <f>IF('раб.(офиц)'!U$5&lt;&gt;"Итого",SUMIF('раб.(офиц)'!$B:$B,$B26,'раб.(офиц)'!U:U),"0")</f>
        <v>0</v>
      </c>
      <c r="V26" s="41">
        <f>IF('раб.(офиц)'!V$5&lt;&gt;"Итого",SUMIF('раб.(офиц)'!$B:$B,$B26,'раб.(офиц)'!V:V),"0")</f>
        <v>0</v>
      </c>
      <c r="W26" s="41">
        <f>IF('раб.(офиц)'!W$5&lt;&gt;"Итого",SUMIF('раб.(офиц)'!$B:$B,$B26,'раб.(офиц)'!W:W),"0")</f>
        <v>0</v>
      </c>
      <c r="X26" s="41">
        <f>IF('раб.(офиц)'!X$5&lt;&gt;"Итого",SUMIF('раб.(офиц)'!$B:$B,$B26,'раб.(офиц)'!X:X),"0")</f>
        <v>0</v>
      </c>
      <c r="Y26" s="41">
        <f>IF('раб.(офиц)'!Y$5&lt;&gt;"Итого",SUMIF('раб.(офиц)'!$B:$B,$B26,'раб.(офиц)'!Y:Y),"0")</f>
        <v>0</v>
      </c>
      <c r="Z26" s="41">
        <f>IF('раб.(офиц)'!Z$5&lt;&gt;"Итого",SUMIF('раб.(офиц)'!$B:$B,$B26,'раб.(офиц)'!Z:Z),"0")</f>
        <v>0</v>
      </c>
      <c r="AA26" s="41">
        <f>IF('раб.(офиц)'!AA$5&lt;&gt;"Итого",SUMIF('раб.(офиц)'!$B:$B,$B26,'раб.(офиц)'!AA:AA),"0")</f>
        <v>0</v>
      </c>
      <c r="AB26" s="41">
        <f>IF('раб.(офиц)'!AB$5&lt;&gt;"Итого",SUMIF('раб.(офиц)'!$B:$B,$B26,'раб.(офиц)'!AB:AB),"0")</f>
        <v>0</v>
      </c>
      <c r="AC26" s="41">
        <f>IF('раб.(офиц)'!AC$5&lt;&gt;"Итого",SUMIF('раб.(офиц)'!$B:$B,$B26,'раб.(офиц)'!AC:AC),"0")</f>
        <v>0</v>
      </c>
      <c r="AD26" s="41">
        <f>IF('раб.(офиц)'!AD$5&lt;&gt;"Итого",SUMIF('раб.(офиц)'!$B:$B,$B26,'раб.(офиц)'!AD:AD),"0")</f>
        <v>0</v>
      </c>
      <c r="AE26" s="41">
        <f>IF('раб.(офиц)'!AE$5&lt;&gt;"Итого",SUMIF('раб.(офиц)'!$B:$B,$B26,'раб.(офиц)'!AE:AE),"0")</f>
        <v>0</v>
      </c>
      <c r="AF26" s="41">
        <f>IF('раб.(офиц)'!AF$5&lt;&gt;"Итого",SUMIF('раб.(офиц)'!$B:$B,$B26,'раб.(офиц)'!AF:AF),"0")</f>
        <v>0</v>
      </c>
      <c r="AG26" s="41">
        <f>IF('раб.(офиц)'!AG$5&lt;&gt;"Итого",SUMIF('раб.(офиц)'!$B:$B,$B26,'раб.(офиц)'!AG:AG),"0")</f>
        <v>0</v>
      </c>
      <c r="AH26" s="41">
        <f>IF('раб.(офиц)'!AH$5&lt;&gt;"Итого",SUMIF('раб.(офиц)'!$B:$B,$B26,'раб.(офиц)'!AH:AH),"0")</f>
        <v>0</v>
      </c>
    </row>
    <row r="27" spans="1:34" s="20" customFormat="1" x14ac:dyDescent="0.2">
      <c r="A27" s="19"/>
      <c r="B27" s="67" t="s">
        <v>58</v>
      </c>
      <c r="C27" s="44">
        <f t="shared" si="0"/>
        <v>330778</v>
      </c>
      <c r="D27" s="41">
        <f>IF('раб.(офиц)'!D$5&lt;&gt;"Итого",SUMIF('раб.(офиц)'!$B:$B,$B27,'раб.(офиц)'!D:D),"0")</f>
        <v>29000</v>
      </c>
      <c r="E27" s="41">
        <f>IF('раб.(офиц)'!E$5&lt;&gt;"Итого",SUMIF('раб.(офиц)'!$B:$B,$B27,'раб.(офиц)'!E:E),"0")</f>
        <v>0</v>
      </c>
      <c r="F27" s="41">
        <f>IF('раб.(офиц)'!F$5&lt;&gt;"Итого",SUMIF('раб.(офиц)'!$B:$B,$B27,'раб.(офиц)'!F:F),"0")</f>
        <v>36604</v>
      </c>
      <c r="G27" s="41">
        <f>IF('раб.(офиц)'!G$5&lt;&gt;"Итого",SUMIF('раб.(офиц)'!$B:$B,$B27,'раб.(офиц)'!G:G),"0")</f>
        <v>37158</v>
      </c>
      <c r="H27" s="41">
        <f>IF('раб.(офиц)'!H$5&lt;&gt;"Итого",SUMIF('раб.(офиц)'!$B:$B,$B27,'раб.(офиц)'!H:H),"0")</f>
        <v>35448</v>
      </c>
      <c r="I27" s="41">
        <f>IF('раб.(офиц)'!I$5&lt;&gt;"Итого",SUMIF('раб.(офиц)'!$B:$B,$B27,'раб.(офиц)'!I:I),"0")</f>
        <v>0</v>
      </c>
      <c r="J27" s="41">
        <f>IF('раб.(офиц)'!J$5&lt;&gt;"Итого",SUMIF('раб.(офиц)'!$B:$B,$B27,'раб.(офиц)'!J:J),"0")</f>
        <v>26030</v>
      </c>
      <c r="K27" s="41">
        <f>IF('раб.(офиц)'!K$5&lt;&gt;"Итого",SUMIF('раб.(офиц)'!$B:$B,$B27,'раб.(офиц)'!K:K),"0")</f>
        <v>11370</v>
      </c>
      <c r="L27" s="41">
        <f>IF('раб.(офиц)'!L$5&lt;&gt;"Итого",SUMIF('раб.(офиц)'!$B:$B,$B27,'раб.(офиц)'!L:L),"0")</f>
        <v>34155</v>
      </c>
      <c r="M27" s="41">
        <f>IF('раб.(офиц)'!M$5&lt;&gt;"Итого",SUMIF('раб.(офиц)'!$B:$B,$B27,'раб.(офиц)'!M:M),"0")</f>
        <v>52300</v>
      </c>
      <c r="N27" s="41">
        <f>IF('раб.(офиц)'!N$5&lt;&gt;"Итого",SUMIF('раб.(офиц)'!$B:$B,$B27,'раб.(офиц)'!N:N),"0")</f>
        <v>21815</v>
      </c>
      <c r="O27" s="41">
        <f>IF('раб.(офиц)'!O$5&lt;&gt;"Итого",SUMIF('раб.(офиц)'!$B:$B,$B27,'раб.(офиц)'!O:O),"0")</f>
        <v>46898</v>
      </c>
      <c r="P27" s="41" t="str">
        <f>IF('раб.(офиц)'!P$5&lt;&gt;"Итого",SUMIF('раб.(офиц)'!$B:$B,$B27,'раб.(офиц)'!P:P),"0")</f>
        <v>0</v>
      </c>
      <c r="Q27" s="41">
        <f>IF('раб.(офиц)'!Q$5&lt;&gt;"Итого",SUMIF('раб.(офиц)'!$B:$B,$B27,'раб.(офиц)'!Q:Q),"0")</f>
        <v>0</v>
      </c>
      <c r="R27" s="41">
        <f>IF('раб.(офиц)'!R$5&lt;&gt;"Итого",SUMIF('раб.(офиц)'!$B:$B,$B27,'раб.(офиц)'!R:R),"0")</f>
        <v>0</v>
      </c>
      <c r="S27" s="41">
        <f>IF('раб.(офиц)'!S$5&lt;&gt;"Итого",SUMIF('раб.(офиц)'!$B:$B,$B27,'раб.(офиц)'!S:S),"0")</f>
        <v>0</v>
      </c>
      <c r="T27" s="41">
        <f>IF('раб.(офиц)'!T$5&lt;&gt;"Итого",SUMIF('раб.(офиц)'!$B:$B,$B27,'раб.(офиц)'!T:T),"0")</f>
        <v>0</v>
      </c>
      <c r="U27" s="41">
        <f>IF('раб.(офиц)'!U$5&lt;&gt;"Итого",SUMIF('раб.(офиц)'!$B:$B,$B27,'раб.(офиц)'!U:U),"0")</f>
        <v>0</v>
      </c>
      <c r="V27" s="41">
        <f>IF('раб.(офиц)'!V$5&lt;&gt;"Итого",SUMIF('раб.(офиц)'!$B:$B,$B27,'раб.(офиц)'!V:V),"0")</f>
        <v>0</v>
      </c>
      <c r="W27" s="41">
        <f>IF('раб.(офиц)'!W$5&lt;&gt;"Итого",SUMIF('раб.(офиц)'!$B:$B,$B27,'раб.(офиц)'!W:W),"0")</f>
        <v>0</v>
      </c>
      <c r="X27" s="41">
        <f>IF('раб.(офиц)'!X$5&lt;&gt;"Итого",SUMIF('раб.(офиц)'!$B:$B,$B27,'раб.(офиц)'!X:X),"0")</f>
        <v>0</v>
      </c>
      <c r="Y27" s="41">
        <f>IF('раб.(офиц)'!Y$5&lt;&gt;"Итого",SUMIF('раб.(офиц)'!$B:$B,$B27,'раб.(офиц)'!Y:Y),"0")</f>
        <v>0</v>
      </c>
      <c r="Z27" s="41">
        <f>IF('раб.(офиц)'!Z$5&lt;&gt;"Итого",SUMIF('раб.(офиц)'!$B:$B,$B27,'раб.(офиц)'!Z:Z),"0")</f>
        <v>0</v>
      </c>
      <c r="AA27" s="41">
        <f>IF('раб.(офиц)'!AA$5&lt;&gt;"Итого",SUMIF('раб.(офиц)'!$B:$B,$B27,'раб.(офиц)'!AA:AA),"0")</f>
        <v>0</v>
      </c>
      <c r="AB27" s="41">
        <f>IF('раб.(офиц)'!AB$5&lt;&gt;"Итого",SUMIF('раб.(офиц)'!$B:$B,$B27,'раб.(офиц)'!AB:AB),"0")</f>
        <v>0</v>
      </c>
      <c r="AC27" s="41">
        <f>IF('раб.(офиц)'!AC$5&lt;&gt;"Итого",SUMIF('раб.(офиц)'!$B:$B,$B27,'раб.(офиц)'!AC:AC),"0")</f>
        <v>0</v>
      </c>
      <c r="AD27" s="41">
        <f>IF('раб.(офиц)'!AD$5&lt;&gt;"Итого",SUMIF('раб.(офиц)'!$B:$B,$B27,'раб.(офиц)'!AD:AD),"0")</f>
        <v>0</v>
      </c>
      <c r="AE27" s="41">
        <f>IF('раб.(офиц)'!AE$5&lt;&gt;"Итого",SUMIF('раб.(офиц)'!$B:$B,$B27,'раб.(офиц)'!AE:AE),"0")</f>
        <v>0</v>
      </c>
      <c r="AF27" s="41">
        <f>IF('раб.(офиц)'!AF$5&lt;&gt;"Итого",SUMIF('раб.(офиц)'!$B:$B,$B27,'раб.(офиц)'!AF:AF),"0")</f>
        <v>0</v>
      </c>
      <c r="AG27" s="41">
        <f>IF('раб.(офиц)'!AG$5&lt;&gt;"Итого",SUMIF('раб.(офиц)'!$B:$B,$B27,'раб.(офиц)'!AG:AG),"0")</f>
        <v>0</v>
      </c>
      <c r="AH27" s="41">
        <f>IF('раб.(офиц)'!AH$5&lt;&gt;"Итого",SUMIF('раб.(офиц)'!$B:$B,$B27,'раб.(офиц)'!AH:AH),"0")</f>
        <v>0</v>
      </c>
    </row>
    <row r="28" spans="1:34" s="20" customFormat="1" x14ac:dyDescent="0.2">
      <c r="A28" s="19"/>
      <c r="B28" s="49" t="s">
        <v>37</v>
      </c>
      <c r="C28" s="44">
        <f t="shared" si="0"/>
        <v>0</v>
      </c>
      <c r="D28" s="41">
        <f>IF('раб.(офиц)'!D$5&lt;&gt;"Итого",SUMIF('раб.(офиц)'!$B:$B,$B28,'раб.(офиц)'!D:D),"0")</f>
        <v>0</v>
      </c>
      <c r="E28" s="41">
        <f>IF('раб.(офиц)'!E$5&lt;&gt;"Итого",SUMIF('раб.(офиц)'!$B:$B,$B28,'раб.(офиц)'!E:E),"0")</f>
        <v>0</v>
      </c>
      <c r="F28" s="41">
        <f>IF('раб.(офиц)'!F$5&lt;&gt;"Итого",SUMIF('раб.(офиц)'!$B:$B,$B28,'раб.(офиц)'!F:F),"0")</f>
        <v>0</v>
      </c>
      <c r="G28" s="41">
        <f>IF('раб.(офиц)'!G$5&lt;&gt;"Итого",SUMIF('раб.(офиц)'!$B:$B,$B28,'раб.(офиц)'!G:G),"0")</f>
        <v>0</v>
      </c>
      <c r="H28" s="41">
        <f>IF('раб.(офиц)'!H$5&lt;&gt;"Итого",SUMIF('раб.(офиц)'!$B:$B,$B28,'раб.(офиц)'!H:H),"0")</f>
        <v>0</v>
      </c>
      <c r="I28" s="41">
        <f>IF('раб.(офиц)'!I$5&lt;&gt;"Итого",SUMIF('раб.(офиц)'!$B:$B,$B28,'раб.(офиц)'!I:I),"0")</f>
        <v>0</v>
      </c>
      <c r="J28" s="41">
        <f>IF('раб.(офиц)'!J$5&lt;&gt;"Итого",SUMIF('раб.(офиц)'!$B:$B,$B28,'раб.(офиц)'!J:J),"0")</f>
        <v>0</v>
      </c>
      <c r="K28" s="41">
        <f>IF('раб.(офиц)'!K$5&lt;&gt;"Итого",SUMIF('раб.(офиц)'!$B:$B,$B28,'раб.(офиц)'!K:K),"0")</f>
        <v>0</v>
      </c>
      <c r="L28" s="41">
        <f>IF('раб.(офиц)'!L$5&lt;&gt;"Итого",SUMIF('раб.(офиц)'!$B:$B,$B28,'раб.(офиц)'!L:L),"0")</f>
        <v>0</v>
      </c>
      <c r="M28" s="41">
        <f>IF('раб.(офиц)'!M$5&lt;&gt;"Итого",SUMIF('раб.(офиц)'!$B:$B,$B28,'раб.(офиц)'!M:M),"0")</f>
        <v>0</v>
      </c>
      <c r="N28" s="41">
        <f>IF('раб.(офиц)'!N$5&lt;&gt;"Итого",SUMIF('раб.(офиц)'!$B:$B,$B28,'раб.(офиц)'!N:N),"0")</f>
        <v>0</v>
      </c>
      <c r="O28" s="41">
        <f>IF('раб.(офиц)'!O$5&lt;&gt;"Итого",SUMIF('раб.(офиц)'!$B:$B,$B28,'раб.(офиц)'!O:O),"0")</f>
        <v>0</v>
      </c>
      <c r="P28" s="41" t="str">
        <f>IF('раб.(офиц)'!P$5&lt;&gt;"Итого",SUMIF('раб.(офиц)'!$B:$B,$B28,'раб.(офиц)'!P:P),"0")</f>
        <v>0</v>
      </c>
      <c r="Q28" s="41">
        <f>IF('раб.(офиц)'!Q$5&lt;&gt;"Итого",SUMIF('раб.(офиц)'!$B:$B,$B28,'раб.(офиц)'!Q:Q),"0")</f>
        <v>0</v>
      </c>
      <c r="R28" s="41">
        <f>IF('раб.(офиц)'!R$5&lt;&gt;"Итого",SUMIF('раб.(офиц)'!$B:$B,$B28,'раб.(офиц)'!R:R),"0")</f>
        <v>0</v>
      </c>
      <c r="S28" s="41">
        <f>IF('раб.(офиц)'!S$5&lt;&gt;"Итого",SUMIF('раб.(офиц)'!$B:$B,$B28,'раб.(офиц)'!S:S),"0")</f>
        <v>0</v>
      </c>
      <c r="T28" s="41">
        <f>IF('раб.(офиц)'!T$5&lt;&gt;"Итого",SUMIF('раб.(офиц)'!$B:$B,$B28,'раб.(офиц)'!T:T),"0")</f>
        <v>0</v>
      </c>
      <c r="U28" s="41">
        <f>IF('раб.(офиц)'!U$5&lt;&gt;"Итого",SUMIF('раб.(офиц)'!$B:$B,$B28,'раб.(офиц)'!U:U),"0")</f>
        <v>0</v>
      </c>
      <c r="V28" s="41">
        <f>IF('раб.(офиц)'!V$5&lt;&gt;"Итого",SUMIF('раб.(офиц)'!$B:$B,$B28,'раб.(офиц)'!V:V),"0")</f>
        <v>0</v>
      </c>
      <c r="W28" s="41">
        <f>IF('раб.(офиц)'!W$5&lt;&gt;"Итого",SUMIF('раб.(офиц)'!$B:$B,$B28,'раб.(офиц)'!W:W),"0")</f>
        <v>0</v>
      </c>
      <c r="X28" s="41">
        <f>IF('раб.(офиц)'!X$5&lt;&gt;"Итого",SUMIF('раб.(офиц)'!$B:$B,$B28,'раб.(офиц)'!X:X),"0")</f>
        <v>0</v>
      </c>
      <c r="Y28" s="41">
        <f>IF('раб.(офиц)'!Y$5&lt;&gt;"Итого",SUMIF('раб.(офиц)'!$B:$B,$B28,'раб.(офиц)'!Y:Y),"0")</f>
        <v>0</v>
      </c>
      <c r="Z28" s="41">
        <f>IF('раб.(офиц)'!Z$5&lt;&gt;"Итого",SUMIF('раб.(офиц)'!$B:$B,$B28,'раб.(офиц)'!Z:Z),"0")</f>
        <v>0</v>
      </c>
      <c r="AA28" s="41">
        <f>IF('раб.(офиц)'!AA$5&lt;&gt;"Итого",SUMIF('раб.(офиц)'!$B:$B,$B28,'раб.(офиц)'!AA:AA),"0")</f>
        <v>0</v>
      </c>
      <c r="AB28" s="41">
        <f>IF('раб.(офиц)'!AB$5&lt;&gt;"Итого",SUMIF('раб.(офиц)'!$B:$B,$B28,'раб.(офиц)'!AB:AB),"0")</f>
        <v>0</v>
      </c>
      <c r="AC28" s="41">
        <f>IF('раб.(офиц)'!AC$5&lt;&gt;"Итого",SUMIF('раб.(офиц)'!$B:$B,$B28,'раб.(офиц)'!AC:AC),"0")</f>
        <v>0</v>
      </c>
      <c r="AD28" s="41">
        <f>IF('раб.(офиц)'!AD$5&lt;&gt;"Итого",SUMIF('раб.(офиц)'!$B:$B,$B28,'раб.(офиц)'!AD:AD),"0")</f>
        <v>0</v>
      </c>
      <c r="AE28" s="41">
        <f>IF('раб.(офиц)'!AE$5&lt;&gt;"Итого",SUMIF('раб.(офиц)'!$B:$B,$B28,'раб.(офиц)'!AE:AE),"0")</f>
        <v>0</v>
      </c>
      <c r="AF28" s="41">
        <f>IF('раб.(офиц)'!AF$5&lt;&gt;"Итого",SUMIF('раб.(офиц)'!$B:$B,$B28,'раб.(офиц)'!AF:AF),"0")</f>
        <v>0</v>
      </c>
      <c r="AG28" s="41">
        <f>IF('раб.(офиц)'!AG$5&lt;&gt;"Итого",SUMIF('раб.(офиц)'!$B:$B,$B28,'раб.(офиц)'!AG:AG),"0")</f>
        <v>0</v>
      </c>
      <c r="AH28" s="41">
        <f>IF('раб.(офиц)'!AH$5&lt;&gt;"Итого",SUMIF('раб.(офиц)'!$B:$B,$B28,'раб.(офиц)'!AH:AH),"0")</f>
        <v>0</v>
      </c>
    </row>
    <row r="29" spans="1:34" s="20" customFormat="1" x14ac:dyDescent="0.2">
      <c r="A29" s="19"/>
      <c r="B29" s="49" t="s">
        <v>66</v>
      </c>
      <c r="C29" s="44">
        <f t="shared" si="0"/>
        <v>0</v>
      </c>
      <c r="D29" s="41">
        <f>IF('раб.(офиц)'!D$5&lt;&gt;"Итого",SUMIF('раб.(офиц)'!$B:$B,$B29,'раб.(офиц)'!D:D),"0")</f>
        <v>0</v>
      </c>
      <c r="E29" s="41">
        <f>IF('раб.(офиц)'!E$5&lt;&gt;"Итого",SUMIF('раб.(офиц)'!$B:$B,$B29,'раб.(офиц)'!E:E),"0")</f>
        <v>0</v>
      </c>
      <c r="F29" s="41">
        <f>IF('раб.(офиц)'!F$5&lt;&gt;"Итого",SUMIF('раб.(офиц)'!$B:$B,$B29,'раб.(офиц)'!F:F),"0")</f>
        <v>0</v>
      </c>
      <c r="G29" s="41">
        <f>IF('раб.(офиц)'!G$5&lt;&gt;"Итого",SUMIF('раб.(офиц)'!$B:$B,$B29,'раб.(офиц)'!G:G),"0")</f>
        <v>0</v>
      </c>
      <c r="H29" s="41">
        <f>IF('раб.(офиц)'!H$5&lt;&gt;"Итого",SUMIF('раб.(офиц)'!$B:$B,$B29,'раб.(офиц)'!H:H),"0")</f>
        <v>0</v>
      </c>
      <c r="I29" s="41">
        <f>IF('раб.(офиц)'!I$5&lt;&gt;"Итого",SUMIF('раб.(офиц)'!$B:$B,$B29,'раб.(офиц)'!I:I),"0")</f>
        <v>0</v>
      </c>
      <c r="J29" s="41">
        <f>IF('раб.(офиц)'!J$5&lt;&gt;"Итого",SUMIF('раб.(офиц)'!$B:$B,$B29,'раб.(офиц)'!J:J),"0")</f>
        <v>0</v>
      </c>
      <c r="K29" s="41">
        <f>IF('раб.(офиц)'!K$5&lt;&gt;"Итого",SUMIF('раб.(офиц)'!$B:$B,$B29,'раб.(офиц)'!K:K),"0")</f>
        <v>0</v>
      </c>
      <c r="L29" s="41">
        <f>IF('раб.(офиц)'!L$5&lt;&gt;"Итого",SUMIF('раб.(офиц)'!$B:$B,$B29,'раб.(офиц)'!L:L),"0")</f>
        <v>0</v>
      </c>
      <c r="M29" s="41">
        <f>IF('раб.(офиц)'!M$5&lt;&gt;"Итого",SUMIF('раб.(офиц)'!$B:$B,$B29,'раб.(офиц)'!M:M),"0")</f>
        <v>0</v>
      </c>
      <c r="N29" s="41">
        <f>IF('раб.(офиц)'!N$5&lt;&gt;"Итого",SUMIF('раб.(офиц)'!$B:$B,$B29,'раб.(офиц)'!N:N),"0")</f>
        <v>0</v>
      </c>
      <c r="O29" s="41">
        <f>IF('раб.(офиц)'!O$5&lt;&gt;"Итого",SUMIF('раб.(офиц)'!$B:$B,$B29,'раб.(офиц)'!O:O),"0")</f>
        <v>0</v>
      </c>
      <c r="P29" s="41" t="str">
        <f>IF('раб.(офиц)'!P$5&lt;&gt;"Итого",SUMIF('раб.(офиц)'!$B:$B,$B29,'раб.(офиц)'!P:P),"0")</f>
        <v>0</v>
      </c>
      <c r="Q29" s="41">
        <f>IF('раб.(офиц)'!Q$5&lt;&gt;"Итого",SUMIF('раб.(офиц)'!$B:$B,$B29,'раб.(офиц)'!Q:Q),"0")</f>
        <v>0</v>
      </c>
      <c r="R29" s="41">
        <f>IF('раб.(офиц)'!R$5&lt;&gt;"Итого",SUMIF('раб.(офиц)'!$B:$B,$B29,'раб.(офиц)'!R:R),"0")</f>
        <v>0</v>
      </c>
      <c r="S29" s="41">
        <f>IF('раб.(офиц)'!S$5&lt;&gt;"Итого",SUMIF('раб.(офиц)'!$B:$B,$B29,'раб.(офиц)'!S:S),"0")</f>
        <v>0</v>
      </c>
      <c r="T29" s="41">
        <f>IF('раб.(офиц)'!T$5&lt;&gt;"Итого",SUMIF('раб.(офиц)'!$B:$B,$B29,'раб.(офиц)'!T:T),"0")</f>
        <v>0</v>
      </c>
      <c r="U29" s="41">
        <f>IF('раб.(офиц)'!U$5&lt;&gt;"Итого",SUMIF('раб.(офиц)'!$B:$B,$B29,'раб.(офиц)'!U:U),"0")</f>
        <v>0</v>
      </c>
      <c r="V29" s="41">
        <f>IF('раб.(офиц)'!V$5&lt;&gt;"Итого",SUMIF('раб.(офиц)'!$B:$B,$B29,'раб.(офиц)'!V:V),"0")</f>
        <v>0</v>
      </c>
      <c r="W29" s="41">
        <f>IF('раб.(офиц)'!W$5&lt;&gt;"Итого",SUMIF('раб.(офиц)'!$B:$B,$B29,'раб.(офиц)'!W:W),"0")</f>
        <v>0</v>
      </c>
      <c r="X29" s="41">
        <f>IF('раб.(офиц)'!X$5&lt;&gt;"Итого",SUMIF('раб.(офиц)'!$B:$B,$B29,'раб.(офиц)'!X:X),"0")</f>
        <v>0</v>
      </c>
      <c r="Y29" s="41">
        <f>IF('раб.(офиц)'!Y$5&lt;&gt;"Итого",SUMIF('раб.(офиц)'!$B:$B,$B29,'раб.(офиц)'!Y:Y),"0")</f>
        <v>0</v>
      </c>
      <c r="Z29" s="41">
        <f>IF('раб.(офиц)'!Z$5&lt;&gt;"Итого",SUMIF('раб.(офиц)'!$B:$B,$B29,'раб.(офиц)'!Z:Z),"0")</f>
        <v>0</v>
      </c>
      <c r="AA29" s="41">
        <f>IF('раб.(офиц)'!AA$5&lt;&gt;"Итого",SUMIF('раб.(офиц)'!$B:$B,$B29,'раб.(офиц)'!AA:AA),"0")</f>
        <v>0</v>
      </c>
      <c r="AB29" s="41">
        <f>IF('раб.(офиц)'!AB$5&lt;&gt;"Итого",SUMIF('раб.(офиц)'!$B:$B,$B29,'раб.(офиц)'!AB:AB),"0")</f>
        <v>0</v>
      </c>
      <c r="AC29" s="41">
        <f>IF('раб.(офиц)'!AC$5&lt;&gt;"Итого",SUMIF('раб.(офиц)'!$B:$B,$B29,'раб.(офиц)'!AC:AC),"0")</f>
        <v>0</v>
      </c>
      <c r="AD29" s="41">
        <f>IF('раб.(офиц)'!AD$5&lt;&gt;"Итого",SUMIF('раб.(офиц)'!$B:$B,$B29,'раб.(офиц)'!AD:AD),"0")</f>
        <v>0</v>
      </c>
      <c r="AE29" s="41">
        <f>IF('раб.(офиц)'!AE$5&lt;&gt;"Итого",SUMIF('раб.(офиц)'!$B:$B,$B29,'раб.(офиц)'!AE:AE),"0")</f>
        <v>0</v>
      </c>
      <c r="AF29" s="41">
        <f>IF('раб.(офиц)'!AF$5&lt;&gt;"Итого",SUMIF('раб.(офиц)'!$B:$B,$B29,'раб.(офиц)'!AF:AF),"0")</f>
        <v>0</v>
      </c>
      <c r="AG29" s="41">
        <f>IF('раб.(офиц)'!AG$5&lt;&gt;"Итого",SUMIF('раб.(офиц)'!$B:$B,$B29,'раб.(офиц)'!AG:AG),"0")</f>
        <v>0</v>
      </c>
      <c r="AH29" s="41">
        <f>IF('раб.(офиц)'!AH$5&lt;&gt;"Итого",SUMIF('раб.(офиц)'!$B:$B,$B29,'раб.(офиц)'!AH:AH),"0")</f>
        <v>0</v>
      </c>
    </row>
    <row r="30" spans="1:34" s="20" customFormat="1" x14ac:dyDescent="0.2">
      <c r="A30" s="19"/>
      <c r="B30" s="49" t="s">
        <v>64</v>
      </c>
      <c r="C30" s="44">
        <f t="shared" si="0"/>
        <v>130345</v>
      </c>
      <c r="D30" s="41">
        <f>IF('раб.(офиц)'!D$5&lt;&gt;"Итого",SUMIF('раб.(офиц)'!$B:$B,$B30,'раб.(офиц)'!D:D),"0")</f>
        <v>0</v>
      </c>
      <c r="E30" s="41">
        <f>IF('раб.(офиц)'!E$5&lt;&gt;"Итого",SUMIF('раб.(офиц)'!$B:$B,$B30,'раб.(офиц)'!E:E),"0")</f>
        <v>0</v>
      </c>
      <c r="F30" s="41">
        <f>IF('раб.(офиц)'!F$5&lt;&gt;"Итого",SUMIF('раб.(офиц)'!$B:$B,$B30,'раб.(офиц)'!F:F),"0")</f>
        <v>31670</v>
      </c>
      <c r="G30" s="41">
        <f>IF('раб.(офиц)'!G$5&lt;&gt;"Итого",SUMIF('раб.(офиц)'!$B:$B,$B30,'раб.(офиц)'!G:G),"0")</f>
        <v>51000</v>
      </c>
      <c r="H30" s="41">
        <f>IF('раб.(офиц)'!H$5&lt;&gt;"Итого",SUMIF('раб.(офиц)'!$B:$B,$B30,'раб.(офиц)'!H:H),"0")</f>
        <v>47675</v>
      </c>
      <c r="I30" s="41">
        <f>IF('раб.(офиц)'!I$5&lt;&gt;"Итого",SUMIF('раб.(офиц)'!$B:$B,$B30,'раб.(офиц)'!I:I),"0")</f>
        <v>0</v>
      </c>
      <c r="J30" s="41">
        <f>IF('раб.(офиц)'!J$5&lt;&gt;"Итого",SUMIF('раб.(офиц)'!$B:$B,$B30,'раб.(офиц)'!J:J),"0")</f>
        <v>0</v>
      </c>
      <c r="K30" s="41">
        <f>IF('раб.(офиц)'!K$5&lt;&gt;"Итого",SUMIF('раб.(офиц)'!$B:$B,$B30,'раб.(офиц)'!K:K),"0")</f>
        <v>0</v>
      </c>
      <c r="L30" s="41">
        <f>IF('раб.(офиц)'!L$5&lt;&gt;"Итого",SUMIF('раб.(офиц)'!$B:$B,$B30,'раб.(офиц)'!L:L),"0")</f>
        <v>0</v>
      </c>
      <c r="M30" s="41">
        <f>IF('раб.(офиц)'!M$5&lt;&gt;"Итого",SUMIF('раб.(офиц)'!$B:$B,$B30,'раб.(офиц)'!M:M),"0")</f>
        <v>0</v>
      </c>
      <c r="N30" s="41">
        <f>IF('раб.(офиц)'!N$5&lt;&gt;"Итого",SUMIF('раб.(офиц)'!$B:$B,$B30,'раб.(офиц)'!N:N),"0")</f>
        <v>0</v>
      </c>
      <c r="O30" s="41">
        <f>IF('раб.(офиц)'!O$5&lt;&gt;"Итого",SUMIF('раб.(офиц)'!$B:$B,$B30,'раб.(офиц)'!O:O),"0")</f>
        <v>0</v>
      </c>
      <c r="P30" s="41" t="str">
        <f>IF('раб.(офиц)'!P$5&lt;&gt;"Итого",SUMIF('раб.(офиц)'!$B:$B,$B30,'раб.(офиц)'!P:P),"0")</f>
        <v>0</v>
      </c>
      <c r="Q30" s="41">
        <f>IF('раб.(офиц)'!Q$5&lt;&gt;"Итого",SUMIF('раб.(офиц)'!$B:$B,$B30,'раб.(офиц)'!Q:Q),"0")</f>
        <v>0</v>
      </c>
      <c r="R30" s="41">
        <f>IF('раб.(офиц)'!R$5&lt;&gt;"Итого",SUMIF('раб.(офиц)'!$B:$B,$B30,'раб.(офиц)'!R:R),"0")</f>
        <v>0</v>
      </c>
      <c r="S30" s="41">
        <f>IF('раб.(офиц)'!S$5&lt;&gt;"Итого",SUMIF('раб.(офиц)'!$B:$B,$B30,'раб.(офиц)'!S:S),"0")</f>
        <v>0</v>
      </c>
      <c r="T30" s="41">
        <f>IF('раб.(офиц)'!T$5&lt;&gt;"Итого",SUMIF('раб.(офиц)'!$B:$B,$B30,'раб.(офиц)'!T:T),"0")</f>
        <v>0</v>
      </c>
      <c r="U30" s="41">
        <f>IF('раб.(офиц)'!U$5&lt;&gt;"Итого",SUMIF('раб.(офиц)'!$B:$B,$B30,'раб.(офиц)'!U:U),"0")</f>
        <v>0</v>
      </c>
      <c r="V30" s="41">
        <f>IF('раб.(офиц)'!V$5&lt;&gt;"Итого",SUMIF('раб.(офиц)'!$B:$B,$B30,'раб.(офиц)'!V:V),"0")</f>
        <v>0</v>
      </c>
      <c r="W30" s="41">
        <f>IF('раб.(офиц)'!W$5&lt;&gt;"Итого",SUMIF('раб.(офиц)'!$B:$B,$B30,'раб.(офиц)'!W:W),"0")</f>
        <v>0</v>
      </c>
      <c r="X30" s="41">
        <f>IF('раб.(офиц)'!X$5&lt;&gt;"Итого",SUMIF('раб.(офиц)'!$B:$B,$B30,'раб.(офиц)'!X:X),"0")</f>
        <v>0</v>
      </c>
      <c r="Y30" s="41">
        <f>IF('раб.(офиц)'!Y$5&lt;&gt;"Итого",SUMIF('раб.(офиц)'!$B:$B,$B30,'раб.(офиц)'!Y:Y),"0")</f>
        <v>0</v>
      </c>
      <c r="Z30" s="41">
        <f>IF('раб.(офиц)'!Z$5&lt;&gt;"Итого",SUMIF('раб.(офиц)'!$B:$B,$B30,'раб.(офиц)'!Z:Z),"0")</f>
        <v>0</v>
      </c>
      <c r="AA30" s="41">
        <f>IF('раб.(офиц)'!AA$5&lt;&gt;"Итого",SUMIF('раб.(офиц)'!$B:$B,$B30,'раб.(офиц)'!AA:AA),"0")</f>
        <v>0</v>
      </c>
      <c r="AB30" s="41">
        <f>IF('раб.(офиц)'!AB$5&lt;&gt;"Итого",SUMIF('раб.(офиц)'!$B:$B,$B30,'раб.(офиц)'!AB:AB),"0")</f>
        <v>0</v>
      </c>
      <c r="AC30" s="41">
        <f>IF('раб.(офиц)'!AC$5&lt;&gt;"Итого",SUMIF('раб.(офиц)'!$B:$B,$B30,'раб.(офиц)'!AC:AC),"0")</f>
        <v>0</v>
      </c>
      <c r="AD30" s="41">
        <f>IF('раб.(офиц)'!AD$5&lt;&gt;"Итого",SUMIF('раб.(офиц)'!$B:$B,$B30,'раб.(офиц)'!AD:AD),"0")</f>
        <v>0</v>
      </c>
      <c r="AE30" s="41">
        <f>IF('раб.(офиц)'!AE$5&lt;&gt;"Итого",SUMIF('раб.(офиц)'!$B:$B,$B30,'раб.(офиц)'!AE:AE),"0")</f>
        <v>0</v>
      </c>
      <c r="AF30" s="41">
        <f>IF('раб.(офиц)'!AF$5&lt;&gt;"Итого",SUMIF('раб.(офиц)'!$B:$B,$B30,'раб.(офиц)'!AF:AF),"0")</f>
        <v>0</v>
      </c>
      <c r="AG30" s="41">
        <f>IF('раб.(офиц)'!AG$5&lt;&gt;"Итого",SUMIF('раб.(офиц)'!$B:$B,$B30,'раб.(офиц)'!AG:AG),"0")</f>
        <v>0</v>
      </c>
      <c r="AH30" s="41">
        <f>IF('раб.(офиц)'!AH$5&lt;&gt;"Итого",SUMIF('раб.(офиц)'!$B:$B,$B30,'раб.(офиц)'!AH:AH),"0")</f>
        <v>0</v>
      </c>
    </row>
    <row r="31" spans="1:34" s="20" customFormat="1" x14ac:dyDescent="0.2">
      <c r="A31" s="19"/>
      <c r="B31" s="49" t="s">
        <v>54</v>
      </c>
      <c r="C31" s="44">
        <f t="shared" si="0"/>
        <v>0</v>
      </c>
      <c r="D31" s="41">
        <f>IF('раб.(офиц)'!D$5&lt;&gt;"Итого",SUMIF('раб.(офиц)'!$B:$B,$B31,'раб.(офиц)'!D:D),"0")</f>
        <v>0</v>
      </c>
      <c r="E31" s="41">
        <f>IF('раб.(офиц)'!E$5&lt;&gt;"Итого",SUMIF('раб.(офиц)'!$B:$B,$B31,'раб.(офиц)'!E:E),"0")</f>
        <v>0</v>
      </c>
      <c r="F31" s="41">
        <f>IF('раб.(офиц)'!F$5&lt;&gt;"Итого",SUMIF('раб.(офиц)'!$B:$B,$B31,'раб.(офиц)'!F:F),"0")</f>
        <v>0</v>
      </c>
      <c r="G31" s="41">
        <f>IF('раб.(офиц)'!G$5&lt;&gt;"Итого",SUMIF('раб.(офиц)'!$B:$B,$B31,'раб.(офиц)'!G:G),"0")</f>
        <v>0</v>
      </c>
      <c r="H31" s="41">
        <f>IF('раб.(офиц)'!H$5&lt;&gt;"Итого",SUMIF('раб.(офиц)'!$B:$B,$B31,'раб.(офиц)'!H:H),"0")</f>
        <v>0</v>
      </c>
      <c r="I31" s="41">
        <f>IF('раб.(офиц)'!I$5&lt;&gt;"Итого",SUMIF('раб.(офиц)'!$B:$B,$B31,'раб.(офиц)'!I:I),"0")</f>
        <v>0</v>
      </c>
      <c r="J31" s="41">
        <f>IF('раб.(офиц)'!J$5&lt;&gt;"Итого",SUMIF('раб.(офиц)'!$B:$B,$B31,'раб.(офиц)'!J:J),"0")</f>
        <v>0</v>
      </c>
      <c r="K31" s="41">
        <f>IF('раб.(офиц)'!K$5&lt;&gt;"Итого",SUMIF('раб.(офиц)'!$B:$B,$B31,'раб.(офиц)'!K:K),"0")</f>
        <v>0</v>
      </c>
      <c r="L31" s="41">
        <f>IF('раб.(офиц)'!L$5&lt;&gt;"Итого",SUMIF('раб.(офиц)'!$B:$B,$B31,'раб.(офиц)'!L:L),"0")</f>
        <v>0</v>
      </c>
      <c r="M31" s="41">
        <f>IF('раб.(офиц)'!M$5&lt;&gt;"Итого",SUMIF('раб.(офиц)'!$B:$B,$B31,'раб.(офиц)'!M:M),"0")</f>
        <v>0</v>
      </c>
      <c r="N31" s="41">
        <f>IF('раб.(офиц)'!N$5&lt;&gt;"Итого",SUMIF('раб.(офиц)'!$B:$B,$B31,'раб.(офиц)'!N:N),"0")</f>
        <v>0</v>
      </c>
      <c r="O31" s="41">
        <f>IF('раб.(офиц)'!O$5&lt;&gt;"Итого",SUMIF('раб.(офиц)'!$B:$B,$B31,'раб.(офиц)'!O:O),"0")</f>
        <v>0</v>
      </c>
      <c r="P31" s="41" t="str">
        <f>IF('раб.(офиц)'!P$5&lt;&gt;"Итого",SUMIF('раб.(офиц)'!$B:$B,$B31,'раб.(офиц)'!P:P),"0")</f>
        <v>0</v>
      </c>
      <c r="Q31" s="41">
        <f>IF('раб.(офиц)'!Q$5&lt;&gt;"Итого",SUMIF('раб.(офиц)'!$B:$B,$B31,'раб.(офиц)'!Q:Q),"0")</f>
        <v>0</v>
      </c>
      <c r="R31" s="41">
        <f>IF('раб.(офиц)'!R$5&lt;&gt;"Итого",SUMIF('раб.(офиц)'!$B:$B,$B31,'раб.(офиц)'!R:R),"0")</f>
        <v>0</v>
      </c>
      <c r="S31" s="41">
        <f>IF('раб.(офиц)'!S$5&lt;&gt;"Итого",SUMIF('раб.(офиц)'!$B:$B,$B31,'раб.(офиц)'!S:S),"0")</f>
        <v>0</v>
      </c>
      <c r="T31" s="41">
        <f>IF('раб.(офиц)'!T$5&lt;&gt;"Итого",SUMIF('раб.(офиц)'!$B:$B,$B31,'раб.(офиц)'!T:T),"0")</f>
        <v>0</v>
      </c>
      <c r="U31" s="41">
        <f>IF('раб.(офиц)'!U$5&lt;&gt;"Итого",SUMIF('раб.(офиц)'!$B:$B,$B31,'раб.(офиц)'!U:U),"0")</f>
        <v>0</v>
      </c>
      <c r="V31" s="41">
        <f>IF('раб.(офиц)'!V$5&lt;&gt;"Итого",SUMIF('раб.(офиц)'!$B:$B,$B31,'раб.(офиц)'!V:V),"0")</f>
        <v>0</v>
      </c>
      <c r="W31" s="41">
        <f>IF('раб.(офиц)'!W$5&lt;&gt;"Итого",SUMIF('раб.(офиц)'!$B:$B,$B31,'раб.(офиц)'!W:W),"0")</f>
        <v>0</v>
      </c>
      <c r="X31" s="41">
        <f>IF('раб.(офиц)'!X$5&lt;&gt;"Итого",SUMIF('раб.(офиц)'!$B:$B,$B31,'раб.(офиц)'!X:X),"0")</f>
        <v>0</v>
      </c>
      <c r="Y31" s="41">
        <f>IF('раб.(офиц)'!Y$5&lt;&gt;"Итого",SUMIF('раб.(офиц)'!$B:$B,$B31,'раб.(офиц)'!Y:Y),"0")</f>
        <v>0</v>
      </c>
      <c r="Z31" s="41">
        <f>IF('раб.(офиц)'!Z$5&lt;&gt;"Итого",SUMIF('раб.(офиц)'!$B:$B,$B31,'раб.(офиц)'!Z:Z),"0")</f>
        <v>0</v>
      </c>
      <c r="AA31" s="41">
        <f>IF('раб.(офиц)'!AA$5&lt;&gt;"Итого",SUMIF('раб.(офиц)'!$B:$B,$B31,'раб.(офиц)'!AA:AA),"0")</f>
        <v>0</v>
      </c>
      <c r="AB31" s="41">
        <f>IF('раб.(офиц)'!AB$5&lt;&gt;"Итого",SUMIF('раб.(офиц)'!$B:$B,$B31,'раб.(офиц)'!AB:AB),"0")</f>
        <v>0</v>
      </c>
      <c r="AC31" s="41">
        <f>IF('раб.(офиц)'!AC$5&lt;&gt;"Итого",SUMIF('раб.(офиц)'!$B:$B,$B31,'раб.(офиц)'!AC:AC),"0")</f>
        <v>0</v>
      </c>
      <c r="AD31" s="41">
        <f>IF('раб.(офиц)'!AD$5&lt;&gt;"Итого",SUMIF('раб.(офиц)'!$B:$B,$B31,'раб.(офиц)'!AD:AD),"0")</f>
        <v>0</v>
      </c>
      <c r="AE31" s="41">
        <f>IF('раб.(офиц)'!AE$5&lt;&gt;"Итого",SUMIF('раб.(офиц)'!$B:$B,$B31,'раб.(офиц)'!AE:AE),"0")</f>
        <v>0</v>
      </c>
      <c r="AF31" s="41">
        <f>IF('раб.(офиц)'!AF$5&lt;&gt;"Итого",SUMIF('раб.(офиц)'!$B:$B,$B31,'раб.(офиц)'!AF:AF),"0")</f>
        <v>0</v>
      </c>
      <c r="AG31" s="41">
        <f>IF('раб.(офиц)'!AG$5&lt;&gt;"Итого",SUMIF('раб.(офиц)'!$B:$B,$B31,'раб.(офиц)'!AG:AG),"0")</f>
        <v>0</v>
      </c>
      <c r="AH31" s="41">
        <f>IF('раб.(офиц)'!AH$5&lt;&gt;"Итого",SUMIF('раб.(офиц)'!$B:$B,$B31,'раб.(офиц)'!AH:AH),"0")</f>
        <v>0</v>
      </c>
    </row>
    <row r="32" spans="1:34" s="20" customFormat="1" x14ac:dyDescent="0.2">
      <c r="A32" s="19"/>
      <c r="B32" s="49" t="s">
        <v>39</v>
      </c>
      <c r="C32" s="44">
        <f t="shared" si="0"/>
        <v>0</v>
      </c>
      <c r="D32" s="41">
        <f>IF('раб.(офиц)'!D$5&lt;&gt;"Итого",SUMIF('раб.(офиц)'!$B:$B,$B32,'раб.(офиц)'!D:D),"0")</f>
        <v>0</v>
      </c>
      <c r="E32" s="41">
        <f>IF('раб.(офиц)'!E$5&lt;&gt;"Итого",SUMIF('раб.(офиц)'!$B:$B,$B32,'раб.(офиц)'!E:E),"0")</f>
        <v>0</v>
      </c>
      <c r="F32" s="41">
        <f>IF('раб.(офиц)'!F$5&lt;&gt;"Итого",SUMIF('раб.(офиц)'!$B:$B,$B32,'раб.(офиц)'!F:F),"0")</f>
        <v>0</v>
      </c>
      <c r="G32" s="41">
        <f>IF('раб.(офиц)'!G$5&lt;&gt;"Итого",SUMIF('раб.(офиц)'!$B:$B,$B32,'раб.(офиц)'!G:G),"0")</f>
        <v>0</v>
      </c>
      <c r="H32" s="41">
        <f>IF('раб.(офиц)'!H$5&lt;&gt;"Итого",SUMIF('раб.(офиц)'!$B:$B,$B32,'раб.(офиц)'!H:H),"0")</f>
        <v>0</v>
      </c>
      <c r="I32" s="41">
        <f>IF('раб.(офиц)'!I$5&lt;&gt;"Итого",SUMIF('раб.(офиц)'!$B:$B,$B32,'раб.(офиц)'!I:I),"0")</f>
        <v>0</v>
      </c>
      <c r="J32" s="41">
        <f>IF('раб.(офиц)'!J$5&lt;&gt;"Итого",SUMIF('раб.(офиц)'!$B:$B,$B32,'раб.(офиц)'!J:J),"0")</f>
        <v>0</v>
      </c>
      <c r="K32" s="41">
        <f>IF('раб.(офиц)'!K$5&lt;&gt;"Итого",SUMIF('раб.(офиц)'!$B:$B,$B32,'раб.(офиц)'!K:K),"0")</f>
        <v>0</v>
      </c>
      <c r="L32" s="41">
        <f>IF('раб.(офиц)'!L$5&lt;&gt;"Итого",SUMIF('раб.(офиц)'!$B:$B,$B32,'раб.(офиц)'!L:L),"0")</f>
        <v>0</v>
      </c>
      <c r="M32" s="41">
        <f>IF('раб.(офиц)'!M$5&lt;&gt;"Итого",SUMIF('раб.(офиц)'!$B:$B,$B32,'раб.(офиц)'!M:M),"0")</f>
        <v>0</v>
      </c>
      <c r="N32" s="41">
        <f>IF('раб.(офиц)'!N$5&lt;&gt;"Итого",SUMIF('раб.(офиц)'!$B:$B,$B32,'раб.(офиц)'!N:N),"0")</f>
        <v>0</v>
      </c>
      <c r="O32" s="41">
        <f>IF('раб.(офиц)'!O$5&lt;&gt;"Итого",SUMIF('раб.(офиц)'!$B:$B,$B32,'раб.(офиц)'!O:O),"0")</f>
        <v>0</v>
      </c>
      <c r="P32" s="41" t="str">
        <f>IF('раб.(офиц)'!P$5&lt;&gt;"Итого",SUMIF('раб.(офиц)'!$B:$B,$B32,'раб.(офиц)'!P:P),"0")</f>
        <v>0</v>
      </c>
      <c r="Q32" s="41">
        <f>IF('раб.(офиц)'!Q$5&lt;&gt;"Итого",SUMIF('раб.(офиц)'!$B:$B,$B32,'раб.(офиц)'!Q:Q),"0")</f>
        <v>0</v>
      </c>
      <c r="R32" s="41">
        <f>IF('раб.(офиц)'!R$5&lt;&gt;"Итого",SUMIF('раб.(офиц)'!$B:$B,$B32,'раб.(офиц)'!R:R),"0")</f>
        <v>0</v>
      </c>
      <c r="S32" s="41">
        <f>IF('раб.(офиц)'!S$5&lt;&gt;"Итого",SUMIF('раб.(офиц)'!$B:$B,$B32,'раб.(офиц)'!S:S),"0")</f>
        <v>0</v>
      </c>
      <c r="T32" s="41">
        <f>IF('раб.(офиц)'!T$5&lt;&gt;"Итого",SUMIF('раб.(офиц)'!$B:$B,$B32,'раб.(офиц)'!T:T),"0")</f>
        <v>0</v>
      </c>
      <c r="U32" s="41">
        <f>IF('раб.(офиц)'!U$5&lt;&gt;"Итого",SUMIF('раб.(офиц)'!$B:$B,$B32,'раб.(офиц)'!U:U),"0")</f>
        <v>0</v>
      </c>
      <c r="V32" s="41">
        <f>IF('раб.(офиц)'!V$5&lt;&gt;"Итого",SUMIF('раб.(офиц)'!$B:$B,$B32,'раб.(офиц)'!V:V),"0")</f>
        <v>0</v>
      </c>
      <c r="W32" s="41">
        <f>IF('раб.(офиц)'!W$5&lt;&gt;"Итого",SUMIF('раб.(офиц)'!$B:$B,$B32,'раб.(офиц)'!W:W),"0")</f>
        <v>0</v>
      </c>
      <c r="X32" s="41">
        <f>IF('раб.(офиц)'!X$5&lt;&gt;"Итого",SUMIF('раб.(офиц)'!$B:$B,$B32,'раб.(офиц)'!X:X),"0")</f>
        <v>0</v>
      </c>
      <c r="Y32" s="41">
        <f>IF('раб.(офиц)'!Y$5&lt;&gt;"Итого",SUMIF('раб.(офиц)'!$B:$B,$B32,'раб.(офиц)'!Y:Y),"0")</f>
        <v>0</v>
      </c>
      <c r="Z32" s="41">
        <f>IF('раб.(офиц)'!Z$5&lt;&gt;"Итого",SUMIF('раб.(офиц)'!$B:$B,$B32,'раб.(офиц)'!Z:Z),"0")</f>
        <v>0</v>
      </c>
      <c r="AA32" s="41">
        <f>IF('раб.(офиц)'!AA$5&lt;&gt;"Итого",SUMIF('раб.(офиц)'!$B:$B,$B32,'раб.(офиц)'!AA:AA),"0")</f>
        <v>0</v>
      </c>
      <c r="AB32" s="41">
        <f>IF('раб.(офиц)'!AB$5&lt;&gt;"Итого",SUMIF('раб.(офиц)'!$B:$B,$B32,'раб.(офиц)'!AB:AB),"0")</f>
        <v>0</v>
      </c>
      <c r="AC32" s="41">
        <f>IF('раб.(офиц)'!AC$5&lt;&gt;"Итого",SUMIF('раб.(офиц)'!$B:$B,$B32,'раб.(офиц)'!AC:AC),"0")</f>
        <v>0</v>
      </c>
      <c r="AD32" s="41">
        <f>IF('раб.(офиц)'!AD$5&lt;&gt;"Итого",SUMIF('раб.(офиц)'!$B:$B,$B32,'раб.(офиц)'!AD:AD),"0")</f>
        <v>0</v>
      </c>
      <c r="AE32" s="41">
        <f>IF('раб.(офиц)'!AE$5&lt;&gt;"Итого",SUMIF('раб.(офиц)'!$B:$B,$B32,'раб.(офиц)'!AE:AE),"0")</f>
        <v>0</v>
      </c>
      <c r="AF32" s="41">
        <f>IF('раб.(офиц)'!AF$5&lt;&gt;"Итого",SUMIF('раб.(офиц)'!$B:$B,$B32,'раб.(офиц)'!AF:AF),"0")</f>
        <v>0</v>
      </c>
      <c r="AG32" s="41">
        <f>IF('раб.(офиц)'!AG$5&lt;&gt;"Итого",SUMIF('раб.(офиц)'!$B:$B,$B32,'раб.(офиц)'!AG:AG),"0")</f>
        <v>0</v>
      </c>
      <c r="AH32" s="41">
        <f>IF('раб.(офиц)'!AH$5&lt;&gt;"Итого",SUMIF('раб.(офиц)'!$B:$B,$B32,'раб.(офиц)'!AH:AH),"0")</f>
        <v>0</v>
      </c>
    </row>
    <row r="33" spans="1:34" s="20" customFormat="1" x14ac:dyDescent="0.2">
      <c r="A33" s="19"/>
      <c r="B33" s="65" t="s">
        <v>60</v>
      </c>
      <c r="C33" s="44">
        <f t="shared" si="0"/>
        <v>0</v>
      </c>
      <c r="D33" s="41">
        <f>IF('раб.(офиц)'!D$5&lt;&gt;"Итого",SUMIF('раб.(офиц)'!$B:$B,$B33,'раб.(офиц)'!D:D),"0")</f>
        <v>0</v>
      </c>
      <c r="E33" s="41">
        <f>IF('раб.(офиц)'!E$5&lt;&gt;"Итого",SUMIF('раб.(офиц)'!$B:$B,$B33,'раб.(офиц)'!E:E),"0")</f>
        <v>0</v>
      </c>
      <c r="F33" s="41">
        <f>IF('раб.(офиц)'!F$5&lt;&gt;"Итого",SUMIF('раб.(офиц)'!$B:$B,$B33,'раб.(офиц)'!F:F),"0")</f>
        <v>0</v>
      </c>
      <c r="G33" s="41">
        <f>IF('раб.(офиц)'!G$5&lt;&gt;"Итого",SUMIF('раб.(офиц)'!$B:$B,$B33,'раб.(офиц)'!G:G),"0")</f>
        <v>0</v>
      </c>
      <c r="H33" s="41">
        <f>IF('раб.(офиц)'!H$5&lt;&gt;"Итого",SUMIF('раб.(офиц)'!$B:$B,$B33,'раб.(офиц)'!H:H),"0")</f>
        <v>0</v>
      </c>
      <c r="I33" s="41">
        <f>IF('раб.(офиц)'!I$5&lt;&gt;"Итого",SUMIF('раб.(офиц)'!$B:$B,$B33,'раб.(офиц)'!I:I),"0")</f>
        <v>0</v>
      </c>
      <c r="J33" s="41">
        <f>IF('раб.(офиц)'!J$5&lt;&gt;"Итого",SUMIF('раб.(офиц)'!$B:$B,$B33,'раб.(офиц)'!J:J),"0")</f>
        <v>0</v>
      </c>
      <c r="K33" s="41">
        <f>IF('раб.(офиц)'!K$5&lt;&gt;"Итого",SUMIF('раб.(офиц)'!$B:$B,$B33,'раб.(офиц)'!K:K),"0")</f>
        <v>0</v>
      </c>
      <c r="L33" s="41">
        <f>IF('раб.(офиц)'!L$5&lt;&gt;"Итого",SUMIF('раб.(офиц)'!$B:$B,$B33,'раб.(офиц)'!L:L),"0")</f>
        <v>0</v>
      </c>
      <c r="M33" s="41">
        <f>IF('раб.(офиц)'!M$5&lt;&gt;"Итого",SUMIF('раб.(офиц)'!$B:$B,$B33,'раб.(офиц)'!M:M),"0")</f>
        <v>0</v>
      </c>
      <c r="N33" s="41">
        <f>IF('раб.(офиц)'!N$5&lt;&gt;"Итого",SUMIF('раб.(офиц)'!$B:$B,$B33,'раб.(офиц)'!N:N),"0")</f>
        <v>0</v>
      </c>
      <c r="O33" s="41">
        <f>IF('раб.(офиц)'!O$5&lt;&gt;"Итого",SUMIF('раб.(офиц)'!$B:$B,$B33,'раб.(офиц)'!O:O),"0")</f>
        <v>0</v>
      </c>
      <c r="P33" s="41" t="str">
        <f>IF('раб.(офиц)'!P$5&lt;&gt;"Итого",SUMIF('раб.(офиц)'!$B:$B,$B33,'раб.(офиц)'!P:P),"0")</f>
        <v>0</v>
      </c>
      <c r="Q33" s="41">
        <f>IF('раб.(офиц)'!Q$5&lt;&gt;"Итого",SUMIF('раб.(офиц)'!$B:$B,$B33,'раб.(офиц)'!Q:Q),"0")</f>
        <v>0</v>
      </c>
      <c r="R33" s="41">
        <f>IF('раб.(офиц)'!R$5&lt;&gt;"Итого",SUMIF('раб.(офиц)'!$B:$B,$B33,'раб.(офиц)'!R:R),"0")</f>
        <v>0</v>
      </c>
      <c r="S33" s="41">
        <f>IF('раб.(офиц)'!S$5&lt;&gt;"Итого",SUMIF('раб.(офиц)'!$B:$B,$B33,'раб.(офиц)'!S:S),"0")</f>
        <v>0</v>
      </c>
      <c r="T33" s="41">
        <f>IF('раб.(офиц)'!T$5&lt;&gt;"Итого",SUMIF('раб.(офиц)'!$B:$B,$B33,'раб.(офиц)'!T:T),"0")</f>
        <v>0</v>
      </c>
      <c r="U33" s="41">
        <f>IF('раб.(офиц)'!U$5&lt;&gt;"Итого",SUMIF('раб.(офиц)'!$B:$B,$B33,'раб.(офиц)'!U:U),"0")</f>
        <v>0</v>
      </c>
      <c r="V33" s="41">
        <f>IF('раб.(офиц)'!V$5&lt;&gt;"Итого",SUMIF('раб.(офиц)'!$B:$B,$B33,'раб.(офиц)'!V:V),"0")</f>
        <v>0</v>
      </c>
      <c r="W33" s="41">
        <f>IF('раб.(офиц)'!W$5&lt;&gt;"Итого",SUMIF('раб.(офиц)'!$B:$B,$B33,'раб.(офиц)'!W:W),"0")</f>
        <v>0</v>
      </c>
      <c r="X33" s="41">
        <f>IF('раб.(офиц)'!X$5&lt;&gt;"Итого",SUMIF('раб.(офиц)'!$B:$B,$B33,'раб.(офиц)'!X:X),"0")</f>
        <v>0</v>
      </c>
      <c r="Y33" s="41">
        <f>IF('раб.(офиц)'!Y$5&lt;&gt;"Итого",SUMIF('раб.(офиц)'!$B:$B,$B33,'раб.(офиц)'!Y:Y),"0")</f>
        <v>0</v>
      </c>
      <c r="Z33" s="41">
        <f>IF('раб.(офиц)'!Z$5&lt;&gt;"Итого",SUMIF('раб.(офиц)'!$B:$B,$B33,'раб.(офиц)'!Z:Z),"0")</f>
        <v>0</v>
      </c>
      <c r="AA33" s="41">
        <f>IF('раб.(офиц)'!AA$5&lt;&gt;"Итого",SUMIF('раб.(офиц)'!$B:$B,$B33,'раб.(офиц)'!AA:AA),"0")</f>
        <v>0</v>
      </c>
      <c r="AB33" s="41">
        <f>IF('раб.(офиц)'!AB$5&lt;&gt;"Итого",SUMIF('раб.(офиц)'!$B:$B,$B33,'раб.(офиц)'!AB:AB),"0")</f>
        <v>0</v>
      </c>
      <c r="AC33" s="41">
        <f>IF('раб.(офиц)'!AC$5&lt;&gt;"Итого",SUMIF('раб.(офиц)'!$B:$B,$B33,'раб.(офиц)'!AC:AC),"0")</f>
        <v>0</v>
      </c>
      <c r="AD33" s="41">
        <f>IF('раб.(офиц)'!AD$5&lt;&gt;"Итого",SUMIF('раб.(офиц)'!$B:$B,$B33,'раб.(офиц)'!AD:AD),"0")</f>
        <v>0</v>
      </c>
      <c r="AE33" s="41">
        <f>IF('раб.(офиц)'!AE$5&lt;&gt;"Итого",SUMIF('раб.(офиц)'!$B:$B,$B33,'раб.(офиц)'!AE:AE),"0")</f>
        <v>0</v>
      </c>
      <c r="AF33" s="41">
        <f>IF('раб.(офиц)'!AF$5&lt;&gt;"Итого",SUMIF('раб.(офиц)'!$B:$B,$B33,'раб.(офиц)'!AF:AF),"0")</f>
        <v>0</v>
      </c>
      <c r="AG33" s="41">
        <f>IF('раб.(офиц)'!AG$5&lt;&gt;"Итого",SUMIF('раб.(офиц)'!$B:$B,$B33,'раб.(офиц)'!AG:AG),"0")</f>
        <v>0</v>
      </c>
      <c r="AH33" s="41">
        <f>IF('раб.(офиц)'!AH$5&lt;&gt;"Итого",SUMIF('раб.(офиц)'!$B:$B,$B33,'раб.(офиц)'!AH:AH),"0")</f>
        <v>0</v>
      </c>
    </row>
    <row r="34" spans="1:34" s="20" customFormat="1" x14ac:dyDescent="0.2">
      <c r="A34" s="19"/>
      <c r="B34" s="67" t="s">
        <v>57</v>
      </c>
      <c r="C34" s="44">
        <f t="shared" si="0"/>
        <v>0</v>
      </c>
      <c r="D34" s="41">
        <f>IF('раб.(офиц)'!D$5&lt;&gt;"Итого",SUMIF('раб.(офиц)'!$B:$B,$B34,'раб.(офиц)'!D:D),"0")</f>
        <v>0</v>
      </c>
      <c r="E34" s="41">
        <f>IF('раб.(офиц)'!E$5&lt;&gt;"Итого",SUMIF('раб.(офиц)'!$B:$B,$B34,'раб.(офиц)'!E:E),"0")</f>
        <v>0</v>
      </c>
      <c r="F34" s="41">
        <f>IF('раб.(офиц)'!F$5&lt;&gt;"Итого",SUMIF('раб.(офиц)'!$B:$B,$B34,'раб.(офиц)'!F:F),"0")</f>
        <v>0</v>
      </c>
      <c r="G34" s="41">
        <f>IF('раб.(офиц)'!G$5&lt;&gt;"Итого",SUMIF('раб.(офиц)'!$B:$B,$B34,'раб.(офиц)'!G:G),"0")</f>
        <v>0</v>
      </c>
      <c r="H34" s="41">
        <f>IF('раб.(офиц)'!H$5&lt;&gt;"Итого",SUMIF('раб.(офиц)'!$B:$B,$B34,'раб.(офиц)'!H:H),"0")</f>
        <v>0</v>
      </c>
      <c r="I34" s="41">
        <f>IF('раб.(офиц)'!I$5&lt;&gt;"Итого",SUMIF('раб.(офиц)'!$B:$B,$B34,'раб.(офиц)'!I:I),"0")</f>
        <v>0</v>
      </c>
      <c r="J34" s="41">
        <f>IF('раб.(офиц)'!J$5&lt;&gt;"Итого",SUMIF('раб.(офиц)'!$B:$B,$B34,'раб.(офиц)'!J:J),"0")</f>
        <v>0</v>
      </c>
      <c r="K34" s="41">
        <f>IF('раб.(офиц)'!K$5&lt;&gt;"Итого",SUMIF('раб.(офиц)'!$B:$B,$B34,'раб.(офиц)'!K:K),"0")</f>
        <v>0</v>
      </c>
      <c r="L34" s="41">
        <f>IF('раб.(офиц)'!L$5&lt;&gt;"Итого",SUMIF('раб.(офиц)'!$B:$B,$B34,'раб.(офиц)'!L:L),"0")</f>
        <v>0</v>
      </c>
      <c r="M34" s="41">
        <f>IF('раб.(офиц)'!M$5&lt;&gt;"Итого",SUMIF('раб.(офиц)'!$B:$B,$B34,'раб.(офиц)'!M:M),"0")</f>
        <v>0</v>
      </c>
      <c r="N34" s="41">
        <f>IF('раб.(офиц)'!N$5&lt;&gt;"Итого",SUMIF('раб.(офиц)'!$B:$B,$B34,'раб.(офиц)'!N:N),"0")</f>
        <v>0</v>
      </c>
      <c r="O34" s="41">
        <f>IF('раб.(офиц)'!O$5&lt;&gt;"Итого",SUMIF('раб.(офиц)'!$B:$B,$B34,'раб.(офиц)'!O:O),"0")</f>
        <v>0</v>
      </c>
      <c r="P34" s="41" t="str">
        <f>IF('раб.(офиц)'!P$5&lt;&gt;"Итого",SUMIF('раб.(офиц)'!$B:$B,$B34,'раб.(офиц)'!P:P),"0")</f>
        <v>0</v>
      </c>
      <c r="Q34" s="41">
        <f>IF('раб.(офиц)'!Q$5&lt;&gt;"Итого",SUMIF('раб.(офиц)'!$B:$B,$B34,'раб.(офиц)'!Q:Q),"0")</f>
        <v>0</v>
      </c>
      <c r="R34" s="41">
        <f>IF('раб.(офиц)'!R$5&lt;&gt;"Итого",SUMIF('раб.(офиц)'!$B:$B,$B34,'раб.(офиц)'!R:R),"0")</f>
        <v>0</v>
      </c>
      <c r="S34" s="41">
        <f>IF('раб.(офиц)'!S$5&lt;&gt;"Итого",SUMIF('раб.(офиц)'!$B:$B,$B34,'раб.(офиц)'!S:S),"0")</f>
        <v>0</v>
      </c>
      <c r="T34" s="41">
        <f>IF('раб.(офиц)'!T$5&lt;&gt;"Итого",SUMIF('раб.(офиц)'!$B:$B,$B34,'раб.(офиц)'!T:T),"0")</f>
        <v>0</v>
      </c>
      <c r="U34" s="41">
        <f>IF('раб.(офиц)'!U$5&lt;&gt;"Итого",SUMIF('раб.(офиц)'!$B:$B,$B34,'раб.(офиц)'!U:U),"0")</f>
        <v>0</v>
      </c>
      <c r="V34" s="41">
        <f>IF('раб.(офиц)'!V$5&lt;&gt;"Итого",SUMIF('раб.(офиц)'!$B:$B,$B34,'раб.(офиц)'!V:V),"0")</f>
        <v>0</v>
      </c>
      <c r="W34" s="41">
        <f>IF('раб.(офиц)'!W$5&lt;&gt;"Итого",SUMIF('раб.(офиц)'!$B:$B,$B34,'раб.(офиц)'!W:W),"0")</f>
        <v>0</v>
      </c>
      <c r="X34" s="41">
        <f>IF('раб.(офиц)'!X$5&lt;&gt;"Итого",SUMIF('раб.(офиц)'!$B:$B,$B34,'раб.(офиц)'!X:X),"0")</f>
        <v>0</v>
      </c>
      <c r="Y34" s="41">
        <f>IF('раб.(офиц)'!Y$5&lt;&gt;"Итого",SUMIF('раб.(офиц)'!$B:$B,$B34,'раб.(офиц)'!Y:Y),"0")</f>
        <v>0</v>
      </c>
      <c r="Z34" s="41">
        <f>IF('раб.(офиц)'!Z$5&lt;&gt;"Итого",SUMIF('раб.(офиц)'!$B:$B,$B34,'раб.(офиц)'!Z:Z),"0")</f>
        <v>0</v>
      </c>
      <c r="AA34" s="41">
        <f>IF('раб.(офиц)'!AA$5&lt;&gt;"Итого",SUMIF('раб.(офиц)'!$B:$B,$B34,'раб.(офиц)'!AA:AA),"0")</f>
        <v>0</v>
      </c>
      <c r="AB34" s="41">
        <f>IF('раб.(офиц)'!AB$5&lt;&gt;"Итого",SUMIF('раб.(офиц)'!$B:$B,$B34,'раб.(офиц)'!AB:AB),"0")</f>
        <v>0</v>
      </c>
      <c r="AC34" s="41">
        <f>IF('раб.(офиц)'!AC$5&lt;&gt;"Итого",SUMIF('раб.(офиц)'!$B:$B,$B34,'раб.(офиц)'!AC:AC),"0")</f>
        <v>0</v>
      </c>
      <c r="AD34" s="41">
        <f>IF('раб.(офиц)'!AD$5&lt;&gt;"Итого",SUMIF('раб.(офиц)'!$B:$B,$B34,'раб.(офиц)'!AD:AD),"0")</f>
        <v>0</v>
      </c>
      <c r="AE34" s="41">
        <f>IF('раб.(офиц)'!AE$5&lt;&gt;"Итого",SUMIF('раб.(офиц)'!$B:$B,$B34,'раб.(офиц)'!AE:AE),"0")</f>
        <v>0</v>
      </c>
      <c r="AF34" s="41">
        <f>IF('раб.(офиц)'!AF$5&lt;&gt;"Итого",SUMIF('раб.(офиц)'!$B:$B,$B34,'раб.(офиц)'!AF:AF),"0")</f>
        <v>0</v>
      </c>
      <c r="AG34" s="41">
        <f>IF('раб.(офиц)'!AG$5&lt;&gt;"Итого",SUMIF('раб.(офиц)'!$B:$B,$B34,'раб.(офиц)'!AG:AG),"0")</f>
        <v>0</v>
      </c>
      <c r="AH34" s="41">
        <f>IF('раб.(офиц)'!AH$5&lt;&gt;"Итого",SUMIF('раб.(офиц)'!$B:$B,$B34,'раб.(офиц)'!AH:AH),"0")</f>
        <v>0</v>
      </c>
    </row>
    <row r="35" spans="1:34" s="20" customFormat="1" x14ac:dyDescent="0.2">
      <c r="A35" s="19"/>
      <c r="B35" s="66" t="s">
        <v>61</v>
      </c>
      <c r="C35" s="44">
        <f t="shared" si="0"/>
        <v>86213</v>
      </c>
      <c r="D35" s="41">
        <f>IF('раб.(офиц)'!D$5&lt;&gt;"Итого",SUMIF('раб.(офиц)'!$B:$B,$B35,'раб.(офиц)'!D:D),"0")</f>
        <v>0</v>
      </c>
      <c r="E35" s="41">
        <f>IF('раб.(офиц)'!E$5&lt;&gt;"Итого",SUMIF('раб.(офиц)'!$B:$B,$B35,'раб.(офиц)'!E:E),"0")</f>
        <v>31518</v>
      </c>
      <c r="F35" s="41">
        <f>IF('раб.(офиц)'!F$5&lt;&gt;"Итого",SUMIF('раб.(офиц)'!$B:$B,$B35,'раб.(офиц)'!F:F),"0")</f>
        <v>36075</v>
      </c>
      <c r="G35" s="41">
        <f>IF('раб.(офиц)'!G$5&lt;&gt;"Итого",SUMIF('раб.(офиц)'!$B:$B,$B35,'раб.(офиц)'!G:G),"0")</f>
        <v>0</v>
      </c>
      <c r="H35" s="41">
        <f>IF('раб.(офиц)'!H$5&lt;&gt;"Итого",SUMIF('раб.(офиц)'!$B:$B,$B35,'раб.(офиц)'!H:H),"0")</f>
        <v>0</v>
      </c>
      <c r="I35" s="41">
        <f>IF('раб.(офиц)'!I$5&lt;&gt;"Итого",SUMIF('раб.(офиц)'!$B:$B,$B35,'раб.(офиц)'!I:I),"0")</f>
        <v>18620</v>
      </c>
      <c r="J35" s="41">
        <f>IF('раб.(офиц)'!J$5&lt;&gt;"Итого",SUMIF('раб.(офиц)'!$B:$B,$B35,'раб.(офиц)'!J:J),"0")</f>
        <v>0</v>
      </c>
      <c r="K35" s="41">
        <f>IF('раб.(офиц)'!K$5&lt;&gt;"Итого",SUMIF('раб.(офиц)'!$B:$B,$B35,'раб.(офиц)'!K:K),"0")</f>
        <v>0</v>
      </c>
      <c r="L35" s="41">
        <f>IF('раб.(офиц)'!L$5&lt;&gt;"Итого",SUMIF('раб.(офиц)'!$B:$B,$B35,'раб.(офиц)'!L:L),"0")</f>
        <v>0</v>
      </c>
      <c r="M35" s="41">
        <f>IF('раб.(офиц)'!M$5&lt;&gt;"Итого",SUMIF('раб.(офиц)'!$B:$B,$B35,'раб.(офиц)'!M:M),"0")</f>
        <v>0</v>
      </c>
      <c r="N35" s="41">
        <f>IF('раб.(офиц)'!N$5&lt;&gt;"Итого",SUMIF('раб.(офиц)'!$B:$B,$B35,'раб.(офиц)'!N:N),"0")</f>
        <v>0</v>
      </c>
      <c r="O35" s="41">
        <f>IF('раб.(офиц)'!O$5&lt;&gt;"Итого",SUMIF('раб.(офиц)'!$B:$B,$B35,'раб.(офиц)'!O:O),"0")</f>
        <v>0</v>
      </c>
      <c r="P35" s="41" t="str">
        <f>IF('раб.(офиц)'!P$5&lt;&gt;"Итого",SUMIF('раб.(офиц)'!$B:$B,$B35,'раб.(офиц)'!P:P),"0")</f>
        <v>0</v>
      </c>
      <c r="Q35" s="41">
        <f>IF('раб.(офиц)'!Q$5&lt;&gt;"Итого",SUMIF('раб.(офиц)'!$B:$B,$B35,'раб.(офиц)'!Q:Q),"0")</f>
        <v>0</v>
      </c>
      <c r="R35" s="41">
        <f>IF('раб.(офиц)'!R$5&lt;&gt;"Итого",SUMIF('раб.(офиц)'!$B:$B,$B35,'раб.(офиц)'!R:R),"0")</f>
        <v>0</v>
      </c>
      <c r="S35" s="41">
        <f>IF('раб.(офиц)'!S$5&lt;&gt;"Итого",SUMIF('раб.(офиц)'!$B:$B,$B35,'раб.(офиц)'!S:S),"0")</f>
        <v>0</v>
      </c>
      <c r="T35" s="41">
        <f>IF('раб.(офиц)'!T$5&lt;&gt;"Итого",SUMIF('раб.(офиц)'!$B:$B,$B35,'раб.(офиц)'!T:T),"0")</f>
        <v>0</v>
      </c>
      <c r="U35" s="41">
        <f>IF('раб.(офиц)'!U$5&lt;&gt;"Итого",SUMIF('раб.(офиц)'!$B:$B,$B35,'раб.(офиц)'!U:U),"0")</f>
        <v>0</v>
      </c>
      <c r="V35" s="41">
        <f>IF('раб.(офиц)'!V$5&lt;&gt;"Итого",SUMIF('раб.(офиц)'!$B:$B,$B35,'раб.(офиц)'!V:V),"0")</f>
        <v>0</v>
      </c>
      <c r="W35" s="41">
        <f>IF('раб.(офиц)'!W$5&lt;&gt;"Итого",SUMIF('раб.(офиц)'!$B:$B,$B35,'раб.(офиц)'!W:W),"0")</f>
        <v>0</v>
      </c>
      <c r="X35" s="41">
        <f>IF('раб.(офиц)'!X$5&lt;&gt;"Итого",SUMIF('раб.(офиц)'!$B:$B,$B35,'раб.(офиц)'!X:X),"0")</f>
        <v>0</v>
      </c>
      <c r="Y35" s="41">
        <f>IF('раб.(офиц)'!Y$5&lt;&gt;"Итого",SUMIF('раб.(офиц)'!$B:$B,$B35,'раб.(офиц)'!Y:Y),"0")</f>
        <v>0</v>
      </c>
      <c r="Z35" s="41">
        <f>IF('раб.(офиц)'!Z$5&lt;&gt;"Итого",SUMIF('раб.(офиц)'!$B:$B,$B35,'раб.(офиц)'!Z:Z),"0")</f>
        <v>0</v>
      </c>
      <c r="AA35" s="41">
        <f>IF('раб.(офиц)'!AA$5&lt;&gt;"Итого",SUMIF('раб.(офиц)'!$B:$B,$B35,'раб.(офиц)'!AA:AA),"0")</f>
        <v>0</v>
      </c>
      <c r="AB35" s="41">
        <f>IF('раб.(офиц)'!AB$5&lt;&gt;"Итого",SUMIF('раб.(офиц)'!$B:$B,$B35,'раб.(офиц)'!AB:AB),"0")</f>
        <v>0</v>
      </c>
      <c r="AC35" s="41">
        <f>IF('раб.(офиц)'!AC$5&lt;&gt;"Итого",SUMIF('раб.(офиц)'!$B:$B,$B35,'раб.(офиц)'!AC:AC),"0")</f>
        <v>0</v>
      </c>
      <c r="AD35" s="41">
        <f>IF('раб.(офиц)'!AD$5&lt;&gt;"Итого",SUMIF('раб.(офиц)'!$B:$B,$B35,'раб.(офиц)'!AD:AD),"0")</f>
        <v>0</v>
      </c>
      <c r="AE35" s="41">
        <f>IF('раб.(офиц)'!AE$5&lt;&gt;"Итого",SUMIF('раб.(офиц)'!$B:$B,$B35,'раб.(офиц)'!AE:AE),"0")</f>
        <v>0</v>
      </c>
      <c r="AF35" s="41">
        <f>IF('раб.(офиц)'!AF$5&lt;&gt;"Итого",SUMIF('раб.(офиц)'!$B:$B,$B35,'раб.(офиц)'!AF:AF),"0")</f>
        <v>0</v>
      </c>
      <c r="AG35" s="41">
        <f>IF('раб.(офиц)'!AG$5&lt;&gt;"Итого",SUMIF('раб.(офиц)'!$B:$B,$B35,'раб.(офиц)'!AG:AG),"0")</f>
        <v>0</v>
      </c>
      <c r="AH35" s="41">
        <f>IF('раб.(офиц)'!AH$5&lt;&gt;"Итого",SUMIF('раб.(офиц)'!$B:$B,$B35,'раб.(офиц)'!AH:AH),"0")</f>
        <v>0</v>
      </c>
    </row>
    <row r="36" spans="1:34" s="20" customFormat="1" x14ac:dyDescent="0.2">
      <c r="A36" s="19">
        <v>1</v>
      </c>
      <c r="B36" s="49" t="s">
        <v>33</v>
      </c>
      <c r="C36" s="44">
        <f t="shared" si="0"/>
        <v>0</v>
      </c>
      <c r="D36" s="41">
        <f>IF('раб.(офиц)'!D$5&lt;&gt;"Итого",SUMIF('раб.(офиц)'!$B:$B,$B36,'раб.(офиц)'!D:D),"0")</f>
        <v>0</v>
      </c>
      <c r="E36" s="41">
        <f>IF('раб.(офиц)'!E$5&lt;&gt;"Итого",SUMIF('раб.(офиц)'!$B:$B,$B36,'раб.(офиц)'!E:E),"0")</f>
        <v>0</v>
      </c>
      <c r="F36" s="41">
        <f>IF('раб.(офиц)'!F$5&lt;&gt;"Итого",SUMIF('раб.(офиц)'!$B:$B,$B36,'раб.(офиц)'!F:F),"0")</f>
        <v>0</v>
      </c>
      <c r="G36" s="41">
        <f>IF('раб.(офиц)'!G$5&lt;&gt;"Итого",SUMIF('раб.(офиц)'!$B:$B,$B36,'раб.(офиц)'!G:G),"0")</f>
        <v>0</v>
      </c>
      <c r="H36" s="41">
        <f>IF('раб.(офиц)'!H$5&lt;&gt;"Итого",SUMIF('раб.(офиц)'!$B:$B,$B36,'раб.(офиц)'!H:H),"0")</f>
        <v>0</v>
      </c>
      <c r="I36" s="41">
        <f>IF('раб.(офиц)'!I$5&lt;&gt;"Итого",SUMIF('раб.(офиц)'!$B:$B,$B36,'раб.(офиц)'!I:I),"0")</f>
        <v>0</v>
      </c>
      <c r="J36" s="41">
        <f>IF('раб.(офиц)'!J$5&lt;&gt;"Итого",SUMIF('раб.(офиц)'!$B:$B,$B36,'раб.(офиц)'!J:J),"0")</f>
        <v>0</v>
      </c>
      <c r="K36" s="41">
        <f>IF('раб.(офиц)'!K$5&lt;&gt;"Итого",SUMIF('раб.(офиц)'!$B:$B,$B36,'раб.(офиц)'!K:K),"0")</f>
        <v>0</v>
      </c>
      <c r="L36" s="41">
        <f>IF('раб.(офиц)'!L$5&lt;&gt;"Итого",SUMIF('раб.(офиц)'!$B:$B,$B36,'раб.(офиц)'!L:L),"0")</f>
        <v>0</v>
      </c>
      <c r="M36" s="41">
        <f>IF('раб.(офиц)'!M$5&lt;&gt;"Итого",SUMIF('раб.(офиц)'!$B:$B,$B36,'раб.(офиц)'!M:M),"0")</f>
        <v>0</v>
      </c>
      <c r="N36" s="41">
        <f>IF('раб.(офиц)'!N$5&lt;&gt;"Итого",SUMIF('раб.(офиц)'!$B:$B,$B36,'раб.(офиц)'!N:N),"0")</f>
        <v>0</v>
      </c>
      <c r="O36" s="41">
        <f>IF('раб.(офиц)'!O$5&lt;&gt;"Итого",SUMIF('раб.(офиц)'!$B:$B,$B36,'раб.(офиц)'!O:O),"0")</f>
        <v>0</v>
      </c>
      <c r="P36" s="41" t="str">
        <f>IF('раб.(офиц)'!P$5&lt;&gt;"Итого",SUMIF('раб.(офиц)'!$B:$B,$B36,'раб.(офиц)'!P:P),"0")</f>
        <v>0</v>
      </c>
      <c r="Q36" s="41">
        <f>IF('раб.(офиц)'!Q$5&lt;&gt;"Итого",SUMIF('раб.(офиц)'!$B:$B,$B36,'раб.(офиц)'!Q:Q),"0")</f>
        <v>0</v>
      </c>
      <c r="R36" s="41">
        <f>IF('раб.(офиц)'!R$5&lt;&gt;"Итого",SUMIF('раб.(офиц)'!$B:$B,$B36,'раб.(офиц)'!R:R),"0")</f>
        <v>0</v>
      </c>
      <c r="S36" s="41">
        <f>IF('раб.(офиц)'!S$5&lt;&gt;"Итого",SUMIF('раб.(офиц)'!$B:$B,$B36,'раб.(офиц)'!S:S),"0")</f>
        <v>0</v>
      </c>
      <c r="T36" s="41">
        <f>IF('раб.(офиц)'!T$5&lt;&gt;"Итого",SUMIF('раб.(офиц)'!$B:$B,$B36,'раб.(офиц)'!T:T),"0")</f>
        <v>0</v>
      </c>
      <c r="U36" s="41">
        <f>IF('раб.(офиц)'!U$5&lt;&gt;"Итого",SUMIF('раб.(офиц)'!$B:$B,$B36,'раб.(офиц)'!U:U),"0")</f>
        <v>0</v>
      </c>
      <c r="V36" s="41">
        <f>IF('раб.(офиц)'!V$5&lt;&gt;"Итого",SUMIF('раб.(офиц)'!$B:$B,$B36,'раб.(офиц)'!V:V),"0")</f>
        <v>0</v>
      </c>
      <c r="W36" s="41">
        <f>IF('раб.(офиц)'!W$5&lt;&gt;"Итого",SUMIF('раб.(офиц)'!$B:$B,$B36,'раб.(офиц)'!W:W),"0")</f>
        <v>0</v>
      </c>
      <c r="X36" s="41">
        <f>IF('раб.(офиц)'!X$5&lt;&gt;"Итого",SUMIF('раб.(офиц)'!$B:$B,$B36,'раб.(офиц)'!X:X),"0")</f>
        <v>0</v>
      </c>
      <c r="Y36" s="41">
        <f>IF('раб.(офиц)'!Y$5&lt;&gt;"Итого",SUMIF('раб.(офиц)'!$B:$B,$B36,'раб.(офиц)'!Y:Y),"0")</f>
        <v>0</v>
      </c>
      <c r="Z36" s="41">
        <f>IF('раб.(офиц)'!Z$5&lt;&gt;"Итого",SUMIF('раб.(офиц)'!$B:$B,$B36,'раб.(офиц)'!Z:Z),"0")</f>
        <v>0</v>
      </c>
      <c r="AA36" s="41">
        <f>IF('раб.(офиц)'!AA$5&lt;&gt;"Итого",SUMIF('раб.(офиц)'!$B:$B,$B36,'раб.(офиц)'!AA:AA),"0")</f>
        <v>0</v>
      </c>
      <c r="AB36" s="41">
        <f>IF('раб.(офиц)'!AB$5&lt;&gt;"Итого",SUMIF('раб.(офиц)'!$B:$B,$B36,'раб.(офиц)'!AB:AB),"0")</f>
        <v>0</v>
      </c>
      <c r="AC36" s="41">
        <f>IF('раб.(офиц)'!AC$5&lt;&gt;"Итого",SUMIF('раб.(офиц)'!$B:$B,$B36,'раб.(офиц)'!AC:AC),"0")</f>
        <v>0</v>
      </c>
      <c r="AD36" s="41">
        <f>IF('раб.(офиц)'!AD$5&lt;&gt;"Итого",SUMIF('раб.(офиц)'!$B:$B,$B36,'раб.(офиц)'!AD:AD),"0")</f>
        <v>0</v>
      </c>
      <c r="AE36" s="41">
        <f>IF('раб.(офиц)'!AE$5&lt;&gt;"Итого",SUMIF('раб.(офиц)'!$B:$B,$B36,'раб.(офиц)'!AE:AE),"0")</f>
        <v>0</v>
      </c>
      <c r="AF36" s="41">
        <f>IF('раб.(офиц)'!AF$5&lt;&gt;"Итого",SUMIF('раб.(офиц)'!$B:$B,$B36,'раб.(офиц)'!AF:AF),"0")</f>
        <v>0</v>
      </c>
      <c r="AG36" s="41">
        <f>IF('раб.(офиц)'!AG$5&lt;&gt;"Итого",SUMIF('раб.(офиц)'!$B:$B,$B36,'раб.(офиц)'!AG:AG),"0")</f>
        <v>0</v>
      </c>
      <c r="AH36" s="41">
        <f>IF('раб.(офиц)'!AH$5&lt;&gt;"Итого",SUMIF('раб.(офиц)'!$B:$B,$B36,'раб.(офиц)'!AH:AH),"0")</f>
        <v>0</v>
      </c>
    </row>
    <row r="37" spans="1:34" s="20" customFormat="1" x14ac:dyDescent="0.2">
      <c r="A37" s="19">
        <v>1</v>
      </c>
      <c r="B37" s="49" t="s">
        <v>55</v>
      </c>
      <c r="C37" s="44">
        <f t="shared" si="0"/>
        <v>0</v>
      </c>
      <c r="D37" s="41">
        <f>IF('раб.(офиц)'!D$5&lt;&gt;"Итого",SUMIF('раб.(офиц)'!$B:$B,$B37,'раб.(офиц)'!D:D),"0")</f>
        <v>0</v>
      </c>
      <c r="E37" s="41">
        <f>IF('раб.(офиц)'!E$5&lt;&gt;"Итого",SUMIF('раб.(офиц)'!$B:$B,$B37,'раб.(офиц)'!E:E),"0")</f>
        <v>0</v>
      </c>
      <c r="F37" s="41">
        <f>IF('раб.(офиц)'!F$5&lt;&gt;"Итого",SUMIF('раб.(офиц)'!$B:$B,$B37,'раб.(офиц)'!F:F),"0")</f>
        <v>0</v>
      </c>
      <c r="G37" s="41">
        <f>IF('раб.(офиц)'!G$5&lt;&gt;"Итого",SUMIF('раб.(офиц)'!$B:$B,$B37,'раб.(офиц)'!G:G),"0")</f>
        <v>0</v>
      </c>
      <c r="H37" s="41">
        <f>IF('раб.(офиц)'!H$5&lt;&gt;"Итого",SUMIF('раб.(офиц)'!$B:$B,$B37,'раб.(офиц)'!H:H),"0")</f>
        <v>0</v>
      </c>
      <c r="I37" s="41">
        <f>IF('раб.(офиц)'!I$5&lt;&gt;"Итого",SUMIF('раб.(офиц)'!$B:$B,$B37,'раб.(офиц)'!I:I),"0")</f>
        <v>0</v>
      </c>
      <c r="J37" s="41">
        <f>IF('раб.(офиц)'!J$5&lt;&gt;"Итого",SUMIF('раб.(офиц)'!$B:$B,$B37,'раб.(офиц)'!J:J),"0")</f>
        <v>0</v>
      </c>
      <c r="K37" s="41">
        <f>IF('раб.(офиц)'!K$5&lt;&gt;"Итого",SUMIF('раб.(офиц)'!$B:$B,$B37,'раб.(офиц)'!K:K),"0")</f>
        <v>0</v>
      </c>
      <c r="L37" s="41">
        <f>IF('раб.(офиц)'!L$5&lt;&gt;"Итого",SUMIF('раб.(офиц)'!$B:$B,$B37,'раб.(офиц)'!L:L),"0")</f>
        <v>0</v>
      </c>
      <c r="M37" s="41">
        <f>IF('раб.(офиц)'!M$5&lt;&gt;"Итого",SUMIF('раб.(офиц)'!$B:$B,$B37,'раб.(офиц)'!M:M),"0")</f>
        <v>0</v>
      </c>
      <c r="N37" s="41">
        <f>IF('раб.(офиц)'!N$5&lt;&gt;"Итого",SUMIF('раб.(офиц)'!$B:$B,$B37,'раб.(офиц)'!N:N),"0")</f>
        <v>0</v>
      </c>
      <c r="O37" s="41">
        <f>IF('раб.(офиц)'!O$5&lt;&gt;"Итого",SUMIF('раб.(офиц)'!$B:$B,$B37,'раб.(офиц)'!O:O),"0")</f>
        <v>0</v>
      </c>
      <c r="P37" s="41" t="str">
        <f>IF('раб.(офиц)'!P$5&lt;&gt;"Итого",SUMIF('раб.(офиц)'!$B:$B,$B37,'раб.(офиц)'!P:P),"0")</f>
        <v>0</v>
      </c>
      <c r="Q37" s="41">
        <f>IF('раб.(офиц)'!Q$5&lt;&gt;"Итого",SUMIF('раб.(офиц)'!$B:$B,$B37,'раб.(офиц)'!Q:Q),"0")</f>
        <v>0</v>
      </c>
      <c r="R37" s="41">
        <f>IF('раб.(офиц)'!R$5&lt;&gt;"Итого",SUMIF('раб.(офиц)'!$B:$B,$B37,'раб.(офиц)'!R:R),"0")</f>
        <v>0</v>
      </c>
      <c r="S37" s="41">
        <f>IF('раб.(офиц)'!S$5&lt;&gt;"Итого",SUMIF('раб.(офиц)'!$B:$B,$B37,'раб.(офиц)'!S:S),"0")</f>
        <v>0</v>
      </c>
      <c r="T37" s="41">
        <f>IF('раб.(офиц)'!T$5&lt;&gt;"Итого",SUMIF('раб.(офиц)'!$B:$B,$B37,'раб.(офиц)'!T:T),"0")</f>
        <v>0</v>
      </c>
      <c r="U37" s="41">
        <f>IF('раб.(офиц)'!U$5&lt;&gt;"Итого",SUMIF('раб.(офиц)'!$B:$B,$B37,'раб.(офиц)'!U:U),"0")</f>
        <v>0</v>
      </c>
      <c r="V37" s="41">
        <f>IF('раб.(офиц)'!V$5&lt;&gt;"Итого",SUMIF('раб.(офиц)'!$B:$B,$B37,'раб.(офиц)'!V:V),"0")</f>
        <v>0</v>
      </c>
      <c r="W37" s="41">
        <f>IF('раб.(офиц)'!W$5&lt;&gt;"Итого",SUMIF('раб.(офиц)'!$B:$B,$B37,'раб.(офиц)'!W:W),"0")</f>
        <v>0</v>
      </c>
      <c r="X37" s="41">
        <f>IF('раб.(офиц)'!X$5&lt;&gt;"Итого",SUMIF('раб.(офиц)'!$B:$B,$B37,'раб.(офиц)'!X:X),"0")</f>
        <v>0</v>
      </c>
      <c r="Y37" s="41">
        <f>IF('раб.(офиц)'!Y$5&lt;&gt;"Итого",SUMIF('раб.(офиц)'!$B:$B,$B37,'раб.(офиц)'!Y:Y),"0")</f>
        <v>0</v>
      </c>
      <c r="Z37" s="41">
        <f>IF('раб.(офиц)'!Z$5&lt;&gt;"Итого",SUMIF('раб.(офиц)'!$B:$B,$B37,'раб.(офиц)'!Z:Z),"0")</f>
        <v>0</v>
      </c>
      <c r="AA37" s="41">
        <f>IF('раб.(офиц)'!AA$5&lt;&gt;"Итого",SUMIF('раб.(офиц)'!$B:$B,$B37,'раб.(офиц)'!AA:AA),"0")</f>
        <v>0</v>
      </c>
      <c r="AB37" s="41">
        <f>IF('раб.(офиц)'!AB$5&lt;&gt;"Итого",SUMIF('раб.(офиц)'!$B:$B,$B37,'раб.(офиц)'!AB:AB),"0")</f>
        <v>0</v>
      </c>
      <c r="AC37" s="41">
        <f>IF('раб.(офиц)'!AC$5&lt;&gt;"Итого",SUMIF('раб.(офиц)'!$B:$B,$B37,'раб.(офиц)'!AC:AC),"0")</f>
        <v>0</v>
      </c>
      <c r="AD37" s="41">
        <f>IF('раб.(офиц)'!AD$5&lt;&gt;"Итого",SUMIF('раб.(офиц)'!$B:$B,$B37,'раб.(офиц)'!AD:AD),"0")</f>
        <v>0</v>
      </c>
      <c r="AE37" s="41">
        <f>IF('раб.(офиц)'!AE$5&lt;&gt;"Итого",SUMIF('раб.(офиц)'!$B:$B,$B37,'раб.(офиц)'!AE:AE),"0")</f>
        <v>0</v>
      </c>
      <c r="AF37" s="41">
        <f>IF('раб.(офиц)'!AF$5&lt;&gt;"Итого",SUMIF('раб.(офиц)'!$B:$B,$B37,'раб.(офиц)'!AF:AF),"0")</f>
        <v>0</v>
      </c>
      <c r="AG37" s="41">
        <f>IF('раб.(офиц)'!AG$5&lt;&gt;"Итого",SUMIF('раб.(офиц)'!$B:$B,$B37,'раб.(офиц)'!AG:AG),"0")</f>
        <v>0</v>
      </c>
      <c r="AH37" s="41">
        <f>IF('раб.(офиц)'!AH$5&lt;&gt;"Итого",SUMIF('раб.(офиц)'!$B:$B,$B37,'раб.(офиц)'!AH:AH),"0")</f>
        <v>0</v>
      </c>
    </row>
    <row r="38" spans="1:34" s="20" customFormat="1" ht="12.75" thickBot="1" x14ac:dyDescent="0.25">
      <c r="A38" s="19">
        <v>1</v>
      </c>
      <c r="B38" s="49"/>
      <c r="C38" s="44">
        <f t="shared" si="0"/>
        <v>0</v>
      </c>
      <c r="D38" s="41">
        <f>IF('раб.(офиц)'!D$5&lt;&gt;"Итого",SUMIF('раб.(офиц)'!$B:$B,$B38,'раб.(офиц)'!D:D),"0")</f>
        <v>0</v>
      </c>
      <c r="E38" s="41">
        <f>IF('раб.(офиц)'!E$5&lt;&gt;"Итого",SUMIF('раб.(офиц)'!$B:$B,$B38,'раб.(офиц)'!E:E),"0")</f>
        <v>0</v>
      </c>
      <c r="F38" s="41">
        <f>IF('раб.(офиц)'!F$5&lt;&gt;"Итого",SUMIF('раб.(офиц)'!$B:$B,$B38,'раб.(офиц)'!F:F),"0")</f>
        <v>0</v>
      </c>
      <c r="G38" s="41">
        <f>IF('раб.(офиц)'!G$5&lt;&gt;"Итого",SUMIF('раб.(офиц)'!$B:$B,$B38,'раб.(офиц)'!G:G),"0")</f>
        <v>0</v>
      </c>
      <c r="H38" s="41">
        <f>IF('раб.(офиц)'!H$5&lt;&gt;"Итого",SUMIF('раб.(офиц)'!$B:$B,$B38,'раб.(офиц)'!H:H),"0")</f>
        <v>0</v>
      </c>
      <c r="I38" s="41">
        <f>IF('раб.(офиц)'!I$5&lt;&gt;"Итого",SUMIF('раб.(офиц)'!$B:$B,$B38,'раб.(офиц)'!I:I),"0")</f>
        <v>0</v>
      </c>
      <c r="J38" s="41">
        <f>IF('раб.(офиц)'!J$5&lt;&gt;"Итого",SUMIF('раб.(офиц)'!$B:$B,$B38,'раб.(офиц)'!J:J),"0")</f>
        <v>0</v>
      </c>
      <c r="K38" s="41">
        <f>IF('раб.(офиц)'!K$5&lt;&gt;"Итого",SUMIF('раб.(офиц)'!$B:$B,$B38,'раб.(офиц)'!K:K),"0")</f>
        <v>0</v>
      </c>
      <c r="L38" s="41">
        <f>IF('раб.(офиц)'!L$5&lt;&gt;"Итого",SUMIF('раб.(офиц)'!$B:$B,$B38,'раб.(офиц)'!L:L),"0")</f>
        <v>0</v>
      </c>
      <c r="M38" s="41">
        <f>IF('раб.(офиц)'!M$5&lt;&gt;"Итого",SUMIF('раб.(офиц)'!$B:$B,$B38,'раб.(офиц)'!M:M),"0")</f>
        <v>0</v>
      </c>
      <c r="N38" s="41">
        <f>IF('раб.(офиц)'!N$5&lt;&gt;"Итого",SUMIF('раб.(офиц)'!$B:$B,$B38,'раб.(офиц)'!N:N),"0")</f>
        <v>0</v>
      </c>
      <c r="O38" s="41">
        <f>IF('раб.(офиц)'!O$5&lt;&gt;"Итого",SUMIF('раб.(офиц)'!$B:$B,$B38,'раб.(офиц)'!O:O),"0")</f>
        <v>0</v>
      </c>
      <c r="P38" s="41" t="str">
        <f>IF('раб.(офиц)'!P$5&lt;&gt;"Итого",SUMIF('раб.(офиц)'!$B:$B,$B38,'раб.(офиц)'!P:P),"0")</f>
        <v>0</v>
      </c>
      <c r="Q38" s="41">
        <f>IF('раб.(офиц)'!Q$5&lt;&gt;"Итого",SUMIF('раб.(офиц)'!$B:$B,$B38,'раб.(офиц)'!Q:Q),"0")</f>
        <v>0</v>
      </c>
      <c r="R38" s="41">
        <f>IF('раб.(офиц)'!R$5&lt;&gt;"Итого",SUMIF('раб.(офиц)'!$B:$B,$B38,'раб.(офиц)'!R:R),"0")</f>
        <v>0</v>
      </c>
      <c r="S38" s="41">
        <f>IF('раб.(офиц)'!S$5&lt;&gt;"Итого",SUMIF('раб.(офиц)'!$B:$B,$B38,'раб.(офиц)'!S:S),"0")</f>
        <v>0</v>
      </c>
      <c r="T38" s="41">
        <f>IF('раб.(офиц)'!T$5&lt;&gt;"Итого",SUMIF('раб.(офиц)'!$B:$B,$B38,'раб.(офиц)'!T:T),"0")</f>
        <v>0</v>
      </c>
      <c r="U38" s="41">
        <f>IF('раб.(офиц)'!U$5&lt;&gt;"Итого",SUMIF('раб.(офиц)'!$B:$B,$B38,'раб.(офиц)'!U:U),"0")</f>
        <v>0</v>
      </c>
      <c r="V38" s="41">
        <f>IF('раб.(офиц)'!V$5&lt;&gt;"Итого",SUMIF('раб.(офиц)'!$B:$B,$B38,'раб.(офиц)'!V:V),"0")</f>
        <v>0</v>
      </c>
      <c r="W38" s="41">
        <f>IF('раб.(офиц)'!W$5&lt;&gt;"Итого",SUMIF('раб.(офиц)'!$B:$B,$B38,'раб.(офиц)'!W:W),"0")</f>
        <v>0</v>
      </c>
      <c r="X38" s="41">
        <f>IF('раб.(офиц)'!X$5&lt;&gt;"Итого",SUMIF('раб.(офиц)'!$B:$B,$B38,'раб.(офиц)'!X:X),"0")</f>
        <v>0</v>
      </c>
      <c r="Y38" s="41">
        <f>IF('раб.(офиц)'!Y$5&lt;&gt;"Итого",SUMIF('раб.(офиц)'!$B:$B,$B38,'раб.(офиц)'!Y:Y),"0")</f>
        <v>0</v>
      </c>
      <c r="Z38" s="41">
        <f>IF('раб.(офиц)'!Z$5&lt;&gt;"Итого",SUMIF('раб.(офиц)'!$B:$B,$B38,'раб.(офиц)'!Z:Z),"0")</f>
        <v>0</v>
      </c>
      <c r="AA38" s="41">
        <f>IF('раб.(офиц)'!AA$5&lt;&gt;"Итого",SUMIF('раб.(офиц)'!$B:$B,$B38,'раб.(офиц)'!AA:AA),"0")</f>
        <v>0</v>
      </c>
      <c r="AB38" s="41">
        <f>IF('раб.(офиц)'!AB$5&lt;&gt;"Итого",SUMIF('раб.(офиц)'!$B:$B,$B38,'раб.(офиц)'!AB:AB),"0")</f>
        <v>0</v>
      </c>
      <c r="AC38" s="41">
        <f>IF('раб.(офиц)'!AC$5&lt;&gt;"Итого",SUMIF('раб.(офиц)'!$B:$B,$B38,'раб.(офиц)'!AC:AC),"0")</f>
        <v>0</v>
      </c>
      <c r="AD38" s="41">
        <f>IF('раб.(офиц)'!AD$5&lt;&gt;"Итого",SUMIF('раб.(офиц)'!$B:$B,$B38,'раб.(офиц)'!AD:AD),"0")</f>
        <v>0</v>
      </c>
      <c r="AE38" s="41">
        <f>IF('раб.(офиц)'!AE$5&lt;&gt;"Итого",SUMIF('раб.(офиц)'!$B:$B,$B38,'раб.(офиц)'!AE:AE),"0")</f>
        <v>0</v>
      </c>
      <c r="AF38" s="41">
        <f>IF('раб.(офиц)'!AF$5&lt;&gt;"Итого",SUMIF('раб.(офиц)'!$B:$B,$B38,'раб.(офиц)'!AF:AF),"0")</f>
        <v>0</v>
      </c>
      <c r="AG38" s="41">
        <f>IF('раб.(офиц)'!AG$5&lt;&gt;"Итого",SUMIF('раб.(офиц)'!$B:$B,$B38,'раб.(офиц)'!AG:AG),"0")</f>
        <v>0</v>
      </c>
      <c r="AH38" s="41">
        <f>IF('раб.(офиц)'!AH$5&lt;&gt;"Итого",SUMIF('раб.(офиц)'!$B:$B,$B38,'раб.(офиц)'!AH:AH),"0")</f>
        <v>0</v>
      </c>
    </row>
    <row r="39" spans="1:34" s="20" customFormat="1" x14ac:dyDescent="0.2">
      <c r="A39" s="19">
        <v>1</v>
      </c>
      <c r="B39" s="50" t="s">
        <v>38</v>
      </c>
      <c r="C39" s="45"/>
      <c r="D39" s="42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</row>
    <row r="40" spans="1:34" s="20" customFormat="1" ht="12" customHeight="1" x14ac:dyDescent="0.2">
      <c r="A40" s="19"/>
      <c r="B40" s="49" t="s">
        <v>40</v>
      </c>
      <c r="C40" s="44">
        <f t="shared" ref="C40:C41" si="1">SUM(D40:AH40)</f>
        <v>0</v>
      </c>
      <c r="D40" s="41">
        <f>IF('раб.(офиц)'!D$5&lt;&gt;"Итого",SUMIF('раб.(офиц)'!$B:$B,$B40,'раб.(офиц)'!D:D),"0")</f>
        <v>0</v>
      </c>
      <c r="E40" s="41">
        <f>IF('раб.(офиц)'!E$5&lt;&gt;"Итого",SUMIF('раб.(офиц)'!$B:$B,$B40,'раб.(офиц)'!E:E),"0")</f>
        <v>0</v>
      </c>
      <c r="F40" s="41">
        <f>IF('раб.(офиц)'!F$5&lt;&gt;"Итого",SUMIF('раб.(офиц)'!$B:$B,$B40,'раб.(офиц)'!F:F),"0")</f>
        <v>0</v>
      </c>
      <c r="G40" s="41">
        <f>IF('раб.(офиц)'!G$5&lt;&gt;"Итого",SUMIF('раб.(офиц)'!$B:$B,$B40,'раб.(офиц)'!G:G),"0")</f>
        <v>0</v>
      </c>
      <c r="H40" s="41">
        <f>IF('раб.(офиц)'!H$5&lt;&gt;"Итого",SUMIF('раб.(офиц)'!$B:$B,$B40,'раб.(офиц)'!H:H),"0")</f>
        <v>0</v>
      </c>
      <c r="I40" s="41">
        <f>IF('раб.(офиц)'!I$5&lt;&gt;"Итого",SUMIF('раб.(офиц)'!$B:$B,$B40,'раб.(офиц)'!I:I),"0")</f>
        <v>0</v>
      </c>
      <c r="J40" s="41">
        <f>IF('раб.(офиц)'!J$5&lt;&gt;"Итого",SUMIF('раб.(офиц)'!$B:$B,$B40,'раб.(офиц)'!J:J),"0")</f>
        <v>0</v>
      </c>
      <c r="K40" s="41">
        <f>IF('раб.(офиц)'!K$5&lt;&gt;"Итого",SUMIF('раб.(офиц)'!$B:$B,$B40,'раб.(офиц)'!K:K),"0")</f>
        <v>0</v>
      </c>
      <c r="L40" s="41">
        <f>IF('раб.(офиц)'!L$5&lt;&gt;"Итого",SUMIF('раб.(офиц)'!$B:$B,$B40,'раб.(офиц)'!L:L),"0")</f>
        <v>0</v>
      </c>
      <c r="M40" s="41">
        <f>IF('раб.(офиц)'!M$5&lt;&gt;"Итого",SUMIF('раб.(офиц)'!$B:$B,$B40,'раб.(офиц)'!M:M),"0")</f>
        <v>0</v>
      </c>
      <c r="N40" s="41">
        <f>IF('раб.(офиц)'!N$5&lt;&gt;"Итого",SUMIF('раб.(офиц)'!$B:$B,$B40,'раб.(офиц)'!N:N),"0")</f>
        <v>0</v>
      </c>
      <c r="O40" s="41">
        <f>IF('раб.(офиц)'!O$5&lt;&gt;"Итого",SUMIF('раб.(офиц)'!$B:$B,$B40,'раб.(офиц)'!O:O),"0")</f>
        <v>0</v>
      </c>
      <c r="P40" s="41" t="str">
        <f>IF('раб.(офиц)'!P$5&lt;&gt;"Итого",SUMIF('раб.(офиц)'!$B:$B,$B40,'раб.(офиц)'!P:P),"0")</f>
        <v>0</v>
      </c>
      <c r="Q40" s="41">
        <f>IF('раб.(офиц)'!Q$5&lt;&gt;"Итого",SUMIF('раб.(офиц)'!$B:$B,$B40,'раб.(офиц)'!Q:Q),"0")</f>
        <v>0</v>
      </c>
      <c r="R40" s="41">
        <f>IF('раб.(офиц)'!R$5&lt;&gt;"Итого",SUMIF('раб.(офиц)'!$B:$B,$B40,'раб.(офиц)'!R:R),"0")</f>
        <v>0</v>
      </c>
      <c r="S40" s="41">
        <f>IF('раб.(офиц)'!S$5&lt;&gt;"Итого",SUMIF('раб.(офиц)'!$B:$B,$B40,'раб.(офиц)'!S:S),"0")</f>
        <v>0</v>
      </c>
      <c r="T40" s="41">
        <f>IF('раб.(офиц)'!T$5&lt;&gt;"Итого",SUMIF('раб.(офиц)'!$B:$B,$B40,'раб.(офиц)'!T:T),"0")</f>
        <v>0</v>
      </c>
      <c r="U40" s="41">
        <f>IF('раб.(офиц)'!U$5&lt;&gt;"Итого",SUMIF('раб.(офиц)'!$B:$B,$B40,'раб.(офиц)'!U:U),"0")</f>
        <v>0</v>
      </c>
      <c r="V40" s="41">
        <f>IF('раб.(офиц)'!V$5&lt;&gt;"Итого",SUMIF('раб.(офиц)'!$B:$B,$B40,'раб.(офиц)'!V:V),"0")</f>
        <v>0</v>
      </c>
      <c r="W40" s="41">
        <f>IF('раб.(офиц)'!W$5&lt;&gt;"Итого",SUMIF('раб.(офиц)'!$B:$B,$B40,'раб.(офиц)'!W:W),"0")</f>
        <v>0</v>
      </c>
      <c r="X40" s="41">
        <f>IF('раб.(офиц)'!X$5&lt;&gt;"Итого",SUMIF('раб.(офиц)'!$B:$B,$B40,'раб.(офиц)'!X:X),"0")</f>
        <v>0</v>
      </c>
      <c r="Y40" s="41">
        <f>IF('раб.(офиц)'!Y$5&lt;&gt;"Итого",SUMIF('раб.(офиц)'!$B:$B,$B40,'раб.(офиц)'!Y:Y),"0")</f>
        <v>0</v>
      </c>
      <c r="Z40" s="41">
        <f>IF('раб.(офиц)'!Z$5&lt;&gt;"Итого",SUMIF('раб.(офиц)'!$B:$B,$B40,'раб.(офиц)'!Z:Z),"0")</f>
        <v>0</v>
      </c>
      <c r="AA40" s="41">
        <f>IF('раб.(офиц)'!AA$5&lt;&gt;"Итого",SUMIF('раб.(офиц)'!$B:$B,$B40,'раб.(офиц)'!AA:AA),"0")</f>
        <v>0</v>
      </c>
      <c r="AB40" s="41">
        <f>IF('раб.(офиц)'!AB$5&lt;&gt;"Итого",SUMIF('раб.(офиц)'!$B:$B,$B40,'раб.(офиц)'!AB:AB),"0")</f>
        <v>0</v>
      </c>
      <c r="AC40" s="41">
        <f>IF('раб.(офиц)'!AC$5&lt;&gt;"Итого",SUMIF('раб.(офиц)'!$B:$B,$B40,'раб.(офиц)'!AC:AC),"0")</f>
        <v>0</v>
      </c>
      <c r="AD40" s="41">
        <f>IF('раб.(офиц)'!AD$5&lt;&gt;"Итого",SUMIF('раб.(офиц)'!$B:$B,$B40,'раб.(офиц)'!AD:AD),"0")</f>
        <v>0</v>
      </c>
      <c r="AE40" s="41">
        <f>IF('раб.(офиц)'!AE$5&lt;&gt;"Итого",SUMIF('раб.(офиц)'!$B:$B,$B40,'раб.(офиц)'!AE:AE),"0")</f>
        <v>0</v>
      </c>
      <c r="AF40" s="41">
        <f>IF('раб.(офиц)'!AF$5&lt;&gt;"Итого",SUMIF('раб.(офиц)'!$B:$B,$B40,'раб.(офиц)'!AF:AF),"0")</f>
        <v>0</v>
      </c>
      <c r="AG40" s="41">
        <f>IF('раб.(офиц)'!AG$5&lt;&gt;"Итого",SUMIF('раб.(офиц)'!$B:$B,$B40,'раб.(офиц)'!AG:AG),"0")</f>
        <v>0</v>
      </c>
      <c r="AH40" s="41">
        <f>IF('раб.(офиц)'!AH$5&lt;&gt;"Итого",SUMIF('раб.(офиц)'!$B:$B,$B40,'раб.(офиц)'!AH:AH),"0")</f>
        <v>0</v>
      </c>
    </row>
    <row r="41" spans="1:34" s="20" customFormat="1" ht="12" customHeight="1" x14ac:dyDescent="0.2">
      <c r="A41" s="19"/>
      <c r="B41" s="51" t="s">
        <v>51</v>
      </c>
      <c r="C41" s="44">
        <f t="shared" si="1"/>
        <v>0</v>
      </c>
      <c r="D41" s="41">
        <f>IF('раб.(офиц)'!D$5&lt;&gt;"Итого",SUMIF('раб.(офиц)'!$B:$B,$B41,'раб.(офиц)'!D:D),"0")</f>
        <v>0</v>
      </c>
      <c r="E41" s="41">
        <f>IF('раб.(офиц)'!E$5&lt;&gt;"Итого",SUMIF('раб.(офиц)'!$B:$B,$B41,'раб.(офиц)'!E:E),"0")</f>
        <v>0</v>
      </c>
      <c r="F41" s="41">
        <f>IF('раб.(офиц)'!F$5&lt;&gt;"Итого",SUMIF('раб.(офиц)'!$B:$B,$B41,'раб.(офиц)'!F:F),"0")</f>
        <v>0</v>
      </c>
      <c r="G41" s="41">
        <f>IF('раб.(офиц)'!G$5&lt;&gt;"Итого",SUMIF('раб.(офиц)'!$B:$B,$B41,'раб.(офиц)'!G:G),"0")</f>
        <v>0</v>
      </c>
      <c r="H41" s="41">
        <f>IF('раб.(офиц)'!H$5&lt;&gt;"Итого",SUMIF('раб.(офиц)'!$B:$B,$B41,'раб.(офиц)'!H:H),"0")</f>
        <v>0</v>
      </c>
      <c r="I41" s="41">
        <f>IF('раб.(офиц)'!I$5&lt;&gt;"Итого",SUMIF('раб.(офиц)'!$B:$B,$B41,'раб.(офиц)'!I:I),"0")</f>
        <v>0</v>
      </c>
      <c r="J41" s="41">
        <f>IF('раб.(офиц)'!J$5&lt;&gt;"Итого",SUMIF('раб.(офиц)'!$B:$B,$B41,'раб.(офиц)'!J:J),"0")</f>
        <v>0</v>
      </c>
      <c r="K41" s="41">
        <f>IF('раб.(офиц)'!K$5&lt;&gt;"Итого",SUMIF('раб.(офиц)'!$B:$B,$B41,'раб.(офиц)'!K:K),"0")</f>
        <v>0</v>
      </c>
      <c r="L41" s="41">
        <f>IF('раб.(офиц)'!L$5&lt;&gt;"Итого",SUMIF('раб.(офиц)'!$B:$B,$B41,'раб.(офиц)'!L:L),"0")</f>
        <v>0</v>
      </c>
      <c r="M41" s="41">
        <f>IF('раб.(офиц)'!M$5&lt;&gt;"Итого",SUMIF('раб.(офиц)'!$B:$B,$B41,'раб.(офиц)'!M:M),"0")</f>
        <v>0</v>
      </c>
      <c r="N41" s="41">
        <f>IF('раб.(офиц)'!N$5&lt;&gt;"Итого",SUMIF('раб.(офиц)'!$B:$B,$B41,'раб.(офиц)'!N:N),"0")</f>
        <v>0</v>
      </c>
      <c r="O41" s="41">
        <f>IF('раб.(офиц)'!O$5&lt;&gt;"Итого",SUMIF('раб.(офиц)'!$B:$B,$B41,'раб.(офиц)'!O:O),"0")</f>
        <v>0</v>
      </c>
      <c r="P41" s="41" t="str">
        <f>IF('раб.(офиц)'!P$5&lt;&gt;"Итого",SUMIF('раб.(офиц)'!$B:$B,$B41,'раб.(офиц)'!P:P),"0")</f>
        <v>0</v>
      </c>
      <c r="Q41" s="41">
        <f>IF('раб.(офиц)'!Q$5&lt;&gt;"Итого",SUMIF('раб.(офиц)'!$B:$B,$B41,'раб.(офиц)'!Q:Q),"0")</f>
        <v>0</v>
      </c>
      <c r="R41" s="41">
        <f>IF('раб.(офиц)'!R$5&lt;&gt;"Итого",SUMIF('раб.(офиц)'!$B:$B,$B41,'раб.(офиц)'!R:R),"0")</f>
        <v>0</v>
      </c>
      <c r="S41" s="41">
        <f>IF('раб.(офиц)'!S$5&lt;&gt;"Итого",SUMIF('раб.(офиц)'!$B:$B,$B41,'раб.(офиц)'!S:S),"0")</f>
        <v>0</v>
      </c>
      <c r="T41" s="41">
        <f>IF('раб.(офиц)'!T$5&lt;&gt;"Итого",SUMIF('раб.(офиц)'!$B:$B,$B41,'раб.(офиц)'!T:T),"0")</f>
        <v>0</v>
      </c>
      <c r="U41" s="41">
        <f>IF('раб.(офиц)'!U$5&lt;&gt;"Итого",SUMIF('раб.(офиц)'!$B:$B,$B41,'раб.(офиц)'!U:U),"0")</f>
        <v>0</v>
      </c>
      <c r="V41" s="41">
        <f>IF('раб.(офиц)'!V$5&lt;&gt;"Итого",SUMIF('раб.(офиц)'!$B:$B,$B41,'раб.(офиц)'!V:V),"0")</f>
        <v>0</v>
      </c>
      <c r="W41" s="41">
        <f>IF('раб.(офиц)'!W$5&lt;&gt;"Итого",SUMIF('раб.(офиц)'!$B:$B,$B41,'раб.(офиц)'!W:W),"0")</f>
        <v>0</v>
      </c>
      <c r="X41" s="41">
        <f>IF('раб.(офиц)'!X$5&lt;&gt;"Итого",SUMIF('раб.(офиц)'!$B:$B,$B41,'раб.(офиц)'!X:X),"0")</f>
        <v>0</v>
      </c>
      <c r="Y41" s="41">
        <f>IF('раб.(офиц)'!Y$5&lt;&gt;"Итого",SUMIF('раб.(офиц)'!$B:$B,$B41,'раб.(офиц)'!Y:Y),"0")</f>
        <v>0</v>
      </c>
      <c r="Z41" s="41">
        <f>IF('раб.(офиц)'!Z$5&lt;&gt;"Итого",SUMIF('раб.(офиц)'!$B:$B,$B41,'раб.(офиц)'!Z:Z),"0")</f>
        <v>0</v>
      </c>
      <c r="AA41" s="41">
        <f>IF('раб.(офиц)'!AA$5&lt;&gt;"Итого",SUMIF('раб.(офиц)'!$B:$B,$B41,'раб.(офиц)'!AA:AA),"0")</f>
        <v>0</v>
      </c>
      <c r="AB41" s="41">
        <f>IF('раб.(офиц)'!AB$5&lt;&gt;"Итого",SUMIF('раб.(офиц)'!$B:$B,$B41,'раб.(офиц)'!AB:AB),"0")</f>
        <v>0</v>
      </c>
      <c r="AC41" s="41">
        <f>IF('раб.(офиц)'!AC$5&lt;&gt;"Итого",SUMIF('раб.(офиц)'!$B:$B,$B41,'раб.(офиц)'!AC:AC),"0")</f>
        <v>0</v>
      </c>
      <c r="AD41" s="41">
        <f>IF('раб.(офиц)'!AD$5&lt;&gt;"Итого",SUMIF('раб.(офиц)'!$B:$B,$B41,'раб.(офиц)'!AD:AD),"0")</f>
        <v>0</v>
      </c>
      <c r="AE41" s="41">
        <f>IF('раб.(офиц)'!AE$5&lt;&gt;"Итого",SUMIF('раб.(офиц)'!$B:$B,$B41,'раб.(офиц)'!AE:AE),"0")</f>
        <v>0</v>
      </c>
      <c r="AF41" s="41">
        <f>IF('раб.(офиц)'!AF$5&lt;&gt;"Итого",SUMIF('раб.(офиц)'!$B:$B,$B41,'раб.(офиц)'!AF:AF),"0")</f>
        <v>0</v>
      </c>
      <c r="AG41" s="41">
        <f>IF('раб.(офиц)'!AG$5&lt;&gt;"Итого",SUMIF('раб.(офиц)'!$B:$B,$B41,'раб.(офиц)'!AG:AG),"0")</f>
        <v>0</v>
      </c>
      <c r="AH41" s="41">
        <f>IF('раб.(офиц)'!AH$5&lt;&gt;"Итого",SUMIF('раб.(офиц)'!$B:$B,$B41,'раб.(офиц)'!AH:AH),"0")</f>
        <v>0</v>
      </c>
    </row>
    <row r="42" spans="1:34" s="20" customFormat="1" ht="12" customHeight="1" x14ac:dyDescent="0.2">
      <c r="A42" s="19"/>
      <c r="B42" s="52" t="s">
        <v>36</v>
      </c>
      <c r="C42" s="46">
        <f>SUM(D42:AH42)</f>
        <v>185060</v>
      </c>
      <c r="D42" s="39">
        <f>IF('раб.(офиц)'!D$5&lt;&gt;"Итого",SUMIF('раб.(офиц)'!$B:$B,$B42,'раб.(офиц)'!D:D),"0")</f>
        <v>5200</v>
      </c>
      <c r="E42" s="39">
        <f>IF('раб.(офиц)'!E$5&lt;&gt;"Итого",SUMIF('раб.(офиц)'!$B:$B,$B42,'раб.(офиц)'!E:E),"0")</f>
        <v>16800</v>
      </c>
      <c r="F42" s="39">
        <f>IF('раб.(офиц)'!F$5&lt;&gt;"Итого",SUMIF('раб.(офиц)'!$B:$B,$B42,'раб.(офиц)'!F:F),"0")</f>
        <v>13600</v>
      </c>
      <c r="G42" s="39">
        <f>IF('раб.(офиц)'!G$5&lt;&gt;"Итого",SUMIF('раб.(офиц)'!$B:$B,$B42,'раб.(офиц)'!G:G),"0")</f>
        <v>10800</v>
      </c>
      <c r="H42" s="39">
        <f>IF('раб.(офиц)'!H$5&lt;&gt;"Итого",SUMIF('раб.(офиц)'!$B:$B,$B42,'раб.(офиц)'!H:H),"0")</f>
        <v>21720</v>
      </c>
      <c r="I42" s="39">
        <f>IF('раб.(офиц)'!I$5&lt;&gt;"Итого",SUMIF('раб.(офиц)'!$B:$B,$B42,'раб.(офиц)'!I:I),"0")</f>
        <v>18600</v>
      </c>
      <c r="J42" s="39">
        <f>IF('раб.(офиц)'!J$5&lt;&gt;"Итого",SUMIF('раб.(офиц)'!$B:$B,$B42,'раб.(офиц)'!J:J),"0")</f>
        <v>6800</v>
      </c>
      <c r="K42" s="39">
        <f>IF('раб.(офиц)'!K$5&lt;&gt;"Итого",SUMIF('раб.(офиц)'!$B:$B,$B42,'раб.(офиц)'!K:K),"0")</f>
        <v>7800</v>
      </c>
      <c r="L42" s="39">
        <f>IF('раб.(офиц)'!L$5&lt;&gt;"Итого",SUMIF('раб.(офиц)'!$B:$B,$B42,'раб.(офиц)'!L:L),"0")</f>
        <v>13600</v>
      </c>
      <c r="M42" s="39">
        <f>IF('раб.(офиц)'!M$5&lt;&gt;"Итого",SUMIF('раб.(офиц)'!$B:$B,$B42,'раб.(офиц)'!M:M),"0")</f>
        <v>24600</v>
      </c>
      <c r="N42" s="39">
        <f>IF('раб.(офиц)'!N$5&lt;&gt;"Итого",SUMIF('раб.(офиц)'!$B:$B,$B42,'раб.(офиц)'!N:N),"0")</f>
        <v>20200</v>
      </c>
      <c r="O42" s="39">
        <f>IF('раб.(офиц)'!O$5&lt;&gt;"Итого",SUMIF('раб.(офиц)'!$B:$B,$B42,'раб.(офиц)'!O:O),"0")</f>
        <v>25340</v>
      </c>
      <c r="P42" s="39" t="str">
        <f>IF('раб.(офиц)'!P$5&lt;&gt;"Итого",SUMIF('раб.(офиц)'!$B:$B,$B42,'раб.(офиц)'!P:P),"0")</f>
        <v>0</v>
      </c>
      <c r="Q42" s="39">
        <f>IF('раб.(офиц)'!Q$5&lt;&gt;"Итого",SUMIF('раб.(офиц)'!$B:$B,$B42,'раб.(офиц)'!Q:Q),"0")</f>
        <v>0</v>
      </c>
      <c r="R42" s="39">
        <f>IF('раб.(офиц)'!R$5&lt;&gt;"Итого",SUMIF('раб.(офиц)'!$B:$B,$B42,'раб.(офиц)'!R:R),"0")</f>
        <v>0</v>
      </c>
      <c r="S42" s="39">
        <f>IF('раб.(офиц)'!S$5&lt;&gt;"Итого",SUMIF('раб.(офиц)'!$B:$B,$B42,'раб.(офиц)'!S:S),"0")</f>
        <v>0</v>
      </c>
      <c r="T42" s="39">
        <f>IF('раб.(офиц)'!T$5&lt;&gt;"Итого",SUMIF('раб.(офиц)'!$B:$B,$B42,'раб.(офиц)'!T:T),"0")</f>
        <v>0</v>
      </c>
      <c r="U42" s="39">
        <f>IF('раб.(офиц)'!U$5&lt;&gt;"Итого",SUMIF('раб.(офиц)'!$B:$B,$B42,'раб.(офиц)'!U:U),"0")</f>
        <v>0</v>
      </c>
      <c r="V42" s="39">
        <f>IF('раб.(офиц)'!V$5&lt;&gt;"Итого",SUMIF('раб.(офиц)'!$B:$B,$B42,'раб.(офиц)'!V:V),"0")</f>
        <v>0</v>
      </c>
      <c r="W42" s="39">
        <f>IF('раб.(офиц)'!W$5&lt;&gt;"Итого",SUMIF('раб.(офиц)'!$B:$B,$B42,'раб.(офиц)'!W:W),"0")</f>
        <v>0</v>
      </c>
      <c r="X42" s="39">
        <f>IF('раб.(офиц)'!X$5&lt;&gt;"Итого",SUMIF('раб.(офиц)'!$B:$B,$B42,'раб.(офиц)'!X:X),"0")</f>
        <v>0</v>
      </c>
      <c r="Y42" s="39">
        <f>IF('раб.(офиц)'!Y$5&lt;&gt;"Итого",SUMIF('раб.(офиц)'!$B:$B,$B42,'раб.(офиц)'!Y:Y),"0")</f>
        <v>0</v>
      </c>
      <c r="Z42" s="39">
        <f>IF('раб.(офиц)'!Z$5&lt;&gt;"Итого",SUMIF('раб.(офиц)'!$B:$B,$B42,'раб.(офиц)'!Z:Z),"0")</f>
        <v>0</v>
      </c>
      <c r="AA42" s="39">
        <f>IF('раб.(офиц)'!AA$5&lt;&gt;"Итого",SUMIF('раб.(офиц)'!$B:$B,$B42,'раб.(офиц)'!AA:AA),"0")</f>
        <v>0</v>
      </c>
      <c r="AB42" s="39">
        <f>IF('раб.(офиц)'!AB$5&lt;&gt;"Итого",SUMIF('раб.(офиц)'!$B:$B,$B42,'раб.(офиц)'!AB:AB),"0")</f>
        <v>0</v>
      </c>
      <c r="AC42" s="39">
        <f>IF('раб.(офиц)'!AC$5&lt;&gt;"Итого",SUMIF('раб.(офиц)'!$B:$B,$B42,'раб.(офиц)'!AC:AC),"0")</f>
        <v>0</v>
      </c>
      <c r="AD42" s="39">
        <f>IF('раб.(офиц)'!AD$5&lt;&gt;"Итого",SUMIF('раб.(офиц)'!$B:$B,$B42,'раб.(офиц)'!AD:AD),"0")</f>
        <v>0</v>
      </c>
      <c r="AE42" s="39">
        <f>IF('раб.(офиц)'!AE$5&lt;&gt;"Итого",SUMIF('раб.(офиц)'!$B:$B,$B42,'раб.(офиц)'!AE:AE),"0")</f>
        <v>0</v>
      </c>
      <c r="AF42" s="39">
        <f>IF('раб.(офиц)'!AF$5&lt;&gt;"Итого",SUMIF('раб.(офиц)'!$B:$B,$B42,'раб.(офиц)'!AF:AF),"0")</f>
        <v>0</v>
      </c>
      <c r="AG42" s="39">
        <f>IF('раб.(офиц)'!AG$5&lt;&gt;"Итого",SUMIF('раб.(офиц)'!$B:$B,$B42,'раб.(офиц)'!AG:AG),"0")</f>
        <v>0</v>
      </c>
      <c r="AH42" s="39">
        <f>IF('раб.(офиц)'!AH$5&lt;&gt;"Итого",SUMIF('раб.(офиц)'!$B:$B,$B42,'раб.(офиц)'!AH:AH),"0")</f>
        <v>0</v>
      </c>
    </row>
    <row r="43" spans="1:34" s="20" customFormat="1" ht="12" customHeight="1" x14ac:dyDescent="0.2">
      <c r="A43" s="19"/>
      <c r="B43" s="53" t="s">
        <v>35</v>
      </c>
      <c r="C43" s="46">
        <f t="shared" ref="C43:C44" si="2">SUM(D43:AH43)</f>
        <v>32040</v>
      </c>
      <c r="D43" s="39">
        <f>IF('раб.(офиц)'!D$5&lt;&gt;"Итого",SUMIF('раб.(офиц)'!$B:$B,$B43,'раб.(офиц)'!D:D),"0")</f>
        <v>0</v>
      </c>
      <c r="E43" s="39">
        <f>IF('раб.(офиц)'!E$5&lt;&gt;"Итого",SUMIF('раб.(офиц)'!$B:$B,$B43,'раб.(офиц)'!E:E),"0")</f>
        <v>3820</v>
      </c>
      <c r="F43" s="39">
        <f>IF('раб.(офиц)'!F$5&lt;&gt;"Итого",SUMIF('раб.(офиц)'!$B:$B,$B43,'раб.(офиц)'!F:F),"0")</f>
        <v>0</v>
      </c>
      <c r="G43" s="39">
        <f>IF('раб.(офиц)'!G$5&lt;&gt;"Итого",SUMIF('раб.(офиц)'!$B:$B,$B43,'раб.(офиц)'!G:G),"0")</f>
        <v>0</v>
      </c>
      <c r="H43" s="39">
        <f>IF('раб.(офиц)'!H$5&lt;&gt;"Итого",SUMIF('раб.(офиц)'!$B:$B,$B43,'раб.(офиц)'!H:H),"0")</f>
        <v>1370</v>
      </c>
      <c r="I43" s="39">
        <f>IF('раб.(офиц)'!I$5&lt;&gt;"Итого",SUMIF('раб.(офиц)'!$B:$B,$B43,'раб.(офиц)'!I:I),"0")</f>
        <v>0</v>
      </c>
      <c r="J43" s="39">
        <f>IF('раб.(офиц)'!J$5&lt;&gt;"Итого",SUMIF('раб.(офиц)'!$B:$B,$B43,'раб.(офиц)'!J:J),"0")</f>
        <v>9260</v>
      </c>
      <c r="K43" s="39">
        <f>IF('раб.(офиц)'!K$5&lt;&gt;"Итого",SUMIF('раб.(офиц)'!$B:$B,$B43,'раб.(офиц)'!K:K),"0")</f>
        <v>16830</v>
      </c>
      <c r="L43" s="39">
        <f>IF('раб.(офиц)'!L$5&lt;&gt;"Итого",SUMIF('раб.(офиц)'!$B:$B,$B43,'раб.(офиц)'!L:L),"0")</f>
        <v>0</v>
      </c>
      <c r="M43" s="39">
        <f>IF('раб.(офиц)'!M$5&lt;&gt;"Итого",SUMIF('раб.(офиц)'!$B:$B,$B43,'раб.(офиц)'!M:M),"0")</f>
        <v>0</v>
      </c>
      <c r="N43" s="39">
        <f>IF('раб.(офиц)'!N$5&lt;&gt;"Итого",SUMIF('раб.(офиц)'!$B:$B,$B43,'раб.(офиц)'!N:N),"0")</f>
        <v>760</v>
      </c>
      <c r="O43" s="39">
        <f>IF('раб.(офиц)'!O$5&lt;&gt;"Итого",SUMIF('раб.(офиц)'!$B:$B,$B43,'раб.(офиц)'!O:O),"0")</f>
        <v>0</v>
      </c>
      <c r="P43" s="39" t="str">
        <f>IF('раб.(офиц)'!P$5&lt;&gt;"Итого",SUMIF('раб.(офиц)'!$B:$B,$B43,'раб.(офиц)'!P:P),"0")</f>
        <v>0</v>
      </c>
      <c r="Q43" s="39">
        <f>IF('раб.(офиц)'!Q$5&lt;&gt;"Итого",SUMIF('раб.(офиц)'!$B:$B,$B43,'раб.(офиц)'!Q:Q),"0")</f>
        <v>0</v>
      </c>
      <c r="R43" s="39">
        <f>IF('раб.(офиц)'!R$5&lt;&gt;"Итого",SUMIF('раб.(офиц)'!$B:$B,$B43,'раб.(офиц)'!R:R),"0")</f>
        <v>0</v>
      </c>
      <c r="S43" s="39">
        <f>IF('раб.(офиц)'!S$5&lt;&gt;"Итого",SUMIF('раб.(офиц)'!$B:$B,$B43,'раб.(офиц)'!S:S),"0")</f>
        <v>0</v>
      </c>
      <c r="T43" s="39">
        <f>IF('раб.(офиц)'!T$5&lt;&gt;"Итого",SUMIF('раб.(офиц)'!$B:$B,$B43,'раб.(офиц)'!T:T),"0")</f>
        <v>0</v>
      </c>
      <c r="U43" s="39">
        <f>IF('раб.(офиц)'!U$5&lt;&gt;"Итого",SUMIF('раб.(офиц)'!$B:$B,$B43,'раб.(офиц)'!U:U),"0")</f>
        <v>0</v>
      </c>
      <c r="V43" s="39">
        <f>IF('раб.(офиц)'!V$5&lt;&gt;"Итого",SUMIF('раб.(офиц)'!$B:$B,$B43,'раб.(офиц)'!V:V),"0")</f>
        <v>0</v>
      </c>
      <c r="W43" s="39">
        <f>IF('раб.(офиц)'!W$5&lt;&gt;"Итого",SUMIF('раб.(офиц)'!$B:$B,$B43,'раб.(офиц)'!W:W),"0")</f>
        <v>0</v>
      </c>
      <c r="X43" s="39">
        <f>IF('раб.(офиц)'!X$5&lt;&gt;"Итого",SUMIF('раб.(офиц)'!$B:$B,$B43,'раб.(офиц)'!X:X),"0")</f>
        <v>0</v>
      </c>
      <c r="Y43" s="39">
        <f>IF('раб.(офиц)'!Y$5&lt;&gt;"Итого",SUMIF('раб.(офиц)'!$B:$B,$B43,'раб.(офиц)'!Y:Y),"0")</f>
        <v>0</v>
      </c>
      <c r="Z43" s="39">
        <f>IF('раб.(офиц)'!Z$5&lt;&gt;"Итого",SUMIF('раб.(офиц)'!$B:$B,$B43,'раб.(офиц)'!Z:Z),"0")</f>
        <v>0</v>
      </c>
      <c r="AA43" s="39">
        <f>IF('раб.(офиц)'!AA$5&lt;&gt;"Итого",SUMIF('раб.(офиц)'!$B:$B,$B43,'раб.(офиц)'!AA:AA),"0")</f>
        <v>0</v>
      </c>
      <c r="AB43" s="39">
        <f>IF('раб.(офиц)'!AB$5&lt;&gt;"Итого",SUMIF('раб.(офиц)'!$B:$B,$B43,'раб.(офиц)'!AB:AB),"0")</f>
        <v>0</v>
      </c>
      <c r="AC43" s="39">
        <f>IF('раб.(офиц)'!AC$5&lt;&gt;"Итого",SUMIF('раб.(офиц)'!$B:$B,$B43,'раб.(офиц)'!AC:AC),"0")</f>
        <v>0</v>
      </c>
      <c r="AD43" s="39">
        <f>IF('раб.(офиц)'!AD$5&lt;&gt;"Итого",SUMIF('раб.(офиц)'!$B:$B,$B43,'раб.(офиц)'!AD:AD),"0")</f>
        <v>0</v>
      </c>
      <c r="AE43" s="39">
        <f>IF('раб.(офиц)'!AE$5&lt;&gt;"Итого",SUMIF('раб.(офиц)'!$B:$B,$B43,'раб.(офиц)'!AE:AE),"0")</f>
        <v>0</v>
      </c>
      <c r="AF43" s="39">
        <f>IF('раб.(офиц)'!AF$5&lt;&gt;"Итого",SUMIF('раб.(офиц)'!$B:$B,$B43,'раб.(офиц)'!AF:AF),"0")</f>
        <v>0</v>
      </c>
      <c r="AG43" s="39">
        <f>IF('раб.(офиц)'!AG$5&lt;&gt;"Итого",SUMIF('раб.(офиц)'!$B:$B,$B43,'раб.(офиц)'!AG:AG),"0")</f>
        <v>0</v>
      </c>
      <c r="AH43" s="39">
        <f>IF('раб.(офиц)'!AH$5&lt;&gt;"Итого",SUMIF('раб.(офиц)'!$B:$B,$B43,'раб.(офиц)'!AH:AH),"0")</f>
        <v>0</v>
      </c>
    </row>
    <row r="44" spans="1:34" s="20" customFormat="1" ht="12.75" thickBot="1" x14ac:dyDescent="0.25">
      <c r="A44" s="19">
        <v>1</v>
      </c>
      <c r="B44" s="52" t="s">
        <v>12</v>
      </c>
      <c r="C44" s="46">
        <f t="shared" si="2"/>
        <v>17725</v>
      </c>
      <c r="D44" s="39">
        <f>IF('раб.(офиц)'!D$5&lt;&gt;"Итого",SUMIF('раб.(офиц)'!$B:$B,$B44,'раб.(офиц)'!D:D),"0")</f>
        <v>0</v>
      </c>
      <c r="E44" s="39">
        <f>IF('раб.(офиц)'!E$5&lt;&gt;"Итого",SUMIF('раб.(офиц)'!$B:$B,$B44,'раб.(офиц)'!E:E),"0")</f>
        <v>0</v>
      </c>
      <c r="F44" s="39">
        <f>IF('раб.(офиц)'!F$5&lt;&gt;"Итого",SUMIF('раб.(офиц)'!$B:$B,$B44,'раб.(офиц)'!F:F),"0")</f>
        <v>0</v>
      </c>
      <c r="G44" s="39">
        <f>IF('раб.(офиц)'!G$5&lt;&gt;"Итого",SUMIF('раб.(офиц)'!$B:$B,$B44,'раб.(офиц)'!G:G),"0")</f>
        <v>0</v>
      </c>
      <c r="H44" s="39">
        <f>IF('раб.(офиц)'!H$5&lt;&gt;"Итого",SUMIF('раб.(офиц)'!$B:$B,$B44,'раб.(офиц)'!H:H),"0")</f>
        <v>0</v>
      </c>
      <c r="I44" s="39">
        <f>IF('раб.(офиц)'!I$5&lt;&gt;"Итого",SUMIF('раб.(офиц)'!$B:$B,$B44,'раб.(офиц)'!I:I),"0")</f>
        <v>0</v>
      </c>
      <c r="J44" s="39">
        <f>IF('раб.(офиц)'!J$5&lt;&gt;"Итого",SUMIF('раб.(офиц)'!$B:$B,$B44,'раб.(офиц)'!J:J),"0")</f>
        <v>0</v>
      </c>
      <c r="K44" s="39">
        <f>IF('раб.(офиц)'!K$5&lt;&gt;"Итого",SUMIF('раб.(офиц)'!$B:$B,$B44,'раб.(офиц)'!K:K),"0")</f>
        <v>0</v>
      </c>
      <c r="L44" s="39">
        <f>IF('раб.(офиц)'!L$5&lt;&gt;"Итого",SUMIF('раб.(офиц)'!$B:$B,$B44,'раб.(офиц)'!L:L),"0")</f>
        <v>0</v>
      </c>
      <c r="M44" s="39">
        <f>IF('раб.(офиц)'!M$5&lt;&gt;"Итого",SUMIF('раб.(офиц)'!$B:$B,$B44,'раб.(офиц)'!M:M),"0")</f>
        <v>0</v>
      </c>
      <c r="N44" s="39">
        <f>IF('раб.(офиц)'!N$5&lt;&gt;"Итого",SUMIF('раб.(офиц)'!$B:$B,$B44,'раб.(офиц)'!N:N),"0")</f>
        <v>0</v>
      </c>
      <c r="O44" s="39">
        <f>IF('раб.(офиц)'!O$5&lt;&gt;"Итого",SUMIF('раб.(офиц)'!$B:$B,$B44,'раб.(офиц)'!O:O),"0")</f>
        <v>17725</v>
      </c>
      <c r="P44" s="39" t="str">
        <f>IF('раб.(офиц)'!P$5&lt;&gt;"Итого",SUMIF('раб.(офиц)'!$B:$B,$B44,'раб.(офиц)'!P:P),"0")</f>
        <v>0</v>
      </c>
      <c r="Q44" s="39">
        <f>IF('раб.(офиц)'!Q$5&lt;&gt;"Итого",SUMIF('раб.(офиц)'!$B:$B,$B44,'раб.(офиц)'!Q:Q),"0")</f>
        <v>0</v>
      </c>
      <c r="R44" s="39">
        <f>IF('раб.(офиц)'!R$5&lt;&gt;"Итого",SUMIF('раб.(офиц)'!$B:$B,$B44,'раб.(офиц)'!R:R),"0")</f>
        <v>0</v>
      </c>
      <c r="S44" s="39">
        <f>IF('раб.(офиц)'!S$5&lt;&gt;"Итого",SUMIF('раб.(офиц)'!$B:$B,$B44,'раб.(офиц)'!S:S),"0")</f>
        <v>0</v>
      </c>
      <c r="T44" s="39">
        <f>IF('раб.(офиц)'!T$5&lt;&gt;"Итого",SUMIF('раб.(офиц)'!$B:$B,$B44,'раб.(офиц)'!T:T),"0")</f>
        <v>0</v>
      </c>
      <c r="U44" s="39">
        <f>IF('раб.(офиц)'!U$5&lt;&gt;"Итого",SUMIF('раб.(офиц)'!$B:$B,$B44,'раб.(офиц)'!U:U),"0")</f>
        <v>0</v>
      </c>
      <c r="V44" s="39">
        <f>IF('раб.(офиц)'!V$5&lt;&gt;"Итого",SUMIF('раб.(офиц)'!$B:$B,$B44,'раб.(офиц)'!V:V),"0")</f>
        <v>0</v>
      </c>
      <c r="W44" s="39">
        <f>IF('раб.(офиц)'!W$5&lt;&gt;"Итого",SUMIF('раб.(офиц)'!$B:$B,$B44,'раб.(офиц)'!W:W),"0")</f>
        <v>0</v>
      </c>
      <c r="X44" s="39">
        <f>IF('раб.(офиц)'!X$5&lt;&gt;"Итого",SUMIF('раб.(офиц)'!$B:$B,$B44,'раб.(офиц)'!X:X),"0")</f>
        <v>0</v>
      </c>
      <c r="Y44" s="39">
        <f>IF('раб.(офиц)'!Y$5&lt;&gt;"Итого",SUMIF('раб.(офиц)'!$B:$B,$B44,'раб.(офиц)'!Y:Y),"0")</f>
        <v>0</v>
      </c>
      <c r="Z44" s="39">
        <f>IF('раб.(офиц)'!Z$5&lt;&gt;"Итого",SUMIF('раб.(офиц)'!$B:$B,$B44,'раб.(офиц)'!Z:Z),"0")</f>
        <v>0</v>
      </c>
      <c r="AA44" s="39">
        <f>IF('раб.(офиц)'!AA$5&lt;&gt;"Итого",SUMIF('раб.(офиц)'!$B:$B,$B44,'раб.(офиц)'!AA:AA),"0")</f>
        <v>0</v>
      </c>
      <c r="AB44" s="39">
        <f>IF('раб.(офиц)'!AB$5&lt;&gt;"Итого",SUMIF('раб.(офиц)'!$B:$B,$B44,'раб.(офиц)'!AB:AB),"0")</f>
        <v>0</v>
      </c>
      <c r="AC44" s="39">
        <f>IF('раб.(офиц)'!AC$5&lt;&gt;"Итого",SUMIF('раб.(офиц)'!$B:$B,$B44,'раб.(офиц)'!AC:AC),"0")</f>
        <v>0</v>
      </c>
      <c r="AD44" s="39">
        <f>IF('раб.(офиц)'!AD$5&lt;&gt;"Итого",SUMIF('раб.(офиц)'!$B:$B,$B44,'раб.(офиц)'!AD:AD),"0")</f>
        <v>0</v>
      </c>
      <c r="AE44" s="39">
        <f>IF('раб.(офиц)'!AE$5&lt;&gt;"Итого",SUMIF('раб.(офиц)'!$B:$B,$B44,'раб.(офиц)'!AE:AE),"0")</f>
        <v>0</v>
      </c>
      <c r="AF44" s="39">
        <f>IF('раб.(офиц)'!AF$5&lt;&gt;"Итого",SUMIF('раб.(офиц)'!$B:$B,$B44,'раб.(офиц)'!AF:AF),"0")</f>
        <v>0</v>
      </c>
      <c r="AG44" s="39">
        <f>IF('раб.(офиц)'!AG$5&lt;&gt;"Итого",SUMIF('раб.(офиц)'!$B:$B,$B44,'раб.(офиц)'!AG:AG),"0")</f>
        <v>0</v>
      </c>
      <c r="AH44" s="39">
        <f>IF('раб.(офиц)'!AH$5&lt;&gt;"Итого",SUMIF('раб.(офиц)'!$B:$B,$B44,'раб.(офиц)'!AH:AH),"0")</f>
        <v>0</v>
      </c>
    </row>
    <row r="45" spans="1:34" s="20" customFormat="1" ht="12.75" thickBot="1" x14ac:dyDescent="0.25">
      <c r="A45" s="19">
        <v>1</v>
      </c>
      <c r="B45" s="54" t="s">
        <v>8</v>
      </c>
      <c r="C45" s="47">
        <f>SUM(D45:AH45)</f>
        <v>1818213.9999999965</v>
      </c>
      <c r="D45" s="26">
        <f t="shared" ref="D45:AH45" si="3">SUM(D5:D44)</f>
        <v>76665</v>
      </c>
      <c r="E45" s="26">
        <f t="shared" si="3"/>
        <v>145469</v>
      </c>
      <c r="F45" s="26">
        <f t="shared" si="3"/>
        <v>154604</v>
      </c>
      <c r="G45" s="26">
        <f t="shared" si="3"/>
        <v>174588</v>
      </c>
      <c r="H45" s="26">
        <f t="shared" si="3"/>
        <v>193328</v>
      </c>
      <c r="I45" s="26">
        <f t="shared" si="3"/>
        <v>165267</v>
      </c>
      <c r="J45" s="26">
        <f t="shared" si="3"/>
        <v>82015</v>
      </c>
      <c r="K45" s="26">
        <f t="shared" si="3"/>
        <v>127580</v>
      </c>
      <c r="L45" s="26">
        <f t="shared" si="3"/>
        <v>147699</v>
      </c>
      <c r="M45" s="26">
        <f t="shared" si="3"/>
        <v>158650</v>
      </c>
      <c r="N45" s="26">
        <f t="shared" si="3"/>
        <v>208386</v>
      </c>
      <c r="O45" s="26">
        <f t="shared" si="3"/>
        <v>183962.99999999659</v>
      </c>
      <c r="P45" s="26">
        <f t="shared" si="3"/>
        <v>0</v>
      </c>
      <c r="Q45" s="26">
        <f t="shared" si="3"/>
        <v>0</v>
      </c>
      <c r="R45" s="26">
        <f t="shared" si="3"/>
        <v>0</v>
      </c>
      <c r="S45" s="26">
        <f t="shared" si="3"/>
        <v>0</v>
      </c>
      <c r="T45" s="26">
        <f t="shared" si="3"/>
        <v>0</v>
      </c>
      <c r="U45" s="26">
        <f t="shared" si="3"/>
        <v>0</v>
      </c>
      <c r="V45" s="26">
        <f t="shared" si="3"/>
        <v>0</v>
      </c>
      <c r="W45" s="26">
        <f t="shared" si="3"/>
        <v>0</v>
      </c>
      <c r="X45" s="26">
        <f t="shared" si="3"/>
        <v>0</v>
      </c>
      <c r="Y45" s="26">
        <f t="shared" si="3"/>
        <v>0</v>
      </c>
      <c r="Z45" s="26">
        <f t="shared" si="3"/>
        <v>0</v>
      </c>
      <c r="AA45" s="26">
        <f t="shared" si="3"/>
        <v>0</v>
      </c>
      <c r="AB45" s="26">
        <f t="shared" si="3"/>
        <v>0</v>
      </c>
      <c r="AC45" s="26">
        <f t="shared" si="3"/>
        <v>0</v>
      </c>
      <c r="AD45" s="26">
        <f t="shared" si="3"/>
        <v>0</v>
      </c>
      <c r="AE45" s="26">
        <f t="shared" si="3"/>
        <v>0</v>
      </c>
      <c r="AF45" s="26">
        <f t="shared" si="3"/>
        <v>0</v>
      </c>
      <c r="AG45" s="26">
        <f t="shared" si="3"/>
        <v>0</v>
      </c>
      <c r="AH45" s="26">
        <f t="shared" si="3"/>
        <v>0</v>
      </c>
    </row>
    <row r="46" spans="1:34" s="20" customFormat="1" x14ac:dyDescent="0.2">
      <c r="A46" s="19"/>
      <c r="B46" s="22"/>
      <c r="C46" s="28"/>
    </row>
    <row r="47" spans="1:34" s="20" customFormat="1" x14ac:dyDescent="0.2">
      <c r="A47" s="19"/>
      <c r="B47" s="22"/>
      <c r="C47" s="29"/>
    </row>
    <row r="48" spans="1:34" s="20" customFormat="1" ht="12.75" thickBot="1" x14ac:dyDescent="0.25">
      <c r="A48" s="19"/>
      <c r="B48" s="22"/>
      <c r="C48" s="28"/>
    </row>
    <row r="49" spans="1:34" x14ac:dyDescent="0.2">
      <c r="A49" s="19"/>
      <c r="B49" s="13" t="s">
        <v>19</v>
      </c>
      <c r="C49" s="30"/>
      <c r="D49" s="14">
        <f t="shared" ref="D49:AH49" si="4">D2</f>
        <v>0</v>
      </c>
      <c r="E49" s="14">
        <f t="shared" si="4"/>
        <v>0</v>
      </c>
      <c r="F49" s="14">
        <f t="shared" si="4"/>
        <v>0</v>
      </c>
      <c r="G49" s="14">
        <f t="shared" si="4"/>
        <v>0</v>
      </c>
      <c r="H49" s="14">
        <f t="shared" si="4"/>
        <v>0</v>
      </c>
      <c r="I49" s="14">
        <f t="shared" si="4"/>
        <v>0</v>
      </c>
      <c r="J49" s="14">
        <f t="shared" si="4"/>
        <v>0</v>
      </c>
      <c r="K49" s="14">
        <f t="shared" si="4"/>
        <v>0</v>
      </c>
      <c r="L49" s="14">
        <f t="shared" si="4"/>
        <v>0</v>
      </c>
      <c r="M49" s="14">
        <f t="shared" si="4"/>
        <v>0</v>
      </c>
      <c r="N49" s="14">
        <f t="shared" si="4"/>
        <v>0</v>
      </c>
      <c r="O49" s="14">
        <f t="shared" si="4"/>
        <v>0</v>
      </c>
      <c r="P49" s="14">
        <f t="shared" si="4"/>
        <v>0</v>
      </c>
      <c r="Q49" s="14">
        <f t="shared" si="4"/>
        <v>0</v>
      </c>
      <c r="R49" s="14">
        <f t="shared" si="4"/>
        <v>0</v>
      </c>
      <c r="S49" s="14">
        <f t="shared" si="4"/>
        <v>0</v>
      </c>
      <c r="T49" s="14">
        <f t="shared" si="4"/>
        <v>0</v>
      </c>
      <c r="U49" s="14">
        <f t="shared" si="4"/>
        <v>0</v>
      </c>
      <c r="V49" s="14">
        <f t="shared" si="4"/>
        <v>0</v>
      </c>
      <c r="W49" s="14">
        <f t="shared" si="4"/>
        <v>0</v>
      </c>
      <c r="X49" s="14">
        <f t="shared" si="4"/>
        <v>0</v>
      </c>
      <c r="Y49" s="14">
        <f t="shared" si="4"/>
        <v>0</v>
      </c>
      <c r="Z49" s="14">
        <f t="shared" si="4"/>
        <v>0</v>
      </c>
      <c r="AA49" s="14">
        <f t="shared" si="4"/>
        <v>0</v>
      </c>
      <c r="AB49" s="14">
        <f t="shared" si="4"/>
        <v>0</v>
      </c>
      <c r="AC49" s="14">
        <f t="shared" si="4"/>
        <v>0</v>
      </c>
      <c r="AD49" s="14">
        <f t="shared" si="4"/>
        <v>0</v>
      </c>
      <c r="AE49" s="14">
        <f t="shared" si="4"/>
        <v>0</v>
      </c>
      <c r="AF49" s="14">
        <f t="shared" si="4"/>
        <v>0</v>
      </c>
      <c r="AG49" s="14">
        <f t="shared" si="4"/>
        <v>0</v>
      </c>
      <c r="AH49" s="14">
        <f t="shared" si="4"/>
        <v>0</v>
      </c>
    </row>
    <row r="50" spans="1:34" ht="12.75" thickBot="1" x14ac:dyDescent="0.25">
      <c r="A50" s="19"/>
      <c r="B50" s="15"/>
      <c r="C50" s="31"/>
      <c r="D50" s="16">
        <f t="shared" ref="D50:AH50" si="5">D3</f>
        <v>43282</v>
      </c>
      <c r="E50" s="16">
        <f t="shared" si="5"/>
        <v>43283</v>
      </c>
      <c r="F50" s="16">
        <f t="shared" si="5"/>
        <v>43284</v>
      </c>
      <c r="G50" s="16">
        <f t="shared" si="5"/>
        <v>43285</v>
      </c>
      <c r="H50" s="16">
        <f t="shared" si="5"/>
        <v>43286</v>
      </c>
      <c r="I50" s="16">
        <f t="shared" si="5"/>
        <v>43287</v>
      </c>
      <c r="J50" s="16">
        <f t="shared" si="5"/>
        <v>43288</v>
      </c>
      <c r="K50" s="16">
        <f t="shared" si="5"/>
        <v>43289</v>
      </c>
      <c r="L50" s="16">
        <f t="shared" si="5"/>
        <v>43290</v>
      </c>
      <c r="M50" s="16">
        <f t="shared" si="5"/>
        <v>43291</v>
      </c>
      <c r="N50" s="16">
        <f t="shared" si="5"/>
        <v>43292</v>
      </c>
      <c r="O50" s="16">
        <f t="shared" si="5"/>
        <v>43293</v>
      </c>
      <c r="P50" s="16">
        <f t="shared" si="5"/>
        <v>43294</v>
      </c>
      <c r="Q50" s="16">
        <f t="shared" si="5"/>
        <v>43295</v>
      </c>
      <c r="R50" s="16">
        <f t="shared" si="5"/>
        <v>43296</v>
      </c>
      <c r="S50" s="16">
        <f t="shared" si="5"/>
        <v>43297</v>
      </c>
      <c r="T50" s="16">
        <f t="shared" si="5"/>
        <v>43298</v>
      </c>
      <c r="U50" s="16">
        <f t="shared" si="5"/>
        <v>43299</v>
      </c>
      <c r="V50" s="16">
        <f t="shared" si="5"/>
        <v>43300</v>
      </c>
      <c r="W50" s="16">
        <f t="shared" si="5"/>
        <v>43301</v>
      </c>
      <c r="X50" s="16">
        <f t="shared" si="5"/>
        <v>43302</v>
      </c>
      <c r="Y50" s="16">
        <f t="shared" si="5"/>
        <v>43303</v>
      </c>
      <c r="Z50" s="16">
        <f t="shared" si="5"/>
        <v>43304</v>
      </c>
      <c r="AA50" s="16">
        <f t="shared" si="5"/>
        <v>43305</v>
      </c>
      <c r="AB50" s="16">
        <f t="shared" si="5"/>
        <v>43306</v>
      </c>
      <c r="AC50" s="16">
        <f t="shared" si="5"/>
        <v>43307</v>
      </c>
      <c r="AD50" s="16">
        <f t="shared" si="5"/>
        <v>43308</v>
      </c>
      <c r="AE50" s="16">
        <f t="shared" si="5"/>
        <v>43309</v>
      </c>
      <c r="AF50" s="16">
        <f t="shared" si="5"/>
        <v>43310</v>
      </c>
      <c r="AG50" s="16">
        <f t="shared" si="5"/>
        <v>43311</v>
      </c>
      <c r="AH50" s="16">
        <f t="shared" si="5"/>
        <v>43312</v>
      </c>
    </row>
    <row r="51" spans="1:34" s="20" customFormat="1" ht="12.75" thickBot="1" x14ac:dyDescent="0.25">
      <c r="A51" s="19"/>
      <c r="B51" s="23" t="s">
        <v>24</v>
      </c>
      <c r="C51" s="32">
        <f>SUM(D51:AH51)</f>
        <v>539422</v>
      </c>
      <c r="D51" s="24">
        <f>IF('раб.(офиц)'!D$5&lt;&gt;"Итого",SUMIF('раб.(офиц)'!$A:$A,$B51,'раб.(офиц)'!D:D),"0")</f>
        <v>20148</v>
      </c>
      <c r="E51" s="24">
        <f>IF('раб.(офиц)'!E$5&lt;&gt;"Итого",SUMIF('раб.(офиц)'!$A:$A,$B51,'раб.(офиц)'!E:E),"0")</f>
        <v>34761</v>
      </c>
      <c r="F51" s="24">
        <f>IF('раб.(офиц)'!F$5&lt;&gt;"Итого",SUMIF('раб.(офиц)'!$A:$A,$B51,'раб.(офиц)'!F:F),"0")</f>
        <v>37307</v>
      </c>
      <c r="G51" s="24">
        <f>IF('раб.(офиц)'!G$5&lt;&gt;"Итого",SUMIF('раб.(офиц)'!$A:$A,$B51,'раб.(офиц)'!G:G),"0")</f>
        <v>60720</v>
      </c>
      <c r="H51" s="24">
        <f>IF('раб.(офиц)'!H$5&lt;&gt;"Итого",SUMIF('раб.(офиц)'!$A:$A,$B51,'раб.(офиц)'!H:H),"0")</f>
        <v>46787</v>
      </c>
      <c r="I51" s="24">
        <f>IF('раб.(офиц)'!I$5&lt;&gt;"Итого",SUMIF('раб.(офиц)'!$A:$A,$B51,'раб.(офиц)'!I:I),"0")</f>
        <v>44175</v>
      </c>
      <c r="J51" s="24">
        <f>IF('раб.(офиц)'!J$5&lt;&gt;"Итого",SUMIF('раб.(офиц)'!$A:$A,$B51,'раб.(офиц)'!J:J),"0")</f>
        <v>31290</v>
      </c>
      <c r="K51" s="24">
        <f>IF('раб.(офиц)'!K$5&lt;&gt;"Итого",SUMIF('раб.(офиц)'!$A:$A,$B51,'раб.(офиц)'!K:K),"0")</f>
        <v>49898</v>
      </c>
      <c r="L51" s="24">
        <f>IF('раб.(офиц)'!L$5&lt;&gt;"Итого",SUMIF('раб.(офиц)'!$A:$A,$B51,'раб.(офиц)'!L:L),"0")</f>
        <v>60106</v>
      </c>
      <c r="M51" s="24">
        <f>IF('раб.(офиц)'!M$5&lt;&gt;"Итого",SUMIF('раб.(офиц)'!$A:$A,$B51,'раб.(офиц)'!M:M),"0")</f>
        <v>50763</v>
      </c>
      <c r="N51" s="24">
        <f>IF('раб.(офиц)'!N$5&lt;&gt;"Итого",SUMIF('раб.(офиц)'!$A:$A,$B51,'раб.(офиц)'!N:N),"0")</f>
        <v>37859</v>
      </c>
      <c r="O51" s="24">
        <f>IF('раб.(офиц)'!O$5&lt;&gt;"Итого",SUMIF('раб.(офиц)'!$A:$A,$B51,'раб.(офиц)'!O:O),"0")</f>
        <v>65608</v>
      </c>
      <c r="P51" s="24" t="str">
        <f>IF('раб.(офиц)'!P$5&lt;&gt;"Итого",SUMIF('раб.(офиц)'!$A:$A,$B51,'раб.(офиц)'!P:P),"0")</f>
        <v>0</v>
      </c>
      <c r="Q51" s="24">
        <f>IF('раб.(офиц)'!Q$5&lt;&gt;"Итого",SUMIF('раб.(офиц)'!$A:$A,$B51,'раб.(офиц)'!Q:Q),"0")</f>
        <v>0</v>
      </c>
      <c r="R51" s="24">
        <f>IF('раб.(офиц)'!R$5&lt;&gt;"Итого",SUMIF('раб.(офиц)'!$A:$A,$B51,'раб.(офиц)'!R:R),"0")</f>
        <v>0</v>
      </c>
      <c r="S51" s="24">
        <f>IF('раб.(офиц)'!S$5&lt;&gt;"Итого",SUMIF('раб.(офиц)'!$A:$A,$B51,'раб.(офиц)'!S:S),"0")</f>
        <v>0</v>
      </c>
      <c r="T51" s="24">
        <f>IF('раб.(офиц)'!T$5&lt;&gt;"Итого",SUMIF('раб.(офиц)'!$A:$A,$B51,'раб.(офиц)'!T:T),"0")</f>
        <v>0</v>
      </c>
      <c r="U51" s="24">
        <f>IF('раб.(офиц)'!U$5&lt;&gt;"Итого",SUMIF('раб.(офиц)'!$A:$A,$B51,'раб.(офиц)'!U:U),"0")</f>
        <v>0</v>
      </c>
      <c r="V51" s="24">
        <f>IF('раб.(офиц)'!V$5&lt;&gt;"Итого",SUMIF('раб.(офиц)'!$A:$A,$B51,'раб.(офиц)'!V:V),"0")</f>
        <v>0</v>
      </c>
      <c r="W51" s="24">
        <f>IF('раб.(офиц)'!W$5&lt;&gt;"Итого",SUMIF('раб.(офиц)'!$A:$A,$B51,'раб.(офиц)'!W:W),"0")</f>
        <v>0</v>
      </c>
      <c r="X51" s="24">
        <f>IF('раб.(офиц)'!X$5&lt;&gt;"Итого",SUMIF('раб.(офиц)'!$A:$A,$B51,'раб.(офиц)'!X:X),"0")</f>
        <v>0</v>
      </c>
      <c r="Y51" s="24">
        <f>IF('раб.(офиц)'!Y$5&lt;&gt;"Итого",SUMIF('раб.(офиц)'!$A:$A,$B51,'раб.(офиц)'!Y:Y),"0")</f>
        <v>0</v>
      </c>
      <c r="Z51" s="24">
        <f>IF('раб.(офиц)'!Z$5&lt;&gt;"Итого",SUMIF('раб.(офиц)'!$A:$A,$B51,'раб.(офиц)'!Z:Z),"0")</f>
        <v>0</v>
      </c>
      <c r="AA51" s="24">
        <f>IF('раб.(офиц)'!AA$5&lt;&gt;"Итого",SUMIF('раб.(офиц)'!$A:$A,$B51,'раб.(офиц)'!AA:AA),"0")</f>
        <v>0</v>
      </c>
      <c r="AB51" s="24">
        <f>IF('раб.(офиц)'!AB$5&lt;&gt;"Итого",SUMIF('раб.(офиц)'!$A:$A,$B51,'раб.(офиц)'!AB:AB),"0")</f>
        <v>0</v>
      </c>
      <c r="AC51" s="24">
        <f>IF('раб.(офиц)'!AC$5&lt;&gt;"Итого",SUMIF('раб.(офиц)'!$A:$A,$B51,'раб.(офиц)'!AC:AC),"0")</f>
        <v>0</v>
      </c>
      <c r="AD51" s="24">
        <f>IF('раб.(офиц)'!AD$5&lt;&gt;"Итого",SUMIF('раб.(офиц)'!$A:$A,$B51,'раб.(офиц)'!AD:AD),"0")</f>
        <v>0</v>
      </c>
      <c r="AE51" s="24">
        <f>IF('раб.(офиц)'!AE$5&lt;&gt;"Итого",SUMIF('раб.(офиц)'!$A:$A,$B51,'раб.(офиц)'!AE:AE),"0")</f>
        <v>0</v>
      </c>
      <c r="AF51" s="24">
        <f>IF('раб.(офиц)'!AF$5&lt;&gt;"Итого",SUMIF('раб.(офиц)'!$A:$A,$B51,'раб.(офиц)'!AF:AF),"0")</f>
        <v>0</v>
      </c>
      <c r="AG51" s="24">
        <f>IF('раб.(офиц)'!AG$5&lt;&gt;"Итого",SUMIF('раб.(офиц)'!$A:$A,$B51,'раб.(офиц)'!AG:AG),"0")</f>
        <v>0</v>
      </c>
      <c r="AH51" s="24">
        <f>IF('раб.(офиц)'!AH$5&lt;&gt;"Итого",SUMIF('раб.(офиц)'!$A:$A,$B51,'раб.(офиц)'!AH:AH),"0")</f>
        <v>0</v>
      </c>
    </row>
    <row r="52" spans="1:34" s="20" customFormat="1" ht="12.75" thickBot="1" x14ac:dyDescent="0.25">
      <c r="A52" s="19"/>
      <c r="B52" s="23" t="s">
        <v>23</v>
      </c>
      <c r="C52" s="32">
        <f>SUM(D52:AH52)</f>
        <v>1099386</v>
      </c>
      <c r="D52" s="24">
        <f>IF('раб.(офиц)'!D$5&lt;&gt;"Итого",SUMIF('раб.(офиц)'!$A:$A,$B52,'раб.(офиц)'!D:D),"0")</f>
        <v>40749</v>
      </c>
      <c r="E52" s="24">
        <f>IF('раб.(офиц)'!E$5&lt;&gt;"Итого",SUMIF('раб.(офиц)'!$A:$A,$B52,'раб.(офиц)'!E:E),"0")</f>
        <v>99493</v>
      </c>
      <c r="F52" s="24">
        <f>IF('раб.(офиц)'!F$5&lt;&gt;"Итого",SUMIF('раб.(офиц)'!$A:$A,$B52,'раб.(офиц)'!F:F),"0")</f>
        <v>104088</v>
      </c>
      <c r="G52" s="24">
        <f>IF('раб.(офиц)'!G$5&lt;&gt;"Итого",SUMIF('раб.(офиц)'!$A:$A,$B52,'раб.(офиц)'!G:G),"0")</f>
        <v>98393</v>
      </c>
      <c r="H52" s="24">
        <f>IF('раб.(офиц)'!H$5&lt;&gt;"Итого",SUMIF('раб.(офиц)'!$A:$A,$B52,'раб.(офиц)'!H:H),"0")</f>
        <v>130808</v>
      </c>
      <c r="I52" s="24">
        <f>IF('раб.(офиц)'!I$5&lt;&gt;"Итого",SUMIF('раб.(офиц)'!$A:$A,$B52,'раб.(офиц)'!I:I),"0")</f>
        <v>108653</v>
      </c>
      <c r="J52" s="24">
        <f>IF('раб.(офиц)'!J$5&lt;&gt;"Итого",SUMIF('раб.(офиц)'!$A:$A,$B52,'раб.(офиц)'!J:J),"0")</f>
        <v>37534</v>
      </c>
      <c r="K52" s="24">
        <f>IF('раб.(офиц)'!K$5&lt;&gt;"Итого",SUMIF('раб.(офиц)'!$A:$A,$B52,'раб.(офиц)'!K:K),"0")</f>
        <v>66310</v>
      </c>
      <c r="L52" s="24">
        <f>IF('раб.(офиц)'!L$5&lt;&gt;"Итого",SUMIF('раб.(офиц)'!$A:$A,$B52,'раб.(офиц)'!L:L),"0")</f>
        <v>71938</v>
      </c>
      <c r="M52" s="24">
        <f>IF('раб.(офиц)'!M$5&lt;&gt;"Итого",SUMIF('раб.(офиц)'!$A:$A,$B52,'раб.(офиц)'!M:M),"0")</f>
        <v>90188</v>
      </c>
      <c r="N52" s="24">
        <f>IF('раб.(офиц)'!N$5&lt;&gt;"Итого",SUMIF('раб.(офиц)'!$A:$A,$B52,'раб.(офиц)'!N:N),"0")</f>
        <v>140124</v>
      </c>
      <c r="O52" s="24">
        <f>IF('раб.(офиц)'!O$5&lt;&gt;"Итого",SUMIF('раб.(офиц)'!$A:$A,$B52,'раб.(офиц)'!O:O),"0")</f>
        <v>111108</v>
      </c>
      <c r="P52" s="24" t="str">
        <f>IF('раб.(офиц)'!P$5&lt;&gt;"Итого",SUMIF('раб.(офиц)'!$A:$A,$B52,'раб.(офиц)'!P:P),"0")</f>
        <v>0</v>
      </c>
      <c r="Q52" s="24">
        <f>IF('раб.(офиц)'!Q$5&lt;&gt;"Итого",SUMIF('раб.(офиц)'!$A:$A,$B52,'раб.(офиц)'!Q:Q),"0")</f>
        <v>0</v>
      </c>
      <c r="R52" s="24">
        <f>IF('раб.(офиц)'!R$5&lt;&gt;"Итого",SUMIF('раб.(офиц)'!$A:$A,$B52,'раб.(офиц)'!R:R),"0")</f>
        <v>0</v>
      </c>
      <c r="S52" s="24">
        <f>IF('раб.(офиц)'!S$5&lt;&gt;"Итого",SUMIF('раб.(офиц)'!$A:$A,$B52,'раб.(офиц)'!S:S),"0")</f>
        <v>0</v>
      </c>
      <c r="T52" s="24">
        <f>IF('раб.(офиц)'!T$5&lt;&gt;"Итого",SUMIF('раб.(офиц)'!$A:$A,$B52,'раб.(офиц)'!T:T),"0")</f>
        <v>0</v>
      </c>
      <c r="U52" s="24">
        <f>IF('раб.(офиц)'!U$5&lt;&gt;"Итого",SUMIF('раб.(офиц)'!$A:$A,$B52,'раб.(офиц)'!U:U),"0")</f>
        <v>0</v>
      </c>
      <c r="V52" s="24">
        <f>IF('раб.(офиц)'!V$5&lt;&gt;"Итого",SUMIF('раб.(офиц)'!$A:$A,$B52,'раб.(офиц)'!V:V),"0")</f>
        <v>0</v>
      </c>
      <c r="W52" s="24">
        <f>IF('раб.(офиц)'!W$5&lt;&gt;"Итого",SUMIF('раб.(офиц)'!$A:$A,$B52,'раб.(офиц)'!W:W),"0")</f>
        <v>0</v>
      </c>
      <c r="X52" s="24">
        <f>IF('раб.(офиц)'!X$5&lt;&gt;"Итого",SUMIF('раб.(офиц)'!$A:$A,$B52,'раб.(офиц)'!X:X),"0")</f>
        <v>0</v>
      </c>
      <c r="Y52" s="24">
        <f>IF('раб.(офиц)'!Y$5&lt;&gt;"Итого",SUMIF('раб.(офиц)'!$A:$A,$B52,'раб.(офиц)'!Y:Y),"0")</f>
        <v>0</v>
      </c>
      <c r="Z52" s="24">
        <f>IF('раб.(офиц)'!Z$5&lt;&gt;"Итого",SUMIF('раб.(офиц)'!$A:$A,$B52,'раб.(офиц)'!Z:Z),"0")</f>
        <v>0</v>
      </c>
      <c r="AA52" s="24">
        <f>IF('раб.(офиц)'!AA$5&lt;&gt;"Итого",SUMIF('раб.(офиц)'!$A:$A,$B52,'раб.(офиц)'!AA:AA),"0")</f>
        <v>0</v>
      </c>
      <c r="AB52" s="24">
        <f>IF('раб.(офиц)'!AB$5&lt;&gt;"Итого",SUMIF('раб.(офиц)'!$A:$A,$B52,'раб.(офиц)'!AB:AB),"0")</f>
        <v>0</v>
      </c>
      <c r="AC52" s="24">
        <f>IF('раб.(офиц)'!AC$5&lt;&gt;"Итого",SUMIF('раб.(офиц)'!$A:$A,$B52,'раб.(офиц)'!AC:AC),"0")</f>
        <v>0</v>
      </c>
      <c r="AD52" s="24">
        <f>IF('раб.(офиц)'!AD$5&lt;&gt;"Итого",SUMIF('раб.(офиц)'!$A:$A,$B52,'раб.(офиц)'!AD:AD),"0")</f>
        <v>0</v>
      </c>
      <c r="AE52" s="24">
        <f>IF('раб.(офиц)'!AE$5&lt;&gt;"Итого",SUMIF('раб.(офиц)'!$A:$A,$B52,'раб.(офиц)'!AE:AE),"0")</f>
        <v>0</v>
      </c>
      <c r="AF52" s="24">
        <f>IF('раб.(офиц)'!AF$5&lt;&gt;"Итого",SUMIF('раб.(офиц)'!$A:$A,$B52,'раб.(офиц)'!AF:AF),"0")</f>
        <v>0</v>
      </c>
      <c r="AG52" s="24">
        <f>IF('раб.(офиц)'!AG$5&lt;&gt;"Итого",SUMIF('раб.(офиц)'!$A:$A,$B52,'раб.(офиц)'!AG:AG),"0")</f>
        <v>0</v>
      </c>
      <c r="AH52" s="24">
        <f>IF('раб.(офиц)'!AH$5&lt;&gt;"Итого",SUMIF('раб.(офиц)'!$A:$A,$B52,'раб.(офиц)'!AH:AH),"0")</f>
        <v>0</v>
      </c>
    </row>
    <row r="53" spans="1:34" s="20" customFormat="1" ht="12.75" thickBot="1" x14ac:dyDescent="0.25">
      <c r="A53" s="19"/>
      <c r="B53" s="23" t="s">
        <v>53</v>
      </c>
      <c r="C53" s="32">
        <f>SUM(D53:AH53)</f>
        <v>0</v>
      </c>
      <c r="D53" s="24">
        <f>IF('раб.(офиц)'!D$5&lt;&gt;"Итого",SUMIF('раб.(офиц)'!$A:$A,$B53,'раб.(офиц)'!D:D),"0")</f>
        <v>0</v>
      </c>
      <c r="E53" s="24">
        <f>IF('раб.(офиц)'!E$5&lt;&gt;"Итого",SUMIF('раб.(офиц)'!$A:$A,$B53,'раб.(офиц)'!E:E),"0")</f>
        <v>0</v>
      </c>
      <c r="F53" s="24">
        <f>IF('раб.(офиц)'!F$5&lt;&gt;"Итого",SUMIF('раб.(офиц)'!$A:$A,$B53,'раб.(офиц)'!F:F),"0")</f>
        <v>0</v>
      </c>
      <c r="G53" s="24">
        <f>IF('раб.(офиц)'!G$5&lt;&gt;"Итого",SUMIF('раб.(офиц)'!$A:$A,$B53,'раб.(офиц)'!G:G),"0")</f>
        <v>0</v>
      </c>
      <c r="H53" s="24">
        <f>IF('раб.(офиц)'!H$5&lt;&gt;"Итого",SUMIF('раб.(офиц)'!$A:$A,$B53,'раб.(офиц)'!H:H),"0")</f>
        <v>0</v>
      </c>
      <c r="I53" s="24">
        <f>IF('раб.(офиц)'!I$5&lt;&gt;"Итого",SUMIF('раб.(офиц)'!$A:$A,$B53,'раб.(офиц)'!I:I),"0")</f>
        <v>0</v>
      </c>
      <c r="J53" s="24">
        <f>IF('раб.(офиц)'!J$5&lt;&gt;"Итого",SUMIF('раб.(офиц)'!$A:$A,$B53,'раб.(офиц)'!J:J),"0")</f>
        <v>0</v>
      </c>
      <c r="K53" s="24">
        <f>IF('раб.(офиц)'!K$5&lt;&gt;"Итого",SUMIF('раб.(офиц)'!$A:$A,$B53,'раб.(офиц)'!K:K),"0")</f>
        <v>0</v>
      </c>
      <c r="L53" s="24">
        <f>IF('раб.(офиц)'!L$5&lt;&gt;"Итого",SUMIF('раб.(офиц)'!$A:$A,$B53,'раб.(офиц)'!L:L),"0")</f>
        <v>0</v>
      </c>
      <c r="M53" s="24">
        <f>IF('раб.(офиц)'!M$5&lt;&gt;"Итого",SUMIF('раб.(офиц)'!$A:$A,$B53,'раб.(офиц)'!M:M),"0")</f>
        <v>0</v>
      </c>
      <c r="N53" s="24">
        <f>IF('раб.(офиц)'!N$5&lt;&gt;"Итого",SUMIF('раб.(офиц)'!$A:$A,$B53,'раб.(офиц)'!N:N),"0")</f>
        <v>0</v>
      </c>
      <c r="O53" s="24">
        <f>IF('раб.(офиц)'!O$5&lt;&gt;"Итого",SUMIF('раб.(офиц)'!$A:$A,$B53,'раб.(офиц)'!O:O),"0")</f>
        <v>0</v>
      </c>
      <c r="P53" s="24" t="str">
        <f>IF('раб.(офиц)'!P$5&lt;&gt;"Итого",SUMIF('раб.(офиц)'!$A:$A,$B53,'раб.(офиц)'!P:P),"0")</f>
        <v>0</v>
      </c>
      <c r="Q53" s="24">
        <f>IF('раб.(офиц)'!Q$5&lt;&gt;"Итого",SUMIF('раб.(офиц)'!$A:$A,$B53,'раб.(офиц)'!Q:Q),"0")</f>
        <v>0</v>
      </c>
      <c r="R53" s="24">
        <f>IF('раб.(офиц)'!R$5&lt;&gt;"Итого",SUMIF('раб.(офиц)'!$A:$A,$B53,'раб.(офиц)'!R:R),"0")</f>
        <v>0</v>
      </c>
      <c r="S53" s="24">
        <f>IF('раб.(офиц)'!S$5&lt;&gt;"Итого",SUMIF('раб.(офиц)'!$A:$A,$B53,'раб.(офиц)'!S:S),"0")</f>
        <v>0</v>
      </c>
      <c r="T53" s="24">
        <f>IF('раб.(офиц)'!T$5&lt;&gt;"Итого",SUMIF('раб.(офиц)'!$A:$A,$B53,'раб.(офиц)'!T:T),"0")</f>
        <v>0</v>
      </c>
      <c r="U53" s="24">
        <f>IF('раб.(офиц)'!U$5&lt;&gt;"Итого",SUMIF('раб.(офиц)'!$A:$A,$B53,'раб.(офиц)'!U:U),"0")</f>
        <v>0</v>
      </c>
      <c r="V53" s="24">
        <f>IF('раб.(офиц)'!V$5&lt;&gt;"Итого",SUMIF('раб.(офиц)'!$A:$A,$B53,'раб.(офиц)'!V:V),"0")</f>
        <v>0</v>
      </c>
      <c r="W53" s="24">
        <f>IF('раб.(офиц)'!W$5&lt;&gt;"Итого",SUMIF('раб.(офиц)'!$A:$A,$B53,'раб.(офиц)'!W:W),"0")</f>
        <v>0</v>
      </c>
      <c r="X53" s="24">
        <f>IF('раб.(офиц)'!X$5&lt;&gt;"Итого",SUMIF('раб.(офиц)'!$A:$A,$B53,'раб.(офиц)'!X:X),"0")</f>
        <v>0</v>
      </c>
      <c r="Y53" s="24">
        <f>IF('раб.(офиц)'!Y$5&lt;&gt;"Итого",SUMIF('раб.(офиц)'!$A:$A,$B53,'раб.(офиц)'!Y:Y),"0")</f>
        <v>0</v>
      </c>
      <c r="Z53" s="24">
        <f>IF('раб.(офиц)'!Z$5&lt;&gt;"Итого",SUMIF('раб.(офиц)'!$A:$A,$B53,'раб.(офиц)'!Z:Z),"0")</f>
        <v>0</v>
      </c>
      <c r="AA53" s="24">
        <f>IF('раб.(офиц)'!AA$5&lt;&gt;"Итого",SUMIF('раб.(офиц)'!$A:$A,$B53,'раб.(офиц)'!AA:AA),"0")</f>
        <v>0</v>
      </c>
      <c r="AB53" s="24">
        <f>IF('раб.(офиц)'!AB$5&lt;&gt;"Итого",SUMIF('раб.(офиц)'!$A:$A,$B53,'раб.(офиц)'!AB:AB),"0")</f>
        <v>0</v>
      </c>
      <c r="AC53" s="24">
        <f>IF('раб.(офиц)'!AC$5&lt;&gt;"Итого",SUMIF('раб.(офиц)'!$A:$A,$B53,'раб.(офиц)'!AC:AC),"0")</f>
        <v>0</v>
      </c>
      <c r="AD53" s="24">
        <f>IF('раб.(офиц)'!AD$5&lt;&gt;"Итого",SUMIF('раб.(офиц)'!$A:$A,$B53,'раб.(офиц)'!AD:AD),"0")</f>
        <v>0</v>
      </c>
      <c r="AE53" s="24">
        <f>IF('раб.(офиц)'!AE$5&lt;&gt;"Итого",SUMIF('раб.(офиц)'!$A:$A,$B53,'раб.(офиц)'!AE:AE),"0")</f>
        <v>0</v>
      </c>
      <c r="AF53" s="24">
        <f>IF('раб.(офиц)'!AF$5&lt;&gt;"Итого",SUMIF('раб.(офиц)'!$A:$A,$B53,'раб.(офиц)'!AF:AF),"0")</f>
        <v>0</v>
      </c>
      <c r="AG53" s="24">
        <f>IF('раб.(офиц)'!AG$5&lt;&gt;"Итого",SUMIF('раб.(офиц)'!$A:$A,$B53,'раб.(офиц)'!AG:AG),"0")</f>
        <v>0</v>
      </c>
      <c r="AH53" s="24">
        <f>IF('раб.(офиц)'!AH$5&lt;&gt;"Итого",SUMIF('раб.(офиц)'!$A:$A,$B53,'раб.(офиц)'!AH:AH),"0")</f>
        <v>0</v>
      </c>
    </row>
    <row r="54" spans="1:34" s="20" customFormat="1" ht="12.75" thickBot="1" x14ac:dyDescent="0.25">
      <c r="A54" s="19"/>
      <c r="B54" s="25" t="s">
        <v>22</v>
      </c>
      <c r="C54" s="32">
        <f>SUM(D54:AH54)</f>
        <v>172159</v>
      </c>
      <c r="D54" s="24">
        <f>IF('раб.(офиц)'!D$5&lt;&gt;"Итого",SUMIF('раб.(офиц)'!$A:$A,$B54,'раб.(офиц)'!D:D),"0")</f>
        <v>15768</v>
      </c>
      <c r="E54" s="24">
        <f>IF('раб.(офиц)'!E$5&lt;&gt;"Итого",SUMIF('раб.(офиц)'!$A:$A,$B54,'раб.(офиц)'!E:E),"0")</f>
        <v>11215</v>
      </c>
      <c r="F54" s="24">
        <f>IF('раб.(офиц)'!F$5&lt;&gt;"Итого",SUMIF('раб.(офиц)'!$A:$A,$B54,'раб.(офиц)'!F:F),"0")</f>
        <v>13209</v>
      </c>
      <c r="G54" s="24">
        <f>IF('раб.(офиц)'!G$5&lt;&gt;"Итого",SUMIF('раб.(офиц)'!$A:$A,$B54,'раб.(офиц)'!G:G),"0")</f>
        <v>15475</v>
      </c>
      <c r="H54" s="24">
        <f>IF('раб.(офиц)'!H$5&lt;&gt;"Итого",SUMIF('раб.(офиц)'!$A:$A,$B54,'раб.(офиц)'!H:H),"0")</f>
        <v>15733</v>
      </c>
      <c r="I54" s="24">
        <f>IF('раб.(офиц)'!I$5&lt;&gt;"Итого",SUMIF('раб.(офиц)'!$A:$A,$B54,'раб.(офиц)'!I:I),"0")</f>
        <v>12439</v>
      </c>
      <c r="J54" s="24">
        <f>IF('раб.(офиц)'!J$5&lt;&gt;"Итого",SUMIF('раб.(офиц)'!$A:$A,$B54,'раб.(офиц)'!J:J),"0")</f>
        <v>13191</v>
      </c>
      <c r="K54" s="24">
        <f>IF('раб.(офиц)'!K$5&lt;&gt;"Итого",SUMIF('раб.(офиц)'!$A:$A,$B54,'раб.(офиц)'!K:K),"0")</f>
        <v>11372</v>
      </c>
      <c r="L54" s="24">
        <f>IF('раб.(офиц)'!L$5&lt;&gt;"Итого",SUMIF('раб.(офиц)'!$A:$A,$B54,'раб.(офиц)'!L:L),"0")</f>
        <v>15655</v>
      </c>
      <c r="M54" s="24">
        <f>IF('раб.(офиц)'!M$5&lt;&gt;"Итого",SUMIF('раб.(офиц)'!$A:$A,$B54,'раб.(офиц)'!M:M),"0")</f>
        <v>17699</v>
      </c>
      <c r="N54" s="24">
        <f>IF('раб.(офиц)'!N$5&lt;&gt;"Итого",SUMIF('раб.(офиц)'!$A:$A,$B54,'раб.(офиц)'!N:N),"0")</f>
        <v>30403</v>
      </c>
      <c r="O54" s="24">
        <f>IF('раб.(офиц)'!O$5&lt;&gt;"Итого",SUMIF('раб.(офиц)'!$A:$A,$B54,'раб.(офиц)'!O:O),"0")</f>
        <v>0</v>
      </c>
      <c r="P54" s="24" t="str">
        <f>IF('раб.(офиц)'!P$5&lt;&gt;"Итого",SUMIF('раб.(офиц)'!$A:$A,$B54,'раб.(офиц)'!P:P),"0")</f>
        <v>0</v>
      </c>
      <c r="Q54" s="24">
        <f>IF('раб.(офиц)'!Q$5&lt;&gt;"Итого",SUMIF('раб.(офиц)'!$A:$A,$B54,'раб.(офиц)'!Q:Q),"0")</f>
        <v>0</v>
      </c>
      <c r="R54" s="24">
        <f>IF('раб.(офиц)'!R$5&lt;&gt;"Итого",SUMIF('раб.(офиц)'!$A:$A,$B54,'раб.(офиц)'!R:R),"0")</f>
        <v>0</v>
      </c>
      <c r="S54" s="24">
        <f>IF('раб.(офиц)'!S$5&lt;&gt;"Итого",SUMIF('раб.(офиц)'!$A:$A,$B54,'раб.(офиц)'!S:S),"0")</f>
        <v>0</v>
      </c>
      <c r="T54" s="24">
        <f>IF('раб.(офиц)'!T$5&lt;&gt;"Итого",SUMIF('раб.(офиц)'!$A:$A,$B54,'раб.(офиц)'!T:T),"0")</f>
        <v>0</v>
      </c>
      <c r="U54" s="24">
        <f>IF('раб.(офиц)'!U$5&lt;&gt;"Итого",SUMIF('раб.(офиц)'!$A:$A,$B54,'раб.(офиц)'!U:U),"0")</f>
        <v>0</v>
      </c>
      <c r="V54" s="24">
        <f>IF('раб.(офиц)'!V$5&lt;&gt;"Итого",SUMIF('раб.(офиц)'!$A:$A,$B54,'раб.(офиц)'!V:V),"0")</f>
        <v>0</v>
      </c>
      <c r="W54" s="24">
        <f>IF('раб.(офиц)'!W$5&lt;&gt;"Итого",SUMIF('раб.(офиц)'!$A:$A,$B54,'раб.(офиц)'!W:W),"0")</f>
        <v>0</v>
      </c>
      <c r="X54" s="24">
        <f>IF('раб.(офиц)'!X$5&lt;&gt;"Итого",SUMIF('раб.(офиц)'!$A:$A,$B54,'раб.(офиц)'!X:X),"0")</f>
        <v>0</v>
      </c>
      <c r="Y54" s="24">
        <f>IF('раб.(офиц)'!Y$5&lt;&gt;"Итого",SUMIF('раб.(офиц)'!$A:$A,$B54,'раб.(офиц)'!Y:Y),"0")</f>
        <v>0</v>
      </c>
      <c r="Z54" s="24">
        <f>IF('раб.(офиц)'!Z$5&lt;&gt;"Итого",SUMIF('раб.(офиц)'!$A:$A,$B54,'раб.(офиц)'!Z:Z),"0")</f>
        <v>0</v>
      </c>
      <c r="AA54" s="24">
        <f>IF('раб.(офиц)'!AA$5&lt;&gt;"Итого",SUMIF('раб.(офиц)'!$A:$A,$B54,'раб.(офиц)'!AA:AA),"0")</f>
        <v>0</v>
      </c>
      <c r="AB54" s="24">
        <f>IF('раб.(офиц)'!AB$5&lt;&gt;"Итого",SUMIF('раб.(офиц)'!$A:$A,$B54,'раб.(офиц)'!AB:AB),"0")</f>
        <v>0</v>
      </c>
      <c r="AC54" s="24">
        <f>IF('раб.(офиц)'!AC$5&lt;&gt;"Итого",SUMIF('раб.(офиц)'!$A:$A,$B54,'раб.(офиц)'!AC:AC),"0")</f>
        <v>0</v>
      </c>
      <c r="AD54" s="24">
        <f>IF('раб.(офиц)'!AD$5&lt;&gt;"Итого",SUMIF('раб.(офиц)'!$A:$A,$B54,'раб.(офиц)'!AD:AD),"0")</f>
        <v>0</v>
      </c>
      <c r="AE54" s="24">
        <f>IF('раб.(офиц)'!AE$5&lt;&gt;"Итого",SUMIF('раб.(офиц)'!$A:$A,$B54,'раб.(офиц)'!AE:AE),"0")</f>
        <v>0</v>
      </c>
      <c r="AF54" s="24">
        <f>IF('раб.(офиц)'!AF$5&lt;&gt;"Итого",SUMIF('раб.(офиц)'!$A:$A,$B54,'раб.(офиц)'!AF:AF),"0")</f>
        <v>0</v>
      </c>
      <c r="AG54" s="24">
        <f>IF('раб.(офиц)'!AG$5&lt;&gt;"Итого",SUMIF('раб.(офиц)'!$A:$A,$B54,'раб.(офиц)'!AG:AG),"0")</f>
        <v>0</v>
      </c>
      <c r="AH54" s="24">
        <f>IF('раб.(офиц)'!AH$5&lt;&gt;"Итого",SUMIF('раб.(офиц)'!$A:$A,$B54,'раб.(офиц)'!AH:AH),"0")</f>
        <v>0</v>
      </c>
    </row>
    <row r="55" spans="1:34" s="20" customFormat="1" ht="12.75" thickBot="1" x14ac:dyDescent="0.25">
      <c r="A55" s="19"/>
      <c r="B55" s="21" t="s">
        <v>8</v>
      </c>
      <c r="C55" s="33">
        <f>SUM(D55:AH55)</f>
        <v>1810967</v>
      </c>
      <c r="D55" s="26">
        <f>SUM(D51:D54)</f>
        <v>76665</v>
      </c>
      <c r="E55" s="26">
        <f t="shared" ref="E55:AG55" si="6">SUM(E51:E54)</f>
        <v>145469</v>
      </c>
      <c r="F55" s="26">
        <f t="shared" si="6"/>
        <v>154604</v>
      </c>
      <c r="G55" s="26">
        <f t="shared" si="6"/>
        <v>174588</v>
      </c>
      <c r="H55" s="26">
        <f t="shared" si="6"/>
        <v>193328</v>
      </c>
      <c r="I55" s="26">
        <f t="shared" si="6"/>
        <v>165267</v>
      </c>
      <c r="J55" s="26">
        <f t="shared" si="6"/>
        <v>82015</v>
      </c>
      <c r="K55" s="26">
        <f t="shared" si="6"/>
        <v>127580</v>
      </c>
      <c r="L55" s="26">
        <f t="shared" si="6"/>
        <v>147699</v>
      </c>
      <c r="M55" s="26">
        <f t="shared" si="6"/>
        <v>158650</v>
      </c>
      <c r="N55" s="26">
        <f t="shared" si="6"/>
        <v>208386</v>
      </c>
      <c r="O55" s="26">
        <f t="shared" si="6"/>
        <v>176716</v>
      </c>
      <c r="P55" s="26">
        <f t="shared" si="6"/>
        <v>0</v>
      </c>
      <c r="Q55" s="26">
        <f t="shared" si="6"/>
        <v>0</v>
      </c>
      <c r="R55" s="26">
        <f t="shared" si="6"/>
        <v>0</v>
      </c>
      <c r="S55" s="26">
        <f t="shared" si="6"/>
        <v>0</v>
      </c>
      <c r="T55" s="26">
        <f t="shared" si="6"/>
        <v>0</v>
      </c>
      <c r="U55" s="26">
        <f t="shared" si="6"/>
        <v>0</v>
      </c>
      <c r="V55" s="26">
        <f t="shared" si="6"/>
        <v>0</v>
      </c>
      <c r="W55" s="26">
        <f t="shared" si="6"/>
        <v>0</v>
      </c>
      <c r="X55" s="26">
        <f t="shared" ref="X55" si="7">SUM(X51:X54)</f>
        <v>0</v>
      </c>
      <c r="Y55" s="26">
        <f t="shared" si="6"/>
        <v>0</v>
      </c>
      <c r="Z55" s="26">
        <f t="shared" si="6"/>
        <v>0</v>
      </c>
      <c r="AA55" s="26">
        <f t="shared" si="6"/>
        <v>0</v>
      </c>
      <c r="AB55" s="26">
        <f t="shared" si="6"/>
        <v>0</v>
      </c>
      <c r="AC55" s="26">
        <f t="shared" si="6"/>
        <v>0</v>
      </c>
      <c r="AD55" s="26">
        <f t="shared" si="6"/>
        <v>0</v>
      </c>
      <c r="AE55" s="26">
        <f t="shared" si="6"/>
        <v>0</v>
      </c>
      <c r="AF55" s="26">
        <f t="shared" si="6"/>
        <v>0</v>
      </c>
      <c r="AG55" s="26">
        <f t="shared" si="6"/>
        <v>0</v>
      </c>
      <c r="AH55" s="26">
        <f t="shared" ref="AH55" si="8">SUM(AH51:AH54)</f>
        <v>0</v>
      </c>
    </row>
    <row r="56" spans="1:34" s="20" customFormat="1" x14ac:dyDescent="0.2">
      <c r="A56" s="22"/>
      <c r="B56" s="22"/>
      <c r="C56" s="34"/>
    </row>
    <row r="57" spans="1:34" s="20" customFormat="1" x14ac:dyDescent="0.2">
      <c r="A57" s="22"/>
      <c r="B57" s="22" t="s">
        <v>20</v>
      </c>
      <c r="C57" s="34" t="b">
        <f>C45=C55</f>
        <v>0</v>
      </c>
      <c r="D57" s="20">
        <f t="shared" ref="D57:AG57" si="9">D45-D55</f>
        <v>0</v>
      </c>
      <c r="E57" s="20">
        <f t="shared" si="9"/>
        <v>0</v>
      </c>
      <c r="F57" s="20">
        <f t="shared" si="9"/>
        <v>0</v>
      </c>
      <c r="G57" s="20">
        <f t="shared" si="9"/>
        <v>0</v>
      </c>
      <c r="H57" s="20">
        <f t="shared" si="9"/>
        <v>0</v>
      </c>
      <c r="I57" s="20">
        <f t="shared" si="9"/>
        <v>0</v>
      </c>
      <c r="J57" s="20">
        <f t="shared" si="9"/>
        <v>0</v>
      </c>
      <c r="K57" s="20">
        <f t="shared" si="9"/>
        <v>0</v>
      </c>
      <c r="L57" s="20">
        <f t="shared" si="9"/>
        <v>0</v>
      </c>
      <c r="M57" s="20">
        <f t="shared" si="9"/>
        <v>0</v>
      </c>
      <c r="N57" s="20">
        <f t="shared" si="9"/>
        <v>0</v>
      </c>
      <c r="O57" s="20">
        <f t="shared" si="9"/>
        <v>7246.9999999965949</v>
      </c>
      <c r="P57" s="20">
        <f t="shared" si="9"/>
        <v>0</v>
      </c>
      <c r="Q57" s="20">
        <f t="shared" si="9"/>
        <v>0</v>
      </c>
      <c r="R57" s="20">
        <f t="shared" si="9"/>
        <v>0</v>
      </c>
      <c r="S57" s="20">
        <f t="shared" si="9"/>
        <v>0</v>
      </c>
      <c r="T57" s="20">
        <f t="shared" si="9"/>
        <v>0</v>
      </c>
      <c r="U57" s="20">
        <f t="shared" si="9"/>
        <v>0</v>
      </c>
      <c r="V57" s="20">
        <f t="shared" si="9"/>
        <v>0</v>
      </c>
      <c r="W57" s="20">
        <f t="shared" si="9"/>
        <v>0</v>
      </c>
      <c r="X57" s="20">
        <f t="shared" si="9"/>
        <v>0</v>
      </c>
      <c r="Y57" s="20">
        <f t="shared" si="9"/>
        <v>0</v>
      </c>
      <c r="Z57" s="20">
        <f t="shared" si="9"/>
        <v>0</v>
      </c>
      <c r="AA57" s="20">
        <f t="shared" si="9"/>
        <v>0</v>
      </c>
      <c r="AB57" s="20">
        <f t="shared" si="9"/>
        <v>0</v>
      </c>
      <c r="AC57" s="20">
        <f t="shared" si="9"/>
        <v>0</v>
      </c>
      <c r="AD57" s="20">
        <f t="shared" si="9"/>
        <v>0</v>
      </c>
      <c r="AE57" s="20">
        <f t="shared" si="9"/>
        <v>0</v>
      </c>
      <c r="AF57" s="20">
        <f t="shared" si="9"/>
        <v>0</v>
      </c>
      <c r="AG57" s="20">
        <f t="shared" si="9"/>
        <v>0</v>
      </c>
      <c r="AH57" s="20">
        <f t="shared" ref="AH57" si="10">AH45-AH55</f>
        <v>0</v>
      </c>
    </row>
    <row r="58" spans="1:34" x14ac:dyDescent="0.2">
      <c r="B58" s="17"/>
      <c r="C58" s="35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7"/>
      <c r="AH58" s="17"/>
    </row>
    <row r="59" spans="1:34" outlineLevel="1" x14ac:dyDescent="0.2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outlineLevel="1" x14ac:dyDescent="0.2">
      <c r="D60" s="1"/>
      <c r="E60" s="1"/>
      <c r="F60" s="1"/>
      <c r="G60" s="55"/>
      <c r="H60" s="55" t="s">
        <v>10</v>
      </c>
      <c r="I60" s="55" t="s">
        <v>11</v>
      </c>
      <c r="J60" s="55" t="s">
        <v>9</v>
      </c>
      <c r="K60" s="55" t="s">
        <v>22</v>
      </c>
      <c r="L60" s="55" t="s">
        <v>8</v>
      </c>
      <c r="M60" s="1"/>
      <c r="N60" s="1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</row>
    <row r="61" spans="1:34" outlineLevel="1" x14ac:dyDescent="0.2">
      <c r="D61" s="1"/>
      <c r="E61" s="1"/>
      <c r="F61" s="1"/>
      <c r="G61" s="55"/>
      <c r="H61" s="56">
        <f>SUM(H62:H92)</f>
        <v>539422</v>
      </c>
      <c r="I61" s="56">
        <f t="shared" ref="I61:K61" si="11">SUM(I62:I92)</f>
        <v>1099386</v>
      </c>
      <c r="J61" s="56">
        <f>C53</f>
        <v>0</v>
      </c>
      <c r="K61" s="56">
        <f t="shared" si="11"/>
        <v>172159</v>
      </c>
      <c r="L61" s="56">
        <f>SUM(H61:K61)</f>
        <v>1810967</v>
      </c>
      <c r="M61" s="1"/>
      <c r="N61" s="1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</row>
    <row r="62" spans="1:34" outlineLevel="1" x14ac:dyDescent="0.2">
      <c r="D62" s="1"/>
      <c r="E62" s="1"/>
      <c r="F62" s="1"/>
      <c r="G62" s="57">
        <f t="array" ref="G62:G92">TRANSPOSE(D3:AH3)</f>
        <v>43282</v>
      </c>
      <c r="H62" s="58">
        <f t="array" ref="H62:H92">TRANSPOSE(D51:AH51)</f>
        <v>20148</v>
      </c>
      <c r="I62" s="58">
        <f t="array" ref="I62:I92">TRANSPOSE(D52:AH52)</f>
        <v>40749</v>
      </c>
      <c r="J62" s="59">
        <f>D53</f>
        <v>0</v>
      </c>
      <c r="K62" s="58">
        <f t="array" ref="K62:K92">TRANSPOSE(D54:AH54)</f>
        <v>15768</v>
      </c>
      <c r="L62" s="58">
        <f>SUM(H62:K62)</f>
        <v>76665</v>
      </c>
      <c r="M62" s="1"/>
      <c r="N62" s="1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</row>
    <row r="63" spans="1:34" outlineLevel="1" x14ac:dyDescent="0.2">
      <c r="D63" s="1"/>
      <c r="E63" s="1"/>
      <c r="F63" s="1"/>
      <c r="G63" s="57">
        <v>43283</v>
      </c>
      <c r="H63" s="58">
        <v>34761</v>
      </c>
      <c r="I63" s="58">
        <v>99493</v>
      </c>
      <c r="J63" s="59">
        <f t="shared" ref="J63:J92" si="12">D54</f>
        <v>15768</v>
      </c>
      <c r="K63" s="58">
        <v>11215</v>
      </c>
      <c r="L63" s="58">
        <f t="shared" ref="L63:L92" si="13">SUM(H63:K63)</f>
        <v>161237</v>
      </c>
      <c r="M63" s="1"/>
      <c r="N63" s="1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</row>
    <row r="64" spans="1:34" outlineLevel="1" x14ac:dyDescent="0.2">
      <c r="D64" s="1"/>
      <c r="E64" s="1"/>
      <c r="F64" s="1"/>
      <c r="G64" s="57">
        <v>43284</v>
      </c>
      <c r="H64" s="58">
        <v>37307</v>
      </c>
      <c r="I64" s="58">
        <v>104088</v>
      </c>
      <c r="J64" s="59">
        <f t="shared" si="12"/>
        <v>76665</v>
      </c>
      <c r="K64" s="58">
        <v>13209</v>
      </c>
      <c r="L64" s="58">
        <f t="shared" si="13"/>
        <v>231269</v>
      </c>
      <c r="M64" s="1"/>
      <c r="N64" s="1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</row>
    <row r="65" spans="2:34" outlineLevel="1" x14ac:dyDescent="0.2">
      <c r="D65" s="1"/>
      <c r="E65" s="1"/>
      <c r="F65" s="1"/>
      <c r="G65" s="57">
        <v>43285</v>
      </c>
      <c r="H65" s="58">
        <v>60720</v>
      </c>
      <c r="I65" s="58">
        <v>98393</v>
      </c>
      <c r="J65" s="59">
        <f t="shared" si="12"/>
        <v>0</v>
      </c>
      <c r="K65" s="58">
        <v>15475</v>
      </c>
      <c r="L65" s="58">
        <f>SUM(H65:K65)</f>
        <v>174588</v>
      </c>
      <c r="M65" s="1"/>
      <c r="N65" s="1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</row>
    <row r="66" spans="2:34" outlineLevel="1" x14ac:dyDescent="0.2">
      <c r="D66" s="1"/>
      <c r="E66" s="1"/>
      <c r="F66" s="1"/>
      <c r="G66" s="57">
        <v>43286</v>
      </c>
      <c r="H66" s="58">
        <v>46787</v>
      </c>
      <c r="I66" s="58">
        <v>130808</v>
      </c>
      <c r="J66" s="59">
        <f t="shared" si="12"/>
        <v>0</v>
      </c>
      <c r="K66" s="58">
        <v>15733</v>
      </c>
      <c r="L66" s="58">
        <f t="shared" si="13"/>
        <v>193328</v>
      </c>
      <c r="M66" s="1"/>
      <c r="N66" s="1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</row>
    <row r="67" spans="2:34" outlineLevel="1" x14ac:dyDescent="0.2">
      <c r="D67" s="1"/>
      <c r="E67" s="1"/>
      <c r="F67" s="1"/>
      <c r="G67" s="57">
        <v>43287</v>
      </c>
      <c r="H67" s="58">
        <v>44175</v>
      </c>
      <c r="I67" s="58">
        <v>108653</v>
      </c>
      <c r="J67" s="59">
        <f t="shared" si="12"/>
        <v>0</v>
      </c>
      <c r="K67" s="58">
        <v>12439</v>
      </c>
      <c r="L67" s="58">
        <f t="shared" si="13"/>
        <v>165267</v>
      </c>
      <c r="M67" s="1"/>
      <c r="N67" s="1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</row>
    <row r="68" spans="2:34" outlineLevel="1" x14ac:dyDescent="0.2">
      <c r="D68" s="1"/>
      <c r="E68" s="1"/>
      <c r="F68" s="1"/>
      <c r="G68" s="57">
        <v>43288</v>
      </c>
      <c r="H68" s="58">
        <v>31290</v>
      </c>
      <c r="I68" s="58">
        <v>37534</v>
      </c>
      <c r="J68" s="59">
        <f t="shared" si="12"/>
        <v>0</v>
      </c>
      <c r="K68" s="58">
        <v>13191</v>
      </c>
      <c r="L68" s="58">
        <f t="shared" si="13"/>
        <v>82015</v>
      </c>
      <c r="M68" s="1"/>
      <c r="N68" s="1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</row>
    <row r="69" spans="2:34" outlineLevel="1" x14ac:dyDescent="0.2">
      <c r="D69" s="1"/>
      <c r="E69" s="1"/>
      <c r="F69" s="1"/>
      <c r="G69" s="57">
        <v>43289</v>
      </c>
      <c r="H69" s="58">
        <v>49898</v>
      </c>
      <c r="I69" s="58">
        <v>66310</v>
      </c>
      <c r="J69" s="59">
        <f t="shared" si="12"/>
        <v>0</v>
      </c>
      <c r="K69" s="58">
        <v>11372</v>
      </c>
      <c r="L69" s="58">
        <f t="shared" si="13"/>
        <v>127580</v>
      </c>
      <c r="M69" s="1"/>
      <c r="N69" s="1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</row>
    <row r="70" spans="2:34" x14ac:dyDescent="0.2">
      <c r="B70" s="10"/>
      <c r="C70" s="36"/>
      <c r="D70" s="1"/>
      <c r="E70" s="1"/>
      <c r="F70" s="1"/>
      <c r="G70" s="57">
        <v>43290</v>
      </c>
      <c r="H70" s="58">
        <v>60106</v>
      </c>
      <c r="I70" s="58">
        <v>71938</v>
      </c>
      <c r="J70" s="59">
        <f t="shared" si="12"/>
        <v>0</v>
      </c>
      <c r="K70" s="58">
        <v>15655</v>
      </c>
      <c r="L70" s="58">
        <f t="shared" si="13"/>
        <v>147699</v>
      </c>
      <c r="M70" s="1"/>
      <c r="N70" s="1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</row>
    <row r="71" spans="2:34" x14ac:dyDescent="0.2">
      <c r="B71" s="10"/>
      <c r="C71" s="36"/>
      <c r="D71" s="1"/>
      <c r="E71" s="1"/>
      <c r="F71" s="1"/>
      <c r="G71" s="57">
        <v>43291</v>
      </c>
      <c r="H71" s="58">
        <v>50763</v>
      </c>
      <c r="I71" s="58">
        <v>90188</v>
      </c>
      <c r="J71" s="59">
        <f t="shared" si="12"/>
        <v>0</v>
      </c>
      <c r="K71" s="58">
        <v>17699</v>
      </c>
      <c r="L71" s="58">
        <f t="shared" si="13"/>
        <v>158650</v>
      </c>
      <c r="M71" s="1"/>
      <c r="N71" s="1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</row>
    <row r="72" spans="2:34" x14ac:dyDescent="0.2">
      <c r="B72" s="10"/>
      <c r="C72" s="36"/>
      <c r="D72" s="1"/>
      <c r="E72" s="1"/>
      <c r="F72" s="1"/>
      <c r="G72" s="57">
        <v>43292</v>
      </c>
      <c r="H72" s="58">
        <v>37859</v>
      </c>
      <c r="I72" s="58">
        <v>140124</v>
      </c>
      <c r="J72" s="59">
        <f t="shared" si="12"/>
        <v>0</v>
      </c>
      <c r="K72" s="58">
        <v>30403</v>
      </c>
      <c r="L72" s="58">
        <f t="shared" si="13"/>
        <v>208386</v>
      </c>
      <c r="M72" s="1"/>
      <c r="N72" s="1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</row>
    <row r="73" spans="2:34" x14ac:dyDescent="0.2">
      <c r="B73" s="10"/>
      <c r="C73" s="36"/>
      <c r="D73" s="1"/>
      <c r="E73" s="1"/>
      <c r="F73" s="1"/>
      <c r="G73" s="57">
        <v>43293</v>
      </c>
      <c r="H73" s="58">
        <v>65608</v>
      </c>
      <c r="I73" s="58">
        <v>111108</v>
      </c>
      <c r="J73" s="59">
        <f t="shared" si="12"/>
        <v>0</v>
      </c>
      <c r="K73" s="58">
        <v>0</v>
      </c>
      <c r="L73" s="58">
        <f t="shared" si="13"/>
        <v>176716</v>
      </c>
      <c r="M73" s="1"/>
      <c r="N73" s="1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</row>
    <row r="74" spans="2:34" x14ac:dyDescent="0.2">
      <c r="B74" s="10"/>
      <c r="C74" s="36"/>
      <c r="D74" s="1"/>
      <c r="E74" s="1"/>
      <c r="F74" s="1"/>
      <c r="G74" s="57">
        <v>43294</v>
      </c>
      <c r="H74" s="58" t="str">
        <v>0</v>
      </c>
      <c r="I74" s="58" t="str">
        <v>0</v>
      </c>
      <c r="J74" s="59">
        <f t="shared" si="12"/>
        <v>0</v>
      </c>
      <c r="K74" s="58" t="str">
        <v>0</v>
      </c>
      <c r="L74" s="58">
        <f t="shared" si="13"/>
        <v>0</v>
      </c>
      <c r="M74" s="1"/>
      <c r="N74" s="1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</row>
    <row r="75" spans="2:34" x14ac:dyDescent="0.2">
      <c r="B75" s="10"/>
      <c r="C75" s="36"/>
      <c r="D75" s="1"/>
      <c r="E75" s="1"/>
      <c r="F75" s="1"/>
      <c r="G75" s="57">
        <v>43295</v>
      </c>
      <c r="H75" s="58">
        <v>0</v>
      </c>
      <c r="I75" s="58">
        <v>0</v>
      </c>
      <c r="J75" s="59">
        <f t="shared" si="12"/>
        <v>0</v>
      </c>
      <c r="K75" s="58">
        <v>0</v>
      </c>
      <c r="L75" s="58">
        <f t="shared" si="13"/>
        <v>0</v>
      </c>
      <c r="M75" s="1"/>
      <c r="N75" s="1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</row>
    <row r="76" spans="2:34" x14ac:dyDescent="0.2">
      <c r="B76" s="10"/>
      <c r="C76" s="36"/>
      <c r="D76" s="1"/>
      <c r="E76" s="1"/>
      <c r="F76" s="1"/>
      <c r="G76" s="57">
        <v>43296</v>
      </c>
      <c r="H76" s="58">
        <v>0</v>
      </c>
      <c r="I76" s="58">
        <v>0</v>
      </c>
      <c r="J76" s="59">
        <f t="shared" si="12"/>
        <v>0</v>
      </c>
      <c r="K76" s="58">
        <v>0</v>
      </c>
      <c r="L76" s="58">
        <f t="shared" si="13"/>
        <v>0</v>
      </c>
      <c r="M76" s="1"/>
      <c r="N76" s="1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</row>
    <row r="77" spans="2:34" x14ac:dyDescent="0.2">
      <c r="B77" s="10"/>
      <c r="C77" s="36"/>
      <c r="D77" s="1"/>
      <c r="E77" s="1"/>
      <c r="F77" s="1"/>
      <c r="G77" s="57">
        <v>43297</v>
      </c>
      <c r="H77" s="58">
        <v>0</v>
      </c>
      <c r="I77" s="58">
        <v>0</v>
      </c>
      <c r="J77" s="59">
        <f t="shared" si="12"/>
        <v>0</v>
      </c>
      <c r="K77" s="58">
        <v>0</v>
      </c>
      <c r="L77" s="58">
        <f t="shared" si="13"/>
        <v>0</v>
      </c>
      <c r="M77" s="1"/>
      <c r="N77" s="1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</row>
    <row r="78" spans="2:34" x14ac:dyDescent="0.2">
      <c r="B78" s="10"/>
      <c r="C78" s="36"/>
      <c r="D78" s="1"/>
      <c r="E78" s="1"/>
      <c r="F78" s="1"/>
      <c r="G78" s="57">
        <v>43298</v>
      </c>
      <c r="H78" s="58">
        <v>0</v>
      </c>
      <c r="I78" s="58">
        <v>0</v>
      </c>
      <c r="J78" s="59">
        <f t="shared" si="12"/>
        <v>0</v>
      </c>
      <c r="K78" s="58">
        <v>0</v>
      </c>
      <c r="L78" s="58">
        <f t="shared" si="13"/>
        <v>0</v>
      </c>
      <c r="M78" s="1"/>
      <c r="N78" s="1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</row>
    <row r="79" spans="2:34" x14ac:dyDescent="0.2">
      <c r="B79" s="10"/>
      <c r="C79" s="36"/>
      <c r="D79" s="1"/>
      <c r="E79" s="1"/>
      <c r="F79" s="1"/>
      <c r="G79" s="57">
        <v>43299</v>
      </c>
      <c r="H79" s="58">
        <v>0</v>
      </c>
      <c r="I79" s="58">
        <v>0</v>
      </c>
      <c r="J79" s="59">
        <f t="shared" si="12"/>
        <v>0</v>
      </c>
      <c r="K79" s="58">
        <v>0</v>
      </c>
      <c r="L79" s="58">
        <f t="shared" si="13"/>
        <v>0</v>
      </c>
      <c r="M79" s="1"/>
      <c r="N79" s="1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</row>
    <row r="80" spans="2:34" x14ac:dyDescent="0.2">
      <c r="B80" s="10"/>
      <c r="C80" s="36"/>
      <c r="D80" s="1"/>
      <c r="E80" s="1"/>
      <c r="F80" s="1"/>
      <c r="G80" s="57">
        <v>43300</v>
      </c>
      <c r="H80" s="58">
        <v>0</v>
      </c>
      <c r="I80" s="58">
        <v>0</v>
      </c>
      <c r="J80" s="59">
        <f t="shared" si="12"/>
        <v>0</v>
      </c>
      <c r="K80" s="58">
        <v>0</v>
      </c>
      <c r="L80" s="58">
        <f t="shared" si="13"/>
        <v>0</v>
      </c>
      <c r="M80" s="1"/>
      <c r="N80" s="1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</row>
    <row r="81" spans="2:34" x14ac:dyDescent="0.2">
      <c r="B81" s="10"/>
      <c r="C81" s="36"/>
      <c r="D81" s="1"/>
      <c r="E81" s="1"/>
      <c r="F81" s="1"/>
      <c r="G81" s="57">
        <v>43301</v>
      </c>
      <c r="H81" s="58">
        <v>0</v>
      </c>
      <c r="I81" s="58">
        <v>0</v>
      </c>
      <c r="J81" s="59">
        <f t="shared" si="12"/>
        <v>0</v>
      </c>
      <c r="K81" s="58">
        <v>0</v>
      </c>
      <c r="L81" s="58">
        <f t="shared" si="13"/>
        <v>0</v>
      </c>
      <c r="M81" s="1"/>
      <c r="N81" s="1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</row>
    <row r="82" spans="2:34" x14ac:dyDescent="0.2">
      <c r="B82" s="10"/>
      <c r="C82" s="36"/>
      <c r="D82" s="1"/>
      <c r="E82" s="1"/>
      <c r="F82" s="1"/>
      <c r="G82" s="57">
        <v>43302</v>
      </c>
      <c r="H82" s="58">
        <v>0</v>
      </c>
      <c r="I82" s="58">
        <v>0</v>
      </c>
      <c r="J82" s="59">
        <f t="shared" si="12"/>
        <v>0</v>
      </c>
      <c r="K82" s="58">
        <v>0</v>
      </c>
      <c r="L82" s="58">
        <f t="shared" si="13"/>
        <v>0</v>
      </c>
      <c r="M82" s="1"/>
      <c r="N82" s="1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</row>
    <row r="83" spans="2:34" x14ac:dyDescent="0.2">
      <c r="B83" s="10"/>
      <c r="C83" s="36"/>
      <c r="D83" s="1"/>
      <c r="E83" s="1"/>
      <c r="F83" s="1"/>
      <c r="G83" s="57">
        <v>43303</v>
      </c>
      <c r="H83" s="58">
        <v>0</v>
      </c>
      <c r="I83" s="58">
        <v>0</v>
      </c>
      <c r="J83" s="59">
        <f t="shared" si="12"/>
        <v>0</v>
      </c>
      <c r="K83" s="58">
        <v>0</v>
      </c>
      <c r="L83" s="58">
        <f t="shared" si="13"/>
        <v>0</v>
      </c>
      <c r="M83" s="1"/>
      <c r="N83" s="1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</row>
    <row r="84" spans="2:34" x14ac:dyDescent="0.2">
      <c r="B84" s="10"/>
      <c r="C84" s="36"/>
      <c r="D84" s="1"/>
      <c r="E84" s="1"/>
      <c r="F84" s="1"/>
      <c r="G84" s="57">
        <v>43304</v>
      </c>
      <c r="H84" s="59">
        <v>0</v>
      </c>
      <c r="I84" s="59">
        <v>0</v>
      </c>
      <c r="J84" s="59">
        <f t="shared" si="12"/>
        <v>0</v>
      </c>
      <c r="K84" s="58">
        <v>0</v>
      </c>
      <c r="L84" s="58">
        <f t="shared" si="13"/>
        <v>0</v>
      </c>
      <c r="M84" s="1"/>
      <c r="N84" s="1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</row>
    <row r="85" spans="2:34" x14ac:dyDescent="0.2">
      <c r="B85" s="10"/>
      <c r="C85" s="36"/>
      <c r="D85" s="1"/>
      <c r="E85" s="1"/>
      <c r="F85" s="1"/>
      <c r="G85" s="57">
        <v>43305</v>
      </c>
      <c r="H85" s="59">
        <v>0</v>
      </c>
      <c r="I85" s="59">
        <v>0</v>
      </c>
      <c r="J85" s="59">
        <f t="shared" si="12"/>
        <v>0</v>
      </c>
      <c r="K85" s="58">
        <v>0</v>
      </c>
      <c r="L85" s="58">
        <f t="shared" si="13"/>
        <v>0</v>
      </c>
      <c r="M85" s="1"/>
      <c r="N85" s="1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</row>
    <row r="86" spans="2:34" x14ac:dyDescent="0.2">
      <c r="D86" s="1"/>
      <c r="E86" s="1"/>
      <c r="F86" s="1"/>
      <c r="G86" s="57">
        <v>43306</v>
      </c>
      <c r="H86" s="58">
        <v>0</v>
      </c>
      <c r="I86" s="58">
        <v>0</v>
      </c>
      <c r="J86" s="59">
        <f t="shared" si="12"/>
        <v>0</v>
      </c>
      <c r="K86" s="58">
        <v>0</v>
      </c>
      <c r="L86" s="58">
        <f t="shared" si="13"/>
        <v>0</v>
      </c>
      <c r="M86" s="1"/>
      <c r="N86" s="1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</row>
    <row r="87" spans="2:34" x14ac:dyDescent="0.2">
      <c r="B87" s="10"/>
      <c r="C87" s="36"/>
      <c r="D87" s="1"/>
      <c r="E87" s="1"/>
      <c r="F87" s="1"/>
      <c r="G87" s="57">
        <v>43307</v>
      </c>
      <c r="H87" s="58">
        <v>0</v>
      </c>
      <c r="I87" s="58">
        <v>0</v>
      </c>
      <c r="J87" s="59">
        <f t="shared" si="12"/>
        <v>0</v>
      </c>
      <c r="K87" s="58">
        <v>0</v>
      </c>
      <c r="L87" s="58">
        <f t="shared" si="13"/>
        <v>0</v>
      </c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</row>
    <row r="88" spans="2:34" x14ac:dyDescent="0.2">
      <c r="B88" s="10"/>
      <c r="C88" s="36"/>
      <c r="D88" s="1"/>
      <c r="E88" s="1"/>
      <c r="F88" s="1"/>
      <c r="G88" s="57">
        <v>43308</v>
      </c>
      <c r="H88" s="58">
        <v>0</v>
      </c>
      <c r="I88" s="58">
        <v>0</v>
      </c>
      <c r="J88" s="59">
        <f t="shared" si="12"/>
        <v>0</v>
      </c>
      <c r="K88" s="58">
        <v>0</v>
      </c>
      <c r="L88" s="58">
        <f t="shared" si="13"/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2:34" x14ac:dyDescent="0.2">
      <c r="B89" s="10"/>
      <c r="C89" s="36"/>
      <c r="D89" s="1"/>
      <c r="E89" s="1"/>
      <c r="F89" s="1"/>
      <c r="G89" s="57">
        <v>43309</v>
      </c>
      <c r="H89" s="58">
        <v>0</v>
      </c>
      <c r="I89" s="58">
        <v>0</v>
      </c>
      <c r="J89" s="59">
        <f t="shared" si="12"/>
        <v>0</v>
      </c>
      <c r="K89" s="58">
        <v>0</v>
      </c>
      <c r="L89" s="58">
        <f t="shared" si="13"/>
        <v>0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2:34" x14ac:dyDescent="0.2">
      <c r="B90" s="10"/>
      <c r="C90" s="36"/>
      <c r="D90" s="1"/>
      <c r="E90" s="1"/>
      <c r="F90" s="1"/>
      <c r="G90" s="57">
        <v>43310</v>
      </c>
      <c r="H90" s="58">
        <v>0</v>
      </c>
      <c r="I90" s="58">
        <v>0</v>
      </c>
      <c r="J90" s="59">
        <f t="shared" si="12"/>
        <v>0</v>
      </c>
      <c r="K90" s="58">
        <v>0</v>
      </c>
      <c r="L90" s="58">
        <f t="shared" si="13"/>
        <v>0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2:34" x14ac:dyDescent="0.2">
      <c r="D91" s="1"/>
      <c r="E91" s="1"/>
      <c r="F91" s="1"/>
      <c r="G91" s="57">
        <v>43311</v>
      </c>
      <c r="H91" s="58">
        <v>0</v>
      </c>
      <c r="I91" s="58">
        <v>0</v>
      </c>
      <c r="J91" s="59">
        <f t="shared" si="12"/>
        <v>0</v>
      </c>
      <c r="K91" s="58">
        <v>0</v>
      </c>
      <c r="L91" s="58">
        <f t="shared" si="13"/>
        <v>0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2:34" ht="13.5" customHeight="1" x14ac:dyDescent="0.2">
      <c r="D92" s="1"/>
      <c r="E92" s="1"/>
      <c r="F92" s="1"/>
      <c r="G92" s="57">
        <v>43312</v>
      </c>
      <c r="H92" s="58">
        <v>0</v>
      </c>
      <c r="I92" s="58">
        <v>0</v>
      </c>
      <c r="J92" s="59">
        <f t="shared" si="12"/>
        <v>0</v>
      </c>
      <c r="K92" s="58">
        <v>0</v>
      </c>
      <c r="L92" s="58">
        <f t="shared" si="13"/>
        <v>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</sheetData>
  <sortState ref="B5:B17">
    <sortCondition ref="B5:B17"/>
  </sortState>
  <mergeCells count="2">
    <mergeCell ref="B2:B3"/>
    <mergeCell ref="C2: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 filterMode="1"/>
  <dimension ref="A1:P5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33" sqref="O33:O46"/>
    </sheetView>
  </sheetViews>
  <sheetFormatPr defaultRowHeight="12.75" x14ac:dyDescent="0.2"/>
  <cols>
    <col min="1" max="1" width="14.28515625" style="37" customWidth="1"/>
    <col min="2" max="2" width="17.85546875" style="37" customWidth="1"/>
    <col min="3" max="3" width="15.85546875" style="37" customWidth="1"/>
    <col min="4" max="4" width="11.7109375" style="37" customWidth="1"/>
    <col min="5" max="8" width="15.140625" style="37" customWidth="1"/>
    <col min="9" max="9" width="13.42578125" style="37" customWidth="1"/>
    <col min="10" max="16" width="15.140625" style="37" customWidth="1"/>
    <col min="17" max="16384" width="9.140625" style="37"/>
  </cols>
  <sheetData>
    <row r="1" spans="1:16" ht="24" customHeight="1" x14ac:dyDescent="0.2">
      <c r="A1" s="84" t="s">
        <v>31</v>
      </c>
      <c r="B1" s="84"/>
      <c r="C1" s="84"/>
      <c r="D1" s="84"/>
      <c r="E1" s="84"/>
      <c r="F1" s="84"/>
      <c r="G1" s="84"/>
      <c r="H1" s="84"/>
      <c r="I1" s="84"/>
    </row>
    <row r="2" spans="1:16" ht="15" customHeight="1" x14ac:dyDescent="0.2">
      <c r="A2" s="85" t="s">
        <v>32</v>
      </c>
      <c r="B2" s="85"/>
      <c r="C2" s="85"/>
      <c r="D2" s="85"/>
      <c r="E2" s="85"/>
      <c r="F2" s="85"/>
      <c r="G2" s="85"/>
      <c r="H2" s="85"/>
      <c r="I2" s="85"/>
    </row>
    <row r="3" spans="1:16" ht="15" customHeight="1" x14ac:dyDescent="0.2">
      <c r="A3" s="85" t="s">
        <v>80</v>
      </c>
      <c r="B3" s="85"/>
      <c r="C3" s="85"/>
      <c r="D3" s="85"/>
      <c r="E3" s="85"/>
      <c r="F3" s="85"/>
      <c r="G3" s="85"/>
      <c r="H3" s="85"/>
      <c r="I3" s="85"/>
    </row>
    <row r="4" spans="1:16" ht="15" customHeight="1" x14ac:dyDescent="0.2">
      <c r="D4" s="70" t="s">
        <v>25</v>
      </c>
    </row>
    <row r="5" spans="1:16" ht="15" customHeight="1" x14ac:dyDescent="0.2">
      <c r="A5" s="70" t="s">
        <v>16</v>
      </c>
      <c r="B5" s="70" t="s">
        <v>26</v>
      </c>
      <c r="C5" s="70" t="s">
        <v>21</v>
      </c>
      <c r="D5" s="63">
        <v>43282</v>
      </c>
      <c r="E5" s="63">
        <v>43283</v>
      </c>
      <c r="F5" s="63">
        <v>43284</v>
      </c>
      <c r="G5" s="63">
        <v>43285</v>
      </c>
      <c r="H5" s="63">
        <v>43286</v>
      </c>
      <c r="I5" s="63">
        <v>43287</v>
      </c>
      <c r="J5" s="63">
        <v>43288</v>
      </c>
      <c r="K5" s="63">
        <v>43289</v>
      </c>
      <c r="L5" s="63">
        <v>43290</v>
      </c>
      <c r="M5" s="63">
        <v>43291</v>
      </c>
      <c r="N5" s="63">
        <v>43292</v>
      </c>
      <c r="O5" s="63">
        <v>43293</v>
      </c>
      <c r="P5" s="72" t="s">
        <v>27</v>
      </c>
    </row>
    <row r="6" spans="1:16" ht="15" hidden="1" customHeight="1" x14ac:dyDescent="0.2">
      <c r="A6" s="60" t="s">
        <v>42</v>
      </c>
      <c r="B6" s="72" t="s">
        <v>74</v>
      </c>
      <c r="C6" s="72"/>
      <c r="D6" s="62"/>
      <c r="E6" s="62"/>
      <c r="F6" s="62"/>
      <c r="G6" s="62"/>
      <c r="H6" s="62"/>
      <c r="I6" s="62">
        <v>0</v>
      </c>
      <c r="J6" s="62"/>
      <c r="K6" s="62"/>
      <c r="L6" s="62"/>
      <c r="M6" s="62"/>
      <c r="N6" s="62"/>
      <c r="O6" s="62"/>
      <c r="P6" s="64">
        <v>0</v>
      </c>
    </row>
    <row r="7" spans="1:16" ht="15" hidden="1" customHeight="1" x14ac:dyDescent="0.2">
      <c r="A7" s="87"/>
      <c r="B7" s="72" t="s">
        <v>36</v>
      </c>
      <c r="C7" s="72"/>
      <c r="D7" s="62"/>
      <c r="E7" s="62"/>
      <c r="F7" s="62"/>
      <c r="G7" s="62"/>
      <c r="H7" s="62"/>
      <c r="I7" s="62"/>
      <c r="J7" s="62"/>
      <c r="K7" s="62"/>
      <c r="L7" s="62">
        <v>0</v>
      </c>
      <c r="M7" s="62"/>
      <c r="N7" s="62"/>
      <c r="O7" s="62">
        <v>0</v>
      </c>
      <c r="P7" s="64">
        <v>0</v>
      </c>
    </row>
    <row r="8" spans="1:16" ht="15" hidden="1" customHeight="1" x14ac:dyDescent="0.2">
      <c r="A8" s="87"/>
      <c r="B8" s="72" t="s">
        <v>35</v>
      </c>
      <c r="C8" s="72"/>
      <c r="D8" s="62"/>
      <c r="E8" s="62">
        <v>0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4">
        <v>0</v>
      </c>
    </row>
    <row r="9" spans="1:16" ht="15" hidden="1" customHeight="1" x14ac:dyDescent="0.2">
      <c r="A9" s="87"/>
      <c r="B9" s="72" t="s">
        <v>68</v>
      </c>
      <c r="C9" s="72"/>
      <c r="D9" s="62"/>
      <c r="E9" s="62"/>
      <c r="F9" s="62">
        <v>0</v>
      </c>
      <c r="G9" s="62">
        <v>0</v>
      </c>
      <c r="H9" s="62"/>
      <c r="I9" s="62"/>
      <c r="J9" s="62">
        <v>0</v>
      </c>
      <c r="K9" s="62">
        <v>0</v>
      </c>
      <c r="L9" s="62"/>
      <c r="M9" s="62"/>
      <c r="N9" s="62">
        <v>0</v>
      </c>
      <c r="O9" s="62">
        <v>0</v>
      </c>
      <c r="P9" s="64">
        <v>0</v>
      </c>
    </row>
    <row r="10" spans="1:16" ht="15" hidden="1" customHeight="1" x14ac:dyDescent="0.2">
      <c r="A10" s="87"/>
      <c r="B10" s="72" t="s">
        <v>51</v>
      </c>
      <c r="C10" s="72"/>
      <c r="D10" s="62">
        <v>0</v>
      </c>
      <c r="E10" s="62">
        <v>0</v>
      </c>
      <c r="F10" s="62"/>
      <c r="G10" s="62"/>
      <c r="H10" s="62">
        <v>0</v>
      </c>
      <c r="I10" s="62">
        <v>0</v>
      </c>
      <c r="J10" s="62"/>
      <c r="K10" s="62"/>
      <c r="L10" s="62">
        <v>0</v>
      </c>
      <c r="M10" s="62">
        <v>0</v>
      </c>
      <c r="N10" s="62"/>
      <c r="O10" s="62"/>
      <c r="P10" s="64">
        <v>0</v>
      </c>
    </row>
    <row r="11" spans="1:16" ht="15" hidden="1" customHeight="1" x14ac:dyDescent="0.2">
      <c r="A11" s="87"/>
      <c r="B11" s="72" t="s">
        <v>50</v>
      </c>
      <c r="C11" s="72"/>
      <c r="D11" s="62"/>
      <c r="E11" s="62"/>
      <c r="F11" s="62"/>
      <c r="G11" s="62"/>
      <c r="H11" s="62"/>
      <c r="I11" s="62"/>
      <c r="J11" s="62"/>
      <c r="K11" s="62"/>
      <c r="L11" s="62">
        <v>0</v>
      </c>
      <c r="M11" s="62"/>
      <c r="N11" s="62"/>
      <c r="O11" s="62"/>
      <c r="P11" s="64">
        <v>0</v>
      </c>
    </row>
    <row r="12" spans="1:16" ht="15" customHeight="1" x14ac:dyDescent="0.2">
      <c r="A12" s="87"/>
      <c r="B12" s="72" t="s">
        <v>70</v>
      </c>
      <c r="C12" s="72"/>
      <c r="D12" s="62"/>
      <c r="E12" s="62"/>
      <c r="F12" s="62"/>
      <c r="G12" s="62"/>
      <c r="H12" s="62">
        <v>0</v>
      </c>
      <c r="I12" s="62"/>
      <c r="J12" s="62"/>
      <c r="K12" s="62"/>
      <c r="L12" s="62"/>
      <c r="M12" s="62"/>
      <c r="N12" s="62"/>
      <c r="O12" s="62">
        <v>0</v>
      </c>
      <c r="P12" s="64">
        <v>0</v>
      </c>
    </row>
    <row r="13" spans="1:16" ht="15" hidden="1" customHeight="1" x14ac:dyDescent="0.2">
      <c r="A13" s="87"/>
      <c r="B13" s="72" t="s">
        <v>71</v>
      </c>
      <c r="C13" s="7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>
        <v>0</v>
      </c>
      <c r="O13" s="62"/>
      <c r="P13" s="64">
        <v>0</v>
      </c>
    </row>
    <row r="14" spans="1:16" ht="15" hidden="1" customHeight="1" x14ac:dyDescent="0.2">
      <c r="A14" s="87"/>
      <c r="B14" s="72" t="s">
        <v>28</v>
      </c>
      <c r="C14" s="72"/>
      <c r="D14" s="62"/>
      <c r="E14" s="62">
        <v>0</v>
      </c>
      <c r="F14" s="62"/>
      <c r="G14" s="62"/>
      <c r="H14" s="62">
        <v>0</v>
      </c>
      <c r="I14" s="62"/>
      <c r="J14" s="62"/>
      <c r="K14" s="62"/>
      <c r="L14" s="62">
        <v>0</v>
      </c>
      <c r="M14" s="62"/>
      <c r="N14" s="62">
        <v>0</v>
      </c>
      <c r="O14" s="62">
        <v>0</v>
      </c>
      <c r="P14" s="64">
        <v>0</v>
      </c>
    </row>
    <row r="15" spans="1:16" ht="15" hidden="1" customHeight="1" x14ac:dyDescent="0.2">
      <c r="A15" s="87"/>
      <c r="B15" s="72" t="s">
        <v>29</v>
      </c>
      <c r="C15" s="72"/>
      <c r="D15" s="62"/>
      <c r="E15" s="62">
        <v>0</v>
      </c>
      <c r="F15" s="62"/>
      <c r="G15" s="62"/>
      <c r="H15" s="62"/>
      <c r="I15" s="62"/>
      <c r="J15" s="62"/>
      <c r="K15" s="62"/>
      <c r="L15" s="62"/>
      <c r="M15" s="62">
        <v>0</v>
      </c>
      <c r="N15" s="62">
        <v>0</v>
      </c>
      <c r="O15" s="62">
        <v>0</v>
      </c>
      <c r="P15" s="64">
        <v>0</v>
      </c>
    </row>
    <row r="16" spans="1:16" ht="15" hidden="1" customHeight="1" x14ac:dyDescent="0.2">
      <c r="A16" s="87"/>
      <c r="B16" s="72" t="s">
        <v>58</v>
      </c>
      <c r="C16" s="72"/>
      <c r="D16" s="62"/>
      <c r="E16" s="62"/>
      <c r="F16" s="62">
        <v>0</v>
      </c>
      <c r="G16" s="62"/>
      <c r="H16" s="62"/>
      <c r="I16" s="62"/>
      <c r="J16" s="62">
        <v>0</v>
      </c>
      <c r="K16" s="62"/>
      <c r="L16" s="62"/>
      <c r="M16" s="62">
        <v>0</v>
      </c>
      <c r="N16" s="62">
        <v>0</v>
      </c>
      <c r="O16" s="62">
        <v>0</v>
      </c>
      <c r="P16" s="64">
        <v>0</v>
      </c>
    </row>
    <row r="17" spans="1:16" ht="15" hidden="1" customHeight="1" x14ac:dyDescent="0.2">
      <c r="A17" s="87"/>
      <c r="B17" s="72" t="s">
        <v>64</v>
      </c>
      <c r="C17" s="72"/>
      <c r="D17" s="62"/>
      <c r="E17" s="62"/>
      <c r="F17" s="62"/>
      <c r="G17" s="62">
        <v>0</v>
      </c>
      <c r="H17" s="62"/>
      <c r="I17" s="62"/>
      <c r="J17" s="62"/>
      <c r="K17" s="62"/>
      <c r="L17" s="62"/>
      <c r="M17" s="62"/>
      <c r="N17" s="62"/>
      <c r="O17" s="62"/>
      <c r="P17" s="64">
        <v>0</v>
      </c>
    </row>
    <row r="18" spans="1:16" ht="15" hidden="1" customHeight="1" x14ac:dyDescent="0.2">
      <c r="A18" s="87"/>
      <c r="B18" s="72" t="s">
        <v>61</v>
      </c>
      <c r="C18" s="72"/>
      <c r="D18" s="62"/>
      <c r="E18" s="62"/>
      <c r="F18" s="62">
        <v>0</v>
      </c>
      <c r="G18" s="62"/>
      <c r="H18" s="62"/>
      <c r="I18" s="62"/>
      <c r="J18" s="62"/>
      <c r="K18" s="62"/>
      <c r="L18" s="62"/>
      <c r="M18" s="62"/>
      <c r="N18" s="62"/>
      <c r="O18" s="62"/>
      <c r="P18" s="64">
        <v>0</v>
      </c>
    </row>
    <row r="19" spans="1:16" ht="15" hidden="1" customHeight="1" x14ac:dyDescent="0.2">
      <c r="A19" s="86" t="s">
        <v>43</v>
      </c>
      <c r="B19" s="86"/>
      <c r="C19" s="86"/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4">
        <v>0</v>
      </c>
    </row>
    <row r="20" spans="1:16" ht="15" hidden="1" customHeight="1" x14ac:dyDescent="0.2">
      <c r="A20" s="60" t="s">
        <v>44</v>
      </c>
      <c r="B20" s="72" t="s">
        <v>36</v>
      </c>
      <c r="C20" s="72" t="s">
        <v>9</v>
      </c>
      <c r="D20" s="62">
        <v>203</v>
      </c>
      <c r="E20" s="62">
        <v>904</v>
      </c>
      <c r="F20" s="62">
        <v>2930</v>
      </c>
      <c r="G20" s="62">
        <v>800</v>
      </c>
      <c r="H20" s="62">
        <v>800</v>
      </c>
      <c r="I20" s="62">
        <v>1231</v>
      </c>
      <c r="J20" s="62">
        <v>800</v>
      </c>
      <c r="K20" s="62">
        <v>1000</v>
      </c>
      <c r="L20" s="62">
        <v>1444</v>
      </c>
      <c r="M20" s="62">
        <v>3328</v>
      </c>
      <c r="N20" s="62">
        <v>2665</v>
      </c>
      <c r="O20" s="62"/>
      <c r="P20" s="64">
        <v>16105</v>
      </c>
    </row>
    <row r="21" spans="1:16" ht="15" hidden="1" customHeight="1" x14ac:dyDescent="0.2">
      <c r="A21" s="87"/>
      <c r="B21" s="72" t="s">
        <v>35</v>
      </c>
      <c r="C21" s="72" t="s">
        <v>9</v>
      </c>
      <c r="D21" s="62"/>
      <c r="E21" s="62">
        <v>420</v>
      </c>
      <c r="F21" s="62"/>
      <c r="G21" s="62"/>
      <c r="H21" s="62"/>
      <c r="I21" s="62"/>
      <c r="J21" s="62">
        <v>4784</v>
      </c>
      <c r="K21" s="62"/>
      <c r="L21" s="62"/>
      <c r="M21" s="62"/>
      <c r="N21" s="62"/>
      <c r="O21" s="62"/>
      <c r="P21" s="64">
        <v>5204</v>
      </c>
    </row>
    <row r="22" spans="1:16" ht="15" customHeight="1" x14ac:dyDescent="0.2">
      <c r="A22" s="87"/>
      <c r="B22" s="72" t="s">
        <v>70</v>
      </c>
      <c r="C22" s="72" t="s">
        <v>9</v>
      </c>
      <c r="D22" s="62">
        <v>4116</v>
      </c>
      <c r="E22" s="62"/>
      <c r="F22" s="62"/>
      <c r="G22" s="62">
        <v>5444</v>
      </c>
      <c r="H22" s="62">
        <v>6093</v>
      </c>
      <c r="I22" s="62">
        <v>1060</v>
      </c>
      <c r="J22" s="62"/>
      <c r="K22" s="62">
        <v>4690</v>
      </c>
      <c r="L22" s="62">
        <v>1396</v>
      </c>
      <c r="M22" s="62">
        <v>750</v>
      </c>
      <c r="N22" s="62"/>
      <c r="O22" s="62"/>
      <c r="P22" s="64">
        <v>23549</v>
      </c>
    </row>
    <row r="23" spans="1:16" ht="15" hidden="1" customHeight="1" x14ac:dyDescent="0.2">
      <c r="A23" s="87"/>
      <c r="B23" s="72" t="s">
        <v>71</v>
      </c>
      <c r="C23" s="72" t="s">
        <v>9</v>
      </c>
      <c r="D23" s="62"/>
      <c r="E23" s="62"/>
      <c r="F23" s="62"/>
      <c r="G23" s="62"/>
      <c r="H23" s="62"/>
      <c r="I23" s="62">
        <v>415</v>
      </c>
      <c r="J23" s="62">
        <v>2750</v>
      </c>
      <c r="K23" s="62"/>
      <c r="L23" s="62">
        <v>1631</v>
      </c>
      <c r="M23" s="62">
        <v>5026</v>
      </c>
      <c r="N23" s="62">
        <v>3876</v>
      </c>
      <c r="O23" s="62"/>
      <c r="P23" s="64">
        <v>13698</v>
      </c>
    </row>
    <row r="24" spans="1:16" ht="15" hidden="1" customHeight="1" x14ac:dyDescent="0.2">
      <c r="A24" s="87"/>
      <c r="B24" s="72" t="s">
        <v>28</v>
      </c>
      <c r="C24" s="72" t="s">
        <v>9</v>
      </c>
      <c r="D24" s="62">
        <v>3110</v>
      </c>
      <c r="E24" s="62">
        <v>3570</v>
      </c>
      <c r="F24" s="62"/>
      <c r="G24" s="62">
        <v>4108</v>
      </c>
      <c r="H24" s="62">
        <v>860</v>
      </c>
      <c r="I24" s="62">
        <v>4569</v>
      </c>
      <c r="J24" s="62"/>
      <c r="K24" s="62">
        <v>4567</v>
      </c>
      <c r="L24" s="62">
        <v>3322</v>
      </c>
      <c r="M24" s="62"/>
      <c r="N24" s="62">
        <v>17614</v>
      </c>
      <c r="O24" s="62"/>
      <c r="P24" s="64">
        <v>41720</v>
      </c>
    </row>
    <row r="25" spans="1:16" ht="15" hidden="1" customHeight="1" x14ac:dyDescent="0.2">
      <c r="A25" s="87"/>
      <c r="B25" s="72" t="s">
        <v>29</v>
      </c>
      <c r="C25" s="72" t="s">
        <v>9</v>
      </c>
      <c r="D25" s="62"/>
      <c r="E25" s="62">
        <v>2875</v>
      </c>
      <c r="F25" s="62">
        <v>2561</v>
      </c>
      <c r="G25" s="62"/>
      <c r="H25" s="62"/>
      <c r="I25" s="62">
        <v>1744</v>
      </c>
      <c r="J25" s="62">
        <v>2724</v>
      </c>
      <c r="K25" s="62"/>
      <c r="L25" s="62"/>
      <c r="M25" s="62">
        <v>3862</v>
      </c>
      <c r="N25" s="62">
        <v>3849</v>
      </c>
      <c r="O25" s="62"/>
      <c r="P25" s="64">
        <v>17615</v>
      </c>
    </row>
    <row r="26" spans="1:16" ht="15" hidden="1" customHeight="1" x14ac:dyDescent="0.2">
      <c r="A26" s="87"/>
      <c r="B26" s="72" t="s">
        <v>58</v>
      </c>
      <c r="C26" s="72" t="s">
        <v>9</v>
      </c>
      <c r="D26" s="62">
        <v>8339</v>
      </c>
      <c r="E26" s="62"/>
      <c r="F26" s="62">
        <v>2267</v>
      </c>
      <c r="G26" s="62">
        <v>3637</v>
      </c>
      <c r="H26" s="62">
        <v>4882</v>
      </c>
      <c r="I26" s="62"/>
      <c r="J26" s="62">
        <v>2133</v>
      </c>
      <c r="K26" s="62">
        <v>1115</v>
      </c>
      <c r="L26" s="62">
        <v>7862</v>
      </c>
      <c r="M26" s="62">
        <v>4733</v>
      </c>
      <c r="N26" s="62">
        <v>2399</v>
      </c>
      <c r="O26" s="62"/>
      <c r="P26" s="64">
        <v>37367</v>
      </c>
    </row>
    <row r="27" spans="1:16" ht="15" hidden="1" customHeight="1" x14ac:dyDescent="0.2">
      <c r="A27" s="87"/>
      <c r="B27" s="72" t="s">
        <v>64</v>
      </c>
      <c r="C27" s="72" t="s">
        <v>9</v>
      </c>
      <c r="D27" s="62"/>
      <c r="E27" s="62"/>
      <c r="F27" s="62">
        <v>3592</v>
      </c>
      <c r="G27" s="62">
        <v>1486</v>
      </c>
      <c r="H27" s="62">
        <v>3098</v>
      </c>
      <c r="I27" s="62"/>
      <c r="J27" s="62"/>
      <c r="K27" s="62"/>
      <c r="L27" s="62"/>
      <c r="M27" s="62"/>
      <c r="N27" s="62"/>
      <c r="O27" s="62"/>
      <c r="P27" s="64">
        <v>8176</v>
      </c>
    </row>
    <row r="28" spans="1:16" ht="15" hidden="1" customHeight="1" x14ac:dyDescent="0.2">
      <c r="A28" s="87"/>
      <c r="B28" s="72" t="s">
        <v>61</v>
      </c>
      <c r="C28" s="72" t="s">
        <v>9</v>
      </c>
      <c r="D28" s="62"/>
      <c r="E28" s="62">
        <v>3446</v>
      </c>
      <c r="F28" s="62">
        <v>1859</v>
      </c>
      <c r="G28" s="62"/>
      <c r="H28" s="62"/>
      <c r="I28" s="62">
        <v>3420</v>
      </c>
      <c r="J28" s="62"/>
      <c r="K28" s="62"/>
      <c r="L28" s="62"/>
      <c r="M28" s="62"/>
      <c r="N28" s="62"/>
      <c r="O28" s="62"/>
      <c r="P28" s="64">
        <v>8725</v>
      </c>
    </row>
    <row r="29" spans="1:16" ht="15" hidden="1" customHeight="1" x14ac:dyDescent="0.2">
      <c r="A29" s="86" t="s">
        <v>22</v>
      </c>
      <c r="B29" s="86"/>
      <c r="C29" s="86"/>
      <c r="D29" s="61">
        <v>15768</v>
      </c>
      <c r="E29" s="61">
        <v>11215</v>
      </c>
      <c r="F29" s="61">
        <v>13209</v>
      </c>
      <c r="G29" s="61">
        <v>15475</v>
      </c>
      <c r="H29" s="61">
        <v>15733</v>
      </c>
      <c r="I29" s="61">
        <v>12439</v>
      </c>
      <c r="J29" s="61">
        <v>13191</v>
      </c>
      <c r="K29" s="61">
        <v>11372</v>
      </c>
      <c r="L29" s="61">
        <v>15655</v>
      </c>
      <c r="M29" s="61">
        <v>17699</v>
      </c>
      <c r="N29" s="61">
        <v>30403</v>
      </c>
      <c r="O29" s="61"/>
      <c r="P29" s="64">
        <v>172159</v>
      </c>
    </row>
    <row r="30" spans="1:16" ht="15" hidden="1" customHeight="1" x14ac:dyDescent="0.2">
      <c r="A30" s="60" t="s">
        <v>11</v>
      </c>
      <c r="B30" s="72" t="s">
        <v>74</v>
      </c>
      <c r="C30" s="72" t="s">
        <v>45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>
        <v>7725</v>
      </c>
      <c r="P30" s="64">
        <v>7725</v>
      </c>
    </row>
    <row r="31" spans="1:16" ht="15" hidden="1" customHeight="1" x14ac:dyDescent="0.2">
      <c r="A31" s="87"/>
      <c r="B31" s="72" t="s">
        <v>36</v>
      </c>
      <c r="C31" s="72" t="s">
        <v>45</v>
      </c>
      <c r="D31" s="62">
        <v>3600</v>
      </c>
      <c r="E31" s="62">
        <v>8700</v>
      </c>
      <c r="F31" s="62">
        <v>7800</v>
      </c>
      <c r="G31" s="62">
        <v>7600</v>
      </c>
      <c r="H31" s="62">
        <v>12500</v>
      </c>
      <c r="I31" s="62">
        <v>12369</v>
      </c>
      <c r="J31" s="62">
        <v>5000</v>
      </c>
      <c r="K31" s="62">
        <v>4200</v>
      </c>
      <c r="L31" s="62">
        <v>5756</v>
      </c>
      <c r="M31" s="62">
        <v>13208</v>
      </c>
      <c r="N31" s="62">
        <v>12441</v>
      </c>
      <c r="O31" s="62">
        <v>18090</v>
      </c>
      <c r="P31" s="64">
        <v>111264</v>
      </c>
    </row>
    <row r="32" spans="1:16" ht="15" hidden="1" customHeight="1" x14ac:dyDescent="0.2">
      <c r="A32" s="87"/>
      <c r="B32" s="72" t="s">
        <v>35</v>
      </c>
      <c r="C32" s="72" t="s">
        <v>45</v>
      </c>
      <c r="D32" s="62"/>
      <c r="E32" s="62">
        <v>3400</v>
      </c>
      <c r="F32" s="62"/>
      <c r="G32" s="62"/>
      <c r="H32" s="62">
        <v>1370</v>
      </c>
      <c r="I32" s="62"/>
      <c r="J32" s="62">
        <v>2610</v>
      </c>
      <c r="K32" s="62"/>
      <c r="L32" s="62"/>
      <c r="M32" s="62"/>
      <c r="N32" s="62">
        <v>760</v>
      </c>
      <c r="O32" s="62"/>
      <c r="P32" s="64">
        <v>8140</v>
      </c>
    </row>
    <row r="33" spans="1:16" ht="15" customHeight="1" x14ac:dyDescent="0.2">
      <c r="A33" s="87"/>
      <c r="B33" s="72" t="s">
        <v>70</v>
      </c>
      <c r="C33" s="72" t="s">
        <v>45</v>
      </c>
      <c r="D33" s="62">
        <v>14253</v>
      </c>
      <c r="E33" s="62"/>
      <c r="F33" s="62"/>
      <c r="G33" s="62">
        <v>20690</v>
      </c>
      <c r="H33" s="62">
        <v>29637</v>
      </c>
      <c r="I33" s="62">
        <v>20465</v>
      </c>
      <c r="J33" s="62"/>
      <c r="K33" s="62">
        <v>26075</v>
      </c>
      <c r="L33" s="62">
        <v>23340</v>
      </c>
      <c r="M33" s="62">
        <v>10520</v>
      </c>
      <c r="N33" s="62"/>
      <c r="O33" s="62">
        <v>21690</v>
      </c>
      <c r="P33" s="64">
        <v>166670</v>
      </c>
    </row>
    <row r="34" spans="1:16" ht="15" hidden="1" customHeight="1" x14ac:dyDescent="0.2">
      <c r="A34" s="87"/>
      <c r="B34" s="72" t="s">
        <v>71</v>
      </c>
      <c r="C34" s="72" t="s">
        <v>45</v>
      </c>
      <c r="D34" s="62"/>
      <c r="E34" s="62"/>
      <c r="F34" s="62"/>
      <c r="G34" s="62"/>
      <c r="H34" s="62"/>
      <c r="I34" s="62">
        <v>16506</v>
      </c>
      <c r="J34" s="62">
        <v>9725</v>
      </c>
      <c r="K34" s="62"/>
      <c r="L34" s="62">
        <v>10209</v>
      </c>
      <c r="M34" s="62">
        <v>21239</v>
      </c>
      <c r="N34" s="62">
        <v>25413</v>
      </c>
      <c r="O34" s="62"/>
      <c r="P34" s="64">
        <v>83092</v>
      </c>
    </row>
    <row r="35" spans="1:16" ht="15" hidden="1" customHeight="1" x14ac:dyDescent="0.2">
      <c r="A35" s="87"/>
      <c r="B35" s="72" t="s">
        <v>28</v>
      </c>
      <c r="C35" s="72" t="s">
        <v>45</v>
      </c>
      <c r="D35" s="62">
        <v>8250</v>
      </c>
      <c r="E35" s="62">
        <v>38284</v>
      </c>
      <c r="F35" s="62"/>
      <c r="G35" s="62">
        <v>18002</v>
      </c>
      <c r="H35" s="62">
        <v>27105</v>
      </c>
      <c r="I35" s="62">
        <v>25095</v>
      </c>
      <c r="J35" s="62"/>
      <c r="K35" s="62">
        <v>26895</v>
      </c>
      <c r="L35" s="62">
        <v>19991</v>
      </c>
      <c r="M35" s="62"/>
      <c r="N35" s="62">
        <v>35703</v>
      </c>
      <c r="O35" s="62">
        <v>30217</v>
      </c>
      <c r="P35" s="64">
        <v>229542</v>
      </c>
    </row>
    <row r="36" spans="1:16" ht="15" hidden="1" customHeight="1" x14ac:dyDescent="0.2">
      <c r="A36" s="87"/>
      <c r="B36" s="72" t="s">
        <v>29</v>
      </c>
      <c r="C36" s="72" t="s">
        <v>45</v>
      </c>
      <c r="D36" s="62"/>
      <c r="E36" s="62">
        <v>30600</v>
      </c>
      <c r="F36" s="62">
        <v>21480</v>
      </c>
      <c r="G36" s="62"/>
      <c r="H36" s="62"/>
      <c r="I36" s="62">
        <v>23933</v>
      </c>
      <c r="J36" s="62">
        <v>6779</v>
      </c>
      <c r="K36" s="62"/>
      <c r="L36" s="62"/>
      <c r="M36" s="62">
        <v>14882</v>
      </c>
      <c r="N36" s="62">
        <v>48401</v>
      </c>
      <c r="O36" s="62">
        <v>7481</v>
      </c>
      <c r="P36" s="64">
        <v>153556</v>
      </c>
    </row>
    <row r="37" spans="1:16" ht="15" hidden="1" customHeight="1" x14ac:dyDescent="0.2">
      <c r="A37" s="87"/>
      <c r="B37" s="72" t="s">
        <v>58</v>
      </c>
      <c r="C37" s="72" t="s">
        <v>45</v>
      </c>
      <c r="D37" s="62">
        <v>14646</v>
      </c>
      <c r="E37" s="62"/>
      <c r="F37" s="62">
        <v>22502</v>
      </c>
      <c r="G37" s="62">
        <v>27209</v>
      </c>
      <c r="H37" s="62">
        <v>20573</v>
      </c>
      <c r="I37" s="62"/>
      <c r="J37" s="62">
        <v>13420</v>
      </c>
      <c r="K37" s="62">
        <v>9140</v>
      </c>
      <c r="L37" s="62">
        <v>12642</v>
      </c>
      <c r="M37" s="62">
        <v>30339</v>
      </c>
      <c r="N37" s="62">
        <v>17406</v>
      </c>
      <c r="O37" s="62">
        <v>25905</v>
      </c>
      <c r="P37" s="64">
        <v>193782</v>
      </c>
    </row>
    <row r="38" spans="1:16" ht="15" hidden="1" customHeight="1" x14ac:dyDescent="0.2">
      <c r="A38" s="87"/>
      <c r="B38" s="72" t="s">
        <v>64</v>
      </c>
      <c r="C38" s="72" t="s">
        <v>45</v>
      </c>
      <c r="D38" s="62"/>
      <c r="E38" s="62"/>
      <c r="F38" s="62">
        <v>22720</v>
      </c>
      <c r="G38" s="62">
        <v>24892</v>
      </c>
      <c r="H38" s="62">
        <v>39623</v>
      </c>
      <c r="I38" s="62"/>
      <c r="J38" s="62"/>
      <c r="K38" s="62"/>
      <c r="L38" s="62"/>
      <c r="M38" s="62"/>
      <c r="N38" s="62"/>
      <c r="O38" s="62"/>
      <c r="P38" s="64">
        <v>87235</v>
      </c>
    </row>
    <row r="39" spans="1:16" ht="15" hidden="1" customHeight="1" x14ac:dyDescent="0.2">
      <c r="A39" s="87"/>
      <c r="B39" s="72" t="s">
        <v>61</v>
      </c>
      <c r="C39" s="72" t="s">
        <v>45</v>
      </c>
      <c r="D39" s="62"/>
      <c r="E39" s="62">
        <v>18509</v>
      </c>
      <c r="F39" s="62">
        <v>29586</v>
      </c>
      <c r="G39" s="62"/>
      <c r="H39" s="62"/>
      <c r="I39" s="62">
        <v>10285</v>
      </c>
      <c r="J39" s="62"/>
      <c r="K39" s="62"/>
      <c r="L39" s="62"/>
      <c r="M39" s="62"/>
      <c r="N39" s="62"/>
      <c r="O39" s="62"/>
      <c r="P39" s="64">
        <v>58380</v>
      </c>
    </row>
    <row r="40" spans="1:16" ht="15" hidden="1" customHeight="1" x14ac:dyDescent="0.2">
      <c r="A40" s="86" t="s">
        <v>23</v>
      </c>
      <c r="B40" s="86"/>
      <c r="C40" s="86"/>
      <c r="D40" s="61">
        <v>40749</v>
      </c>
      <c r="E40" s="61">
        <v>99493</v>
      </c>
      <c r="F40" s="61">
        <v>104088</v>
      </c>
      <c r="G40" s="61">
        <v>98393</v>
      </c>
      <c r="H40" s="61">
        <v>130808</v>
      </c>
      <c r="I40" s="61">
        <v>108653</v>
      </c>
      <c r="J40" s="61">
        <v>37534</v>
      </c>
      <c r="K40" s="61">
        <v>66310</v>
      </c>
      <c r="L40" s="61">
        <v>71938</v>
      </c>
      <c r="M40" s="61">
        <v>90188</v>
      </c>
      <c r="N40" s="61">
        <v>140124</v>
      </c>
      <c r="O40" s="61">
        <v>111108</v>
      </c>
      <c r="P40" s="64">
        <v>1099386</v>
      </c>
    </row>
    <row r="41" spans="1:16" ht="15" hidden="1" customHeight="1" x14ac:dyDescent="0.2">
      <c r="A41" s="60" t="s">
        <v>10</v>
      </c>
      <c r="B41" s="72" t="s">
        <v>74</v>
      </c>
      <c r="C41" s="72" t="s">
        <v>46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>
        <v>10000</v>
      </c>
      <c r="P41" s="64">
        <v>10000</v>
      </c>
    </row>
    <row r="42" spans="1:16" ht="15" hidden="1" customHeight="1" x14ac:dyDescent="0.2">
      <c r="A42" s="87"/>
      <c r="B42" s="72" t="s">
        <v>36</v>
      </c>
      <c r="C42" s="72" t="s">
        <v>46</v>
      </c>
      <c r="D42" s="62">
        <v>1397</v>
      </c>
      <c r="E42" s="62">
        <v>7196</v>
      </c>
      <c r="F42" s="62">
        <v>2870</v>
      </c>
      <c r="G42" s="62">
        <v>2400</v>
      </c>
      <c r="H42" s="62">
        <v>8420</v>
      </c>
      <c r="I42" s="62">
        <v>5000</v>
      </c>
      <c r="J42" s="62">
        <v>1000</v>
      </c>
      <c r="K42" s="62">
        <v>2600</v>
      </c>
      <c r="L42" s="62">
        <v>6400</v>
      </c>
      <c r="M42" s="62">
        <v>8064</v>
      </c>
      <c r="N42" s="62">
        <v>5094</v>
      </c>
      <c r="O42" s="62">
        <v>7250</v>
      </c>
      <c r="P42" s="64">
        <v>57691</v>
      </c>
    </row>
    <row r="43" spans="1:16" ht="15" hidden="1" customHeight="1" x14ac:dyDescent="0.2">
      <c r="A43" s="87"/>
      <c r="B43" s="72" t="s">
        <v>35</v>
      </c>
      <c r="C43" s="72" t="s">
        <v>46</v>
      </c>
      <c r="D43" s="62"/>
      <c r="E43" s="62"/>
      <c r="F43" s="62"/>
      <c r="G43" s="62"/>
      <c r="H43" s="62">
        <v>0</v>
      </c>
      <c r="I43" s="62"/>
      <c r="J43" s="62">
        <v>1866</v>
      </c>
      <c r="K43" s="62">
        <v>16830</v>
      </c>
      <c r="L43" s="62"/>
      <c r="M43" s="62"/>
      <c r="N43" s="62"/>
      <c r="O43" s="62"/>
      <c r="P43" s="64">
        <v>18696</v>
      </c>
    </row>
    <row r="44" spans="1:16" ht="15" hidden="1" customHeight="1" x14ac:dyDescent="0.2">
      <c r="A44" s="87"/>
      <c r="B44" s="72" t="s">
        <v>68</v>
      </c>
      <c r="C44" s="72" t="s">
        <v>46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>
        <v>1</v>
      </c>
      <c r="O44" s="62"/>
      <c r="P44" s="64">
        <v>1</v>
      </c>
    </row>
    <row r="45" spans="1:16" ht="15" hidden="1" customHeight="1" x14ac:dyDescent="0.2">
      <c r="A45" s="87"/>
      <c r="B45" s="72" t="s">
        <v>51</v>
      </c>
      <c r="C45" s="72" t="s">
        <v>46</v>
      </c>
      <c r="D45" s="62"/>
      <c r="E45" s="62"/>
      <c r="F45" s="62"/>
      <c r="G45" s="62"/>
      <c r="H45" s="62"/>
      <c r="I45" s="62"/>
      <c r="J45" s="62"/>
      <c r="K45" s="62"/>
      <c r="L45" s="62">
        <v>0</v>
      </c>
      <c r="M45" s="62"/>
      <c r="N45" s="62"/>
      <c r="O45" s="62"/>
      <c r="P45" s="64">
        <v>0</v>
      </c>
    </row>
    <row r="46" spans="1:16" ht="15" customHeight="1" x14ac:dyDescent="0.2">
      <c r="A46" s="87"/>
      <c r="B46" s="72" t="s">
        <v>70</v>
      </c>
      <c r="C46" s="72" t="s">
        <v>46</v>
      </c>
      <c r="D46" s="62">
        <v>7536</v>
      </c>
      <c r="E46" s="62"/>
      <c r="F46" s="62"/>
      <c r="G46" s="62">
        <v>10846</v>
      </c>
      <c r="H46" s="62">
        <v>15455</v>
      </c>
      <c r="I46" s="62">
        <v>1155</v>
      </c>
      <c r="J46" s="62"/>
      <c r="K46" s="62">
        <v>8870</v>
      </c>
      <c r="L46" s="62">
        <v>16213</v>
      </c>
      <c r="M46" s="62">
        <v>5325</v>
      </c>
      <c r="N46" s="62"/>
      <c r="O46" s="62">
        <v>16368</v>
      </c>
      <c r="P46" s="64">
        <v>81768</v>
      </c>
    </row>
    <row r="47" spans="1:16" ht="15" hidden="1" customHeight="1" x14ac:dyDescent="0.2">
      <c r="A47" s="87"/>
      <c r="B47" s="72" t="s">
        <v>71</v>
      </c>
      <c r="C47" s="72" t="s">
        <v>46</v>
      </c>
      <c r="D47" s="62"/>
      <c r="E47" s="62"/>
      <c r="F47" s="62"/>
      <c r="G47" s="62"/>
      <c r="H47" s="62"/>
      <c r="I47" s="62">
        <v>6950</v>
      </c>
      <c r="J47" s="62">
        <v>12065</v>
      </c>
      <c r="K47" s="62"/>
      <c r="L47" s="62">
        <v>5445</v>
      </c>
      <c r="M47" s="62">
        <v>10565</v>
      </c>
      <c r="N47" s="62">
        <v>15644</v>
      </c>
      <c r="O47" s="62"/>
      <c r="P47" s="64">
        <v>50669</v>
      </c>
    </row>
    <row r="48" spans="1:16" ht="15" hidden="1" customHeight="1" x14ac:dyDescent="0.2">
      <c r="A48" s="87"/>
      <c r="B48" s="72" t="s">
        <v>28</v>
      </c>
      <c r="C48" s="72" t="s">
        <v>46</v>
      </c>
      <c r="D48" s="62">
        <v>5200</v>
      </c>
      <c r="E48" s="62">
        <v>6929</v>
      </c>
      <c r="F48" s="62"/>
      <c r="G48" s="62">
        <v>16540</v>
      </c>
      <c r="H48" s="62">
        <v>7965</v>
      </c>
      <c r="I48" s="62">
        <v>10397</v>
      </c>
      <c r="J48" s="62"/>
      <c r="K48" s="62">
        <v>20483</v>
      </c>
      <c r="L48" s="62">
        <v>18397</v>
      </c>
      <c r="M48" s="62"/>
      <c r="N48" s="62">
        <v>6815</v>
      </c>
      <c r="O48" s="62">
        <v>9087</v>
      </c>
      <c r="P48" s="64">
        <v>101813</v>
      </c>
    </row>
    <row r="49" spans="1:16" ht="15" hidden="1" customHeight="1" x14ac:dyDescent="0.2">
      <c r="A49" s="87"/>
      <c r="B49" s="72" t="s">
        <v>29</v>
      </c>
      <c r="C49" s="72" t="s">
        <v>46</v>
      </c>
      <c r="D49" s="62"/>
      <c r="E49" s="62">
        <v>11073</v>
      </c>
      <c r="F49" s="62">
        <v>12614</v>
      </c>
      <c r="G49" s="62"/>
      <c r="H49" s="62"/>
      <c r="I49" s="62">
        <v>15758</v>
      </c>
      <c r="J49" s="62">
        <v>5882</v>
      </c>
      <c r="K49" s="62"/>
      <c r="L49" s="62"/>
      <c r="M49" s="62">
        <v>9581</v>
      </c>
      <c r="N49" s="62">
        <v>8295</v>
      </c>
      <c r="O49" s="62">
        <v>1910</v>
      </c>
      <c r="P49" s="64">
        <v>65113</v>
      </c>
    </row>
    <row r="50" spans="1:16" ht="15" hidden="1" customHeight="1" x14ac:dyDescent="0.2">
      <c r="A50" s="87"/>
      <c r="B50" s="72" t="s">
        <v>58</v>
      </c>
      <c r="C50" s="72" t="s">
        <v>46</v>
      </c>
      <c r="D50" s="62">
        <v>6015</v>
      </c>
      <c r="E50" s="62"/>
      <c r="F50" s="62">
        <v>11835</v>
      </c>
      <c r="G50" s="62">
        <v>6312</v>
      </c>
      <c r="H50" s="62">
        <v>9993</v>
      </c>
      <c r="I50" s="62"/>
      <c r="J50" s="62">
        <v>10477</v>
      </c>
      <c r="K50" s="62">
        <v>1115</v>
      </c>
      <c r="L50" s="62">
        <v>13651</v>
      </c>
      <c r="M50" s="62">
        <v>17228</v>
      </c>
      <c r="N50" s="62">
        <v>2010</v>
      </c>
      <c r="O50" s="62">
        <v>20993</v>
      </c>
      <c r="P50" s="64">
        <v>99629</v>
      </c>
    </row>
    <row r="51" spans="1:16" ht="15" hidden="1" customHeight="1" x14ac:dyDescent="0.2">
      <c r="A51" s="87"/>
      <c r="B51" s="72" t="s">
        <v>64</v>
      </c>
      <c r="C51" s="72" t="s">
        <v>46</v>
      </c>
      <c r="D51" s="62"/>
      <c r="E51" s="62"/>
      <c r="F51" s="62">
        <v>5358</v>
      </c>
      <c r="G51" s="62">
        <v>24622</v>
      </c>
      <c r="H51" s="62">
        <v>4954</v>
      </c>
      <c r="I51" s="62"/>
      <c r="J51" s="62"/>
      <c r="K51" s="62"/>
      <c r="L51" s="62"/>
      <c r="M51" s="62"/>
      <c r="N51" s="62"/>
      <c r="O51" s="62"/>
      <c r="P51" s="64">
        <v>34934</v>
      </c>
    </row>
    <row r="52" spans="1:16" ht="15" hidden="1" customHeight="1" x14ac:dyDescent="0.2">
      <c r="A52" s="87"/>
      <c r="B52" s="72" t="s">
        <v>61</v>
      </c>
      <c r="C52" s="72" t="s">
        <v>46</v>
      </c>
      <c r="D52" s="62"/>
      <c r="E52" s="62">
        <v>9563</v>
      </c>
      <c r="F52" s="62">
        <v>4630</v>
      </c>
      <c r="G52" s="62"/>
      <c r="H52" s="62"/>
      <c r="I52" s="62">
        <v>4915</v>
      </c>
      <c r="J52" s="62"/>
      <c r="K52" s="62"/>
      <c r="L52" s="62"/>
      <c r="M52" s="62"/>
      <c r="N52" s="62"/>
      <c r="O52" s="62"/>
      <c r="P52" s="64">
        <v>19108</v>
      </c>
    </row>
    <row r="53" spans="1:16" ht="15" hidden="1" customHeight="1" x14ac:dyDescent="0.2">
      <c r="A53" s="86" t="s">
        <v>24</v>
      </c>
      <c r="B53" s="86"/>
      <c r="C53" s="86"/>
      <c r="D53" s="61">
        <v>20148</v>
      </c>
      <c r="E53" s="61">
        <v>34761</v>
      </c>
      <c r="F53" s="61">
        <v>37307</v>
      </c>
      <c r="G53" s="61">
        <v>60720</v>
      </c>
      <c r="H53" s="61">
        <v>46787</v>
      </c>
      <c r="I53" s="61">
        <v>44175</v>
      </c>
      <c r="J53" s="61">
        <v>31290</v>
      </c>
      <c r="K53" s="61">
        <v>49898</v>
      </c>
      <c r="L53" s="61">
        <v>60106</v>
      </c>
      <c r="M53" s="61">
        <v>50763</v>
      </c>
      <c r="N53" s="61">
        <v>37859</v>
      </c>
      <c r="O53" s="61">
        <v>65608</v>
      </c>
      <c r="P53" s="64">
        <v>539422</v>
      </c>
    </row>
    <row r="54" spans="1:16" ht="15" hidden="1" customHeight="1" x14ac:dyDescent="0.2">
      <c r="A54" s="88" t="s">
        <v>27</v>
      </c>
      <c r="B54" s="88"/>
      <c r="C54" s="88"/>
      <c r="D54" s="64">
        <v>76665</v>
      </c>
      <c r="E54" s="64">
        <v>145469</v>
      </c>
      <c r="F54" s="64">
        <v>154604</v>
      </c>
      <c r="G54" s="64">
        <v>174588</v>
      </c>
      <c r="H54" s="64">
        <v>193328</v>
      </c>
      <c r="I54" s="64">
        <v>165267</v>
      </c>
      <c r="J54" s="64">
        <v>82015</v>
      </c>
      <c r="K54" s="64">
        <v>127580</v>
      </c>
      <c r="L54" s="64">
        <v>147699</v>
      </c>
      <c r="M54" s="64">
        <v>158650</v>
      </c>
      <c r="N54" s="64">
        <v>208386</v>
      </c>
      <c r="O54" s="64">
        <v>176716</v>
      </c>
      <c r="P54" s="64">
        <v>1810967</v>
      </c>
    </row>
  </sheetData>
  <autoFilter ref="A5:V54">
    <filterColumn colId="1">
      <filters>
        <filter val="Демкина К."/>
      </filters>
    </filterColumn>
  </autoFilter>
  <mergeCells count="12">
    <mergeCell ref="A53:C53"/>
    <mergeCell ref="A54:C54"/>
    <mergeCell ref="A7:A18"/>
    <mergeCell ref="A19:C19"/>
    <mergeCell ref="A21:A28"/>
    <mergeCell ref="A40:C40"/>
    <mergeCell ref="A42:A52"/>
    <mergeCell ref="A1:I1"/>
    <mergeCell ref="A2:I2"/>
    <mergeCell ref="A3:I3"/>
    <mergeCell ref="A29:C29"/>
    <mergeCell ref="A31:A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2"/>
  <sheetViews>
    <sheetView workbookViewId="0">
      <selection activeCell="E9" sqref="E9"/>
    </sheetView>
  </sheetViews>
  <sheetFormatPr defaultRowHeight="12.75" x14ac:dyDescent="0.2"/>
  <cols>
    <col min="1" max="1" width="14.28515625" style="37" customWidth="1"/>
    <col min="2" max="2" width="17.85546875" style="37" customWidth="1"/>
    <col min="3" max="3" width="10.28515625" style="37" customWidth="1"/>
    <col min="4" max="4" width="10.7109375" style="79" customWidth="1"/>
    <col min="5" max="5" width="10.28515625" style="37" customWidth="1"/>
    <col min="6" max="6" width="39.85546875" style="37" customWidth="1"/>
    <col min="7" max="16384" width="9.140625" style="37"/>
  </cols>
  <sheetData>
    <row r="1" spans="1:6" ht="19.5" customHeight="1" x14ac:dyDescent="0.2">
      <c r="A1" s="68" t="s">
        <v>75</v>
      </c>
      <c r="B1" s="68"/>
      <c r="C1" s="68"/>
      <c r="D1" s="68"/>
      <c r="E1" s="68"/>
      <c r="F1" s="68"/>
    </row>
    <row r="2" spans="1:6" ht="12.75" customHeight="1" x14ac:dyDescent="0.2">
      <c r="A2" s="69" t="s">
        <v>32</v>
      </c>
      <c r="B2" s="69"/>
      <c r="C2" s="69"/>
      <c r="D2" s="69"/>
      <c r="E2" s="69"/>
      <c r="F2" s="69"/>
    </row>
    <row r="3" spans="1:6" ht="12.75" customHeight="1" x14ac:dyDescent="0.2">
      <c r="A3" s="69" t="s">
        <v>76</v>
      </c>
      <c r="B3" s="69"/>
      <c r="C3" s="69"/>
      <c r="D3" s="69"/>
      <c r="E3" s="69"/>
      <c r="F3" s="69"/>
    </row>
    <row r="4" spans="1:6" x14ac:dyDescent="0.2">
      <c r="C4" s="73" t="s">
        <v>25</v>
      </c>
      <c r="D4" s="74"/>
    </row>
    <row r="5" spans="1:6" x14ac:dyDescent="0.2">
      <c r="A5" s="70" t="s">
        <v>77</v>
      </c>
      <c r="B5" s="70" t="s">
        <v>26</v>
      </c>
      <c r="C5" s="63">
        <v>43292</v>
      </c>
      <c r="D5" s="75">
        <v>43293</v>
      </c>
      <c r="E5" s="72" t="s">
        <v>27</v>
      </c>
    </row>
    <row r="6" spans="1:6" x14ac:dyDescent="0.2">
      <c r="A6" s="60" t="s">
        <v>78</v>
      </c>
      <c r="B6" s="72" t="s">
        <v>74</v>
      </c>
      <c r="C6" s="62"/>
      <c r="D6" s="76">
        <v>631.00000000981004</v>
      </c>
      <c r="E6" s="64">
        <v>631.00000000981004</v>
      </c>
    </row>
    <row r="7" spans="1:6" x14ac:dyDescent="0.2">
      <c r="A7" s="77"/>
      <c r="B7" s="72" t="s">
        <v>36</v>
      </c>
      <c r="C7" s="62"/>
      <c r="D7" s="76">
        <v>3150</v>
      </c>
      <c r="E7" s="64">
        <v>3150</v>
      </c>
    </row>
    <row r="8" spans="1:6" x14ac:dyDescent="0.2">
      <c r="A8" s="77"/>
      <c r="B8" s="72" t="s">
        <v>70</v>
      </c>
      <c r="C8" s="62"/>
      <c r="D8" s="76">
        <v>7246.9999999966003</v>
      </c>
      <c r="E8" s="64">
        <v>7246.9999999966003</v>
      </c>
    </row>
    <row r="9" spans="1:6" x14ac:dyDescent="0.2">
      <c r="A9" s="77"/>
      <c r="B9" s="72" t="s">
        <v>28</v>
      </c>
      <c r="C9" s="62">
        <v>1273.0000000058001</v>
      </c>
      <c r="D9" s="76">
        <v>5574.0000000027003</v>
      </c>
      <c r="E9" s="64">
        <v>6847.0000000085001</v>
      </c>
    </row>
    <row r="10" spans="1:6" x14ac:dyDescent="0.2">
      <c r="A10" s="77"/>
      <c r="B10" s="72" t="s">
        <v>29</v>
      </c>
      <c r="C10" s="62"/>
      <c r="D10" s="76">
        <v>1019.0000000007</v>
      </c>
      <c r="E10" s="64">
        <v>1019.0000000007</v>
      </c>
    </row>
    <row r="11" spans="1:6" x14ac:dyDescent="0.2">
      <c r="A11" s="71"/>
      <c r="B11" s="72" t="s">
        <v>58</v>
      </c>
      <c r="C11" s="62"/>
      <c r="D11" s="76">
        <v>5935.0000000013497</v>
      </c>
      <c r="E11" s="64">
        <v>5935.0000000013497</v>
      </c>
    </row>
    <row r="12" spans="1:6" x14ac:dyDescent="0.2">
      <c r="A12" s="73" t="s">
        <v>79</v>
      </c>
      <c r="B12" s="74"/>
      <c r="C12" s="61">
        <v>1273.0000000058001</v>
      </c>
      <c r="D12" s="78">
        <v>23556.000000011201</v>
      </c>
      <c r="E12" s="64">
        <v>24829.000000017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Диагр ср.чек и кол гост</vt:lpstr>
      <vt:lpstr>Офиц.</vt:lpstr>
      <vt:lpstr>раб.(офиц)</vt:lpstr>
      <vt:lpstr>бонусы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ГАВ</cp:lastModifiedBy>
  <cp:lastPrinted>2015-02-12T10:33:28Z</cp:lastPrinted>
  <dcterms:created xsi:type="dcterms:W3CDTF">1996-10-08T23:32:33Z</dcterms:created>
  <dcterms:modified xsi:type="dcterms:W3CDTF">2018-07-13T08:31:04Z</dcterms:modified>
</cp:coreProperties>
</file>