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filterPrivacy="1" defaultThemeVersion="124226"/>
  <xr:revisionPtr revIDLastSave="0" documentId="10_ncr:8100000_{2C0428BD-AF9C-4C9C-9FAB-ACE2E719A0B6}" xr6:coauthVersionLast="34" xr6:coauthVersionMax="34" xr10:uidLastSave="{00000000-0000-0000-0000-000000000000}"/>
  <bookViews>
    <workbookView xWindow="0" yWindow="0" windowWidth="38400" windowHeight="11250" xr2:uid="{00000000-000D-0000-FFFF-FFFF00000000}"/>
  </bookViews>
  <sheets>
    <sheet name="Uchet" sheetId="1" r:id="rId1"/>
    <sheet name="TovatSchet" sheetId="2" r:id="rId2"/>
    <sheet name="Sotrudniki" sheetId="3" r:id="rId3"/>
  </sheets>
  <definedNames>
    <definedName name="_xlnm._FilterDatabase" localSheetId="1" hidden="1">TovatSchet!$A$1:$H$34</definedName>
    <definedName name="Вид">Таблица1[Вид]</definedName>
    <definedName name="Количество">Таблица1[Количество]</definedName>
    <definedName name="Лимит">Таблица3[[Номенклатура]:[лимит]]</definedName>
    <definedName name="Номенклатура">Таблица3[Номенклатура]</definedName>
    <definedName name="Фамилия">Таблица1[Фамилия]</definedName>
    <definedName name="ФИО">Таблица2[ФИО]</definedName>
  </definedNames>
  <calcPr calcId="162913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2" i="1"/>
  <c r="A12" i="1"/>
  <c r="C3" i="2"/>
  <c r="D3" i="2" s="1"/>
  <c r="B3" i="2" s="1"/>
  <c r="C4" i="2"/>
  <c r="C5" i="2"/>
  <c r="D5" i="2" s="1"/>
  <c r="B5" i="2" s="1"/>
  <c r="C6" i="2"/>
  <c r="C7" i="2"/>
  <c r="D7" i="2" s="1"/>
  <c r="B7" i="2" s="1"/>
  <c r="H11" i="1" s="1"/>
  <c r="C8" i="2"/>
  <c r="C9" i="2"/>
  <c r="D9" i="2" s="1"/>
  <c r="B9" i="2" s="1"/>
  <c r="C10" i="2"/>
  <c r="C11" i="2"/>
  <c r="D11" i="2" s="1"/>
  <c r="B11" i="2" s="1"/>
  <c r="C12" i="2"/>
  <c r="C13" i="2"/>
  <c r="D13" i="2" s="1"/>
  <c r="B13" i="2" s="1"/>
  <c r="C14" i="2"/>
  <c r="C15" i="2"/>
  <c r="D15" i="2" s="1"/>
  <c r="B15" i="2" s="1"/>
  <c r="C16" i="2"/>
  <c r="C17" i="2"/>
  <c r="D17" i="2" s="1"/>
  <c r="B17" i="2" s="1"/>
  <c r="C18" i="2"/>
  <c r="C19" i="2"/>
  <c r="D19" i="2" s="1"/>
  <c r="B19" i="2" s="1"/>
  <c r="C20" i="2"/>
  <c r="C21" i="2"/>
  <c r="D21" i="2" s="1"/>
  <c r="B21" i="2" s="1"/>
  <c r="C22" i="2"/>
  <c r="C23" i="2"/>
  <c r="D23" i="2" s="1"/>
  <c r="B23" i="2" s="1"/>
  <c r="C24" i="2"/>
  <c r="C25" i="2"/>
  <c r="D25" i="2" s="1"/>
  <c r="B25" i="2" s="1"/>
  <c r="C26" i="2"/>
  <c r="C27" i="2"/>
  <c r="D27" i="2" s="1"/>
  <c r="B27" i="2" s="1"/>
  <c r="C28" i="2"/>
  <c r="C29" i="2"/>
  <c r="D29" i="2" s="1"/>
  <c r="B29" i="2" s="1"/>
  <c r="C30" i="2"/>
  <c r="C31" i="2"/>
  <c r="D31" i="2" s="1"/>
  <c r="B31" i="2" s="1"/>
  <c r="C32" i="2"/>
  <c r="C33" i="2"/>
  <c r="D33" i="2" s="1"/>
  <c r="B33" i="2" s="1"/>
  <c r="C34" i="2"/>
  <c r="C2" i="2"/>
  <c r="D2" i="2" s="1"/>
  <c r="B2" i="2" s="1"/>
  <c r="A11" i="1"/>
  <c r="A10" i="1"/>
  <c r="A2" i="1"/>
  <c r="A3" i="1"/>
  <c r="A4" i="1"/>
  <c r="A5" i="1"/>
  <c r="A6" i="1"/>
  <c r="A7" i="1"/>
  <c r="A8" i="1"/>
  <c r="A9" i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2" i="2"/>
  <c r="D14" i="2" l="1"/>
  <c r="B14" i="2" s="1"/>
  <c r="D8" i="2"/>
  <c r="B8" i="2" s="1"/>
  <c r="D34" i="2"/>
  <c r="B34" i="2" s="1"/>
  <c r="H12" i="1" s="1"/>
  <c r="D30" i="2"/>
  <c r="B30" i="2" s="1"/>
  <c r="D26" i="2"/>
  <c r="B26" i="2" s="1"/>
  <c r="D22" i="2"/>
  <c r="B22" i="2" s="1"/>
  <c r="H2" i="1" s="1"/>
  <c r="D18" i="2"/>
  <c r="B18" i="2" s="1"/>
  <c r="D10" i="2"/>
  <c r="B10" i="2" s="1"/>
  <c r="D6" i="2"/>
  <c r="B6" i="2" s="1"/>
  <c r="D32" i="2"/>
  <c r="B32" i="2" s="1"/>
  <c r="D28" i="2"/>
  <c r="B28" i="2" s="1"/>
  <c r="D24" i="2"/>
  <c r="B24" i="2" s="1"/>
  <c r="D20" i="2"/>
  <c r="B20" i="2" s="1"/>
  <c r="D16" i="2"/>
  <c r="B16" i="2" s="1"/>
  <c r="D12" i="2"/>
  <c r="B12" i="2" s="1"/>
  <c r="D4" i="2"/>
  <c r="B4" i="2" s="1"/>
  <c r="F10" i="1"/>
  <c r="H10" i="1"/>
  <c r="H7" i="1"/>
  <c r="H8" i="1"/>
  <c r="H5" i="1"/>
  <c r="H9" i="1"/>
  <c r="H3" i="1"/>
  <c r="H6" i="1"/>
  <c r="F2" i="1"/>
  <c r="F11" i="1"/>
  <c r="F7" i="1"/>
  <c r="F8" i="1"/>
  <c r="F5" i="1"/>
  <c r="F3" i="1"/>
  <c r="F9" i="1"/>
  <c r="F12" i="1" l="1"/>
  <c r="F4" i="1"/>
  <c r="F6" i="1"/>
  <c r="H4" i="1"/>
</calcChain>
</file>

<file path=xl/sharedStrings.xml><?xml version="1.0" encoding="utf-8"?>
<sst xmlns="http://schemas.openxmlformats.org/spreadsheetml/2006/main" count="78" uniqueCount="56">
  <si>
    <t>ФИО</t>
  </si>
  <si>
    <t>Иванова И.И.</t>
  </si>
  <si>
    <t>Федорова И.И.</t>
  </si>
  <si>
    <t>Петрова И.И.</t>
  </si>
  <si>
    <t>Кириллова И.И.</t>
  </si>
  <si>
    <t>Потапова И.И.</t>
  </si>
  <si>
    <t>Кузнецова И.И.</t>
  </si>
  <si>
    <t>Сидорова И.И.</t>
  </si>
  <si>
    <t>Номенклатура</t>
  </si>
  <si>
    <t>лимит</t>
  </si>
  <si>
    <t>расход</t>
  </si>
  <si>
    <t>в наличии с учетом расхода</t>
  </si>
  <si>
    <t>В наличии</t>
  </si>
  <si>
    <t>Буамга 200гр</t>
  </si>
  <si>
    <t>Бумага для заметок</t>
  </si>
  <si>
    <t>Бумага для записей</t>
  </si>
  <si>
    <t>Бумага ксероксная</t>
  </si>
  <si>
    <t>Журнал входящей корреспонденции</t>
  </si>
  <si>
    <t>Журнал исходящей корреспонденции</t>
  </si>
  <si>
    <t>Зажим</t>
  </si>
  <si>
    <t>Иголка</t>
  </si>
  <si>
    <t>Карандаш</t>
  </si>
  <si>
    <t>Карандаш клейкий</t>
  </si>
  <si>
    <t>Краска штемпельная</t>
  </si>
  <si>
    <t>Нитки</t>
  </si>
  <si>
    <t>Папка входящей корреспонденции</t>
  </si>
  <si>
    <t>Папка на 2 кольцах</t>
  </si>
  <si>
    <t>Ручка</t>
  </si>
  <si>
    <t>Ручка гелевая</t>
  </si>
  <si>
    <t>Ручка корректирующая</t>
  </si>
  <si>
    <t>Ручка на липучке (для заявителей)</t>
  </si>
  <si>
    <t>Салфетки для монитора</t>
  </si>
  <si>
    <t>Скобы бол</t>
  </si>
  <si>
    <t>Скобы мал</t>
  </si>
  <si>
    <t>Скоросшиватель</t>
  </si>
  <si>
    <t>Скотч</t>
  </si>
  <si>
    <t>Скрепки большие</t>
  </si>
  <si>
    <t>Скрепки цветные</t>
  </si>
  <si>
    <t>Стержни пишущие</t>
  </si>
  <si>
    <t>Текстовыделитель</t>
  </si>
  <si>
    <t>Термолента</t>
  </si>
  <si>
    <t>Точилка</t>
  </si>
  <si>
    <t>Уголок</t>
  </si>
  <si>
    <t>Файл</t>
  </si>
  <si>
    <t>Шило</t>
  </si>
  <si>
    <t>Штрих</t>
  </si>
  <si>
    <t>Дата</t>
  </si>
  <si>
    <t>Вид</t>
  </si>
  <si>
    <t>Количество</t>
  </si>
  <si>
    <t>Фамилия</t>
  </si>
  <si>
    <t xml:space="preserve">Это формула работает </t>
  </si>
  <si>
    <t>а это не работает</t>
  </si>
  <si>
    <t xml:space="preserve"> в проверке данных </t>
  </si>
  <si>
    <t>01.01.2012</t>
  </si>
  <si>
    <t>01.02.2012</t>
  </si>
  <si>
    <t>01.03.2012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</si>
</sst>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14" fontId="0" fillId="0" borderId="0" xfId="0" applyNumberFormat="1" applyBorder="1"/>
    <xf numFmtId="0" fontId="0" fillId="0" borderId="0" xfId="0" applyBorder="1"/>
    <xf numFmtId="0" fontId="1" fillId="0" borderId="0" xfId="0" applyFont="1"/>
    <xf numFmtId="14" fontId="1" fillId="0" borderId="0" xfId="0" applyNumberFormat="1" applyFont="1"/>
    <xf numFmtId="0" fontId="1" fillId="2" borderId="0" xfId="0" applyFont="1" applyFill="1"/>
    <xf numFmtId="0" fontId="1" fillId="3" borderId="0" xfId="0" applyFont="1" applyFill="1"/>
    <xf numFmtId="0" fontId="0" fillId="3" borderId="0" xfId="0" applyFill="1"/>
    <xf numFmtId="1" fontId="0" fillId="3" borderId="0" xfId="0" applyNumberFormat="1" applyFill="1"/>
    <xf numFmtId="0" fontId="1" fillId="2" borderId="0" xfId="0" applyFont="1" applyFill="1" applyAlignment="1">
      <alignment horizontal="left"/>
    </xf>
    <xf numFmtId="0" fontId="0" fillId="0" borderId="0" xfId="0" applyFill="1"/>
  </cellXfs>
  <cellStyles count="1">
    <cellStyle name="Обычный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9" formatCode="dd/mm/yyyy"/>
    </dxf>
    <dxf>
      <numFmt numFmtId="1" formatCode="0"/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D12" totalsRowShown="0">
  <autoFilter ref="A1:D12" xr:uid="{00000000-0009-0000-0100-000001000000}"/>
  <tableColumns count="4">
    <tableColumn id="1" xr3:uid="{00000000-0010-0000-0000-000001000000}" name="Дата" dataDxfId="6">
      <calculatedColumnFormula>IF(ISBLANK(B2),"",TODAY())</calculatedColumnFormula>
    </tableColumn>
    <tableColumn id="2" xr3:uid="{00000000-0010-0000-0000-000002000000}" name="Вид"/>
    <tableColumn id="3" xr3:uid="{00000000-0010-0000-0000-000003000000}" name="Количество"/>
    <tableColumn id="4" xr3:uid="{00000000-0010-0000-0000-000004000000}" name="Фамилия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352C2F2-784F-40F1-AC26-90E1F352338E}" name="Таблица3" displayName="Таблица3" ref="A1:H34" totalsRowShown="0" headerRowDxfId="0">
  <autoFilter ref="A1:H34" xr:uid="{485E2A48-F12A-48C2-A417-63A9AB03D486}"/>
  <tableColumns count="8">
    <tableColumn id="1" xr3:uid="{D3CE0C2C-60BA-4C6B-8877-6FB7937F7E7B}" name="Номенклатура" dataDxfId="2"/>
    <tableColumn id="2" xr3:uid="{BC18686C-07F6-4D89-8746-8D9ED950544F}" name="лимит" dataDxfId="1">
      <calculatedColumnFormula>ROUNDDOWN(D2/(COUNTA(ФИО)-1),0)</calculatedColumnFormula>
    </tableColumn>
    <tableColumn id="3" xr3:uid="{4FD12904-C4CD-4BAE-9C1E-F2B273F65B1C}" name="расход">
      <calculatedColumnFormula>SUMIF(Вид,A2,Количество)</calculatedColumnFormula>
    </tableColumn>
    <tableColumn id="4" xr3:uid="{914A538E-CF10-464F-A016-D6F83570E537}" name="в наличии с учетом расхода">
      <calculatedColumnFormula>E2-C2</calculatedColumnFormula>
    </tableColumn>
    <tableColumn id="5" xr3:uid="{B3C6E708-C7E9-441A-94A7-228288200D7B}" name="В наличии">
      <calculatedColumnFormula>SUM(F2:H2)</calculatedColumnFormula>
    </tableColumn>
    <tableColumn id="6" xr3:uid="{665CD65F-AA96-4F8F-8EC9-DDB17A22D0E3}" name="01.01.2012"/>
    <tableColumn id="7" xr3:uid="{56C88298-6DF2-42BA-BC40-5B6FB5DBD076}" name="01.02.2012"/>
    <tableColumn id="8" xr3:uid="{420EB485-DBBC-436E-B5F3-2C1A3923A425}" name="01.03.20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4FDDBB6-9928-4FFD-B66E-366EC5A985D8}" name="Таблица2" displayName="Таблица2" ref="A1:A8" totalsRowShown="0" headerRowDxfId="4" dataDxfId="3">
  <autoFilter ref="A1:A8" xr:uid="{CCCC1483-EB10-45F4-94BC-122583DA3A1A}"/>
  <tableColumns count="1">
    <tableColumn id="1" xr3:uid="{41434511-C6EA-4511-BE97-2832A146F40E}" name="ФИО" dataDxfId="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workbookViewId="0">
      <selection activeCell="C9" sqref="C9"/>
    </sheetView>
  </sheetViews>
  <sheetFormatPr defaultRowHeight="15" x14ac:dyDescent="0.25"/>
  <cols>
    <col min="1" max="1" width="10.140625" style="1" bestFit="1" customWidth="1"/>
    <col min="2" max="2" width="25.42578125" customWidth="1"/>
    <col min="3" max="3" width="17.7109375" customWidth="1"/>
    <col min="4" max="4" width="20.140625" customWidth="1"/>
    <col min="5" max="5" width="17.42578125" customWidth="1"/>
    <col min="7" max="7" width="13.140625" customWidth="1"/>
    <col min="8" max="8" width="21.5703125" customWidth="1"/>
  </cols>
  <sheetData>
    <row r="1" spans="1:9" x14ac:dyDescent="0.25">
      <c r="A1" s="1" t="s">
        <v>46</v>
      </c>
      <c r="B1" t="s">
        <v>47</v>
      </c>
      <c r="C1" t="s">
        <v>48</v>
      </c>
      <c r="D1" t="s">
        <v>49</v>
      </c>
      <c r="F1" s="7" t="s">
        <v>50</v>
      </c>
      <c r="G1" s="4"/>
      <c r="H1" s="10" t="s">
        <v>51</v>
      </c>
      <c r="I1" t="s">
        <v>52</v>
      </c>
    </row>
    <row r="2" spans="1:9" x14ac:dyDescent="0.25">
      <c r="A2" s="1">
        <f t="shared" ref="A2:A9" ca="1" si="0">IF(ISBLANK(B2),"",TODAY())</f>
        <v>43313</v>
      </c>
      <c r="B2" t="s">
        <v>33</v>
      </c>
      <c r="C2">
        <v>1</v>
      </c>
      <c r="D2" t="s">
        <v>2</v>
      </c>
      <c r="E2">
        <f>SUMIFS($C$2:$C$12,$D$2:$D$12,D2,$B$2:$B$12,B2)</f>
        <v>2</v>
      </c>
      <c r="F2" t="b">
        <f t="shared" ref="F2:F12" si="1">SUMIFS($C$2:$C$12,$D$2:$D$12,D2,$B$2:$B$12,B2)&lt;=VLOOKUP(B2,Лимит,2)</f>
        <v>1</v>
      </c>
      <c r="H2" t="b">
        <f t="shared" ref="H2:H12" si="2">SUMIFS(Количество,Фамилия,D2,Вид,B2)&lt;=VLOOKUP(B2,Лимит,2)</f>
        <v>1</v>
      </c>
    </row>
    <row r="3" spans="1:9" x14ac:dyDescent="0.25">
      <c r="A3" s="1">
        <f t="shared" ca="1" si="0"/>
        <v>43313</v>
      </c>
      <c r="B3" t="s">
        <v>16</v>
      </c>
      <c r="C3">
        <v>3</v>
      </c>
      <c r="D3" t="s">
        <v>3</v>
      </c>
      <c r="E3">
        <f t="shared" ref="E3:E12" si="3">SUMIFS($C$2:$C$12,$D$2:$D$12,D3,$B$2:$B$12,B3)</f>
        <v>8</v>
      </c>
      <c r="F3" t="b">
        <f t="shared" si="1"/>
        <v>1</v>
      </c>
      <c r="H3" t="b">
        <f t="shared" si="2"/>
        <v>1</v>
      </c>
    </row>
    <row r="4" spans="1:9" x14ac:dyDescent="0.25">
      <c r="A4" s="1">
        <f t="shared" ca="1" si="0"/>
        <v>43313</v>
      </c>
      <c r="B4" t="s">
        <v>33</v>
      </c>
      <c r="C4">
        <v>1</v>
      </c>
      <c r="D4" t="s">
        <v>2</v>
      </c>
      <c r="E4">
        <f t="shared" si="3"/>
        <v>2</v>
      </c>
      <c r="F4" t="b">
        <f t="shared" si="1"/>
        <v>1</v>
      </c>
      <c r="H4" t="b">
        <f t="shared" si="2"/>
        <v>1</v>
      </c>
    </row>
    <row r="5" spans="1:9" x14ac:dyDescent="0.25">
      <c r="A5" s="1">
        <f t="shared" ca="1" si="0"/>
        <v>43313</v>
      </c>
      <c r="B5" t="s">
        <v>16</v>
      </c>
      <c r="C5">
        <v>1</v>
      </c>
      <c r="D5" t="s">
        <v>3</v>
      </c>
      <c r="E5">
        <f t="shared" si="3"/>
        <v>8</v>
      </c>
      <c r="F5" t="b">
        <f t="shared" si="1"/>
        <v>1</v>
      </c>
      <c r="H5" t="b">
        <f t="shared" si="2"/>
        <v>1</v>
      </c>
    </row>
    <row r="6" spans="1:9" x14ac:dyDescent="0.25">
      <c r="A6" s="1">
        <f t="shared" ca="1" si="0"/>
        <v>43313</v>
      </c>
      <c r="B6" t="s">
        <v>33</v>
      </c>
      <c r="C6">
        <v>1</v>
      </c>
      <c r="D6" t="s">
        <v>4</v>
      </c>
      <c r="E6">
        <f t="shared" si="3"/>
        <v>1</v>
      </c>
      <c r="F6" t="b">
        <f t="shared" si="1"/>
        <v>1</v>
      </c>
      <c r="H6" t="b">
        <f t="shared" si="2"/>
        <v>1</v>
      </c>
    </row>
    <row r="7" spans="1:9" x14ac:dyDescent="0.25">
      <c r="A7" s="1">
        <f t="shared" ca="1" si="0"/>
        <v>43313</v>
      </c>
      <c r="B7" t="s">
        <v>14</v>
      </c>
      <c r="C7">
        <v>1</v>
      </c>
      <c r="D7" t="s">
        <v>5</v>
      </c>
      <c r="E7">
        <f t="shared" si="3"/>
        <v>1</v>
      </c>
      <c r="F7" t="b">
        <f t="shared" si="1"/>
        <v>1</v>
      </c>
      <c r="H7" t="b">
        <f t="shared" si="2"/>
        <v>1</v>
      </c>
    </row>
    <row r="8" spans="1:9" x14ac:dyDescent="0.25">
      <c r="A8" s="1">
        <f t="shared" ca="1" si="0"/>
        <v>43313</v>
      </c>
      <c r="B8" t="s">
        <v>14</v>
      </c>
      <c r="C8">
        <v>1</v>
      </c>
      <c r="D8" t="s">
        <v>4</v>
      </c>
      <c r="E8">
        <f t="shared" si="3"/>
        <v>1</v>
      </c>
      <c r="F8" t="b">
        <f t="shared" si="1"/>
        <v>1</v>
      </c>
      <c r="H8" t="b">
        <f t="shared" si="2"/>
        <v>1</v>
      </c>
    </row>
    <row r="9" spans="1:9" x14ac:dyDescent="0.25">
      <c r="A9" s="1">
        <f t="shared" ca="1" si="0"/>
        <v>43313</v>
      </c>
      <c r="B9" t="s">
        <v>16</v>
      </c>
      <c r="C9">
        <v>4</v>
      </c>
      <c r="D9" t="s">
        <v>3</v>
      </c>
      <c r="E9">
        <f t="shared" si="3"/>
        <v>8</v>
      </c>
      <c r="F9" t="b">
        <f t="shared" si="1"/>
        <v>1</v>
      </c>
      <c r="H9" t="b">
        <f t="shared" si="2"/>
        <v>1</v>
      </c>
    </row>
    <row r="10" spans="1:9" x14ac:dyDescent="0.25">
      <c r="A10" s="2">
        <f ca="1">IF(ISBLANK(B10),"",TODAY())</f>
        <v>43313</v>
      </c>
      <c r="B10" s="3" t="s">
        <v>13</v>
      </c>
      <c r="C10">
        <v>1</v>
      </c>
      <c r="D10" s="3" t="s">
        <v>7</v>
      </c>
      <c r="E10">
        <f t="shared" si="3"/>
        <v>1</v>
      </c>
      <c r="F10" t="b">
        <f t="shared" si="1"/>
        <v>1</v>
      </c>
      <c r="H10" t="b">
        <f t="shared" si="2"/>
        <v>1</v>
      </c>
    </row>
    <row r="11" spans="1:9" x14ac:dyDescent="0.25">
      <c r="A11" s="2">
        <f ca="1">IF(ISBLANK(B11),"",TODAY())</f>
        <v>43313</v>
      </c>
      <c r="B11" s="3" t="s">
        <v>18</v>
      </c>
      <c r="C11">
        <v>1</v>
      </c>
      <c r="D11" s="3" t="s">
        <v>3</v>
      </c>
      <c r="E11">
        <f t="shared" si="3"/>
        <v>1</v>
      </c>
      <c r="F11" t="b">
        <f t="shared" si="1"/>
        <v>1</v>
      </c>
      <c r="H11" t="b">
        <f t="shared" si="2"/>
        <v>1</v>
      </c>
    </row>
    <row r="12" spans="1:9" x14ac:dyDescent="0.25">
      <c r="A12" s="2">
        <f ca="1">IF(ISBLANK(B12),"",TODAY())</f>
        <v>43313</v>
      </c>
      <c r="B12" s="3" t="s">
        <v>45</v>
      </c>
      <c r="C12">
        <v>1</v>
      </c>
      <c r="D12" s="3" t="s">
        <v>1</v>
      </c>
      <c r="E12">
        <f t="shared" si="3"/>
        <v>1</v>
      </c>
      <c r="F12" t="b">
        <f t="shared" si="1"/>
        <v>1</v>
      </c>
      <c r="H12" t="b">
        <f t="shared" si="2"/>
        <v>1</v>
      </c>
    </row>
  </sheetData>
  <dataValidations count="4">
    <dataValidation type="list" allowBlank="1" showInputMessage="1" showErrorMessage="1" sqref="B1:B1048576" xr:uid="{00000000-0002-0000-0000-000000000000}">
      <formula1>Номенклатура</formula1>
    </dataValidation>
    <dataValidation type="list" allowBlank="1" showInputMessage="1" showErrorMessage="1" sqref="D2:D12" xr:uid="{00000000-0002-0000-0000-000001000000}">
      <formula1>ФИО</formula1>
    </dataValidation>
    <dataValidation allowBlank="1" showInputMessage="1" showErrorMessage="1" errorTitle="Превышен лимит" sqref="F2" xr:uid="{00000000-0002-0000-0000-000003000000}"/>
    <dataValidation type="custom" allowBlank="1" showInputMessage="1" showErrorMessage="1" errorTitle="Превышен лимит" sqref="C2:C12" xr:uid="{AB123F92-47B3-4CA5-BA68-0945E2827EA9}">
      <formula1>SUMIFS(Количество,Фамилия,D2,Вид,B2)&lt;=VLOOKUP(B2,Лимит,2)</formula1>
    </dataValidation>
  </dataValidation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workbookViewId="0">
      <selection activeCell="A22" sqref="A22:XFD22"/>
    </sheetView>
  </sheetViews>
  <sheetFormatPr defaultRowHeight="15" x14ac:dyDescent="0.25"/>
  <cols>
    <col min="1" max="1" width="39.140625" customWidth="1"/>
    <col min="3" max="3" width="9.5703125" customWidth="1"/>
    <col min="4" max="4" width="28.5703125" customWidth="1"/>
    <col min="5" max="5" width="15.42578125" customWidth="1"/>
    <col min="6" max="8" width="12.28515625" customWidth="1"/>
  </cols>
  <sheetData>
    <row r="1" spans="1:8" x14ac:dyDescent="0.25">
      <c r="A1" s="7" t="s">
        <v>8</v>
      </c>
      <c r="B1" s="6" t="s">
        <v>9</v>
      </c>
      <c r="C1" s="4" t="s">
        <v>10</v>
      </c>
      <c r="D1" s="4" t="s">
        <v>11</v>
      </c>
      <c r="E1" s="4" t="s">
        <v>12</v>
      </c>
      <c r="F1" s="5" t="s">
        <v>53</v>
      </c>
      <c r="G1" s="5" t="s">
        <v>54</v>
      </c>
      <c r="H1" s="5" t="s">
        <v>55</v>
      </c>
    </row>
    <row r="2" spans="1:8" x14ac:dyDescent="0.25">
      <c r="A2" s="8" t="s">
        <v>13</v>
      </c>
      <c r="B2" s="9">
        <f t="shared" ref="B2:B34" si="0">ROUNDDOWN(D2/(COUNTA(ФИО)-1),0)</f>
        <v>2</v>
      </c>
      <c r="C2">
        <f t="shared" ref="C2:C34" si="1">SUMIF(Вид,A2,Количество)</f>
        <v>1</v>
      </c>
      <c r="D2">
        <f>E2-C2</f>
        <v>13</v>
      </c>
      <c r="E2">
        <f>SUM(F2:H2)</f>
        <v>14</v>
      </c>
      <c r="F2">
        <v>5</v>
      </c>
      <c r="G2">
        <v>4</v>
      </c>
      <c r="H2">
        <v>5</v>
      </c>
    </row>
    <row r="3" spans="1:8" x14ac:dyDescent="0.25">
      <c r="A3" s="8" t="s">
        <v>14</v>
      </c>
      <c r="B3" s="9">
        <f t="shared" si="0"/>
        <v>1</v>
      </c>
      <c r="C3">
        <f t="shared" si="1"/>
        <v>2</v>
      </c>
      <c r="D3">
        <f t="shared" ref="D3:D34" si="2">E3-C3</f>
        <v>8</v>
      </c>
      <c r="E3">
        <f t="shared" ref="E3:E34" si="3">SUM(F3:H3)</f>
        <v>10</v>
      </c>
      <c r="F3">
        <v>5</v>
      </c>
      <c r="G3">
        <v>0</v>
      </c>
      <c r="H3">
        <v>5</v>
      </c>
    </row>
    <row r="4" spans="1:8" x14ac:dyDescent="0.25">
      <c r="A4" s="8" t="s">
        <v>15</v>
      </c>
      <c r="B4" s="9">
        <f t="shared" si="0"/>
        <v>2</v>
      </c>
      <c r="C4">
        <f t="shared" si="1"/>
        <v>0</v>
      </c>
      <c r="D4">
        <f t="shared" si="2"/>
        <v>15</v>
      </c>
      <c r="E4">
        <f t="shared" si="3"/>
        <v>15</v>
      </c>
      <c r="F4">
        <v>5</v>
      </c>
      <c r="G4">
        <v>5</v>
      </c>
      <c r="H4">
        <v>5</v>
      </c>
    </row>
    <row r="5" spans="1:8" x14ac:dyDescent="0.25">
      <c r="A5" s="8" t="s">
        <v>16</v>
      </c>
      <c r="B5" s="9">
        <f t="shared" si="0"/>
        <v>8</v>
      </c>
      <c r="C5">
        <f t="shared" si="1"/>
        <v>8</v>
      </c>
      <c r="D5">
        <f t="shared" si="2"/>
        <v>52</v>
      </c>
      <c r="E5">
        <f t="shared" si="3"/>
        <v>60</v>
      </c>
      <c r="F5">
        <v>5</v>
      </c>
      <c r="G5">
        <v>50</v>
      </c>
      <c r="H5">
        <v>5</v>
      </c>
    </row>
    <row r="6" spans="1:8" x14ac:dyDescent="0.25">
      <c r="A6" s="8" t="s">
        <v>17</v>
      </c>
      <c r="B6" s="9">
        <f t="shared" si="0"/>
        <v>2</v>
      </c>
      <c r="C6">
        <f t="shared" si="1"/>
        <v>0</v>
      </c>
      <c r="D6">
        <f t="shared" si="2"/>
        <v>13</v>
      </c>
      <c r="E6">
        <f t="shared" si="3"/>
        <v>13</v>
      </c>
      <c r="F6">
        <v>5</v>
      </c>
      <c r="G6">
        <v>3</v>
      </c>
      <c r="H6">
        <v>5</v>
      </c>
    </row>
    <row r="7" spans="1:8" x14ac:dyDescent="0.25">
      <c r="A7" s="8" t="s">
        <v>18</v>
      </c>
      <c r="B7" s="9">
        <f t="shared" si="0"/>
        <v>1</v>
      </c>
      <c r="C7">
        <f t="shared" si="1"/>
        <v>1</v>
      </c>
      <c r="D7">
        <f t="shared" si="2"/>
        <v>9</v>
      </c>
      <c r="E7">
        <f t="shared" si="3"/>
        <v>10</v>
      </c>
      <c r="F7">
        <v>5</v>
      </c>
      <c r="G7">
        <v>0</v>
      </c>
      <c r="H7">
        <v>5</v>
      </c>
    </row>
    <row r="8" spans="1:8" x14ac:dyDescent="0.25">
      <c r="A8" s="8" t="s">
        <v>19</v>
      </c>
      <c r="B8" s="9">
        <f t="shared" si="0"/>
        <v>7</v>
      </c>
      <c r="C8">
        <f t="shared" si="1"/>
        <v>0</v>
      </c>
      <c r="D8">
        <f t="shared" si="2"/>
        <v>46</v>
      </c>
      <c r="E8">
        <f t="shared" si="3"/>
        <v>46</v>
      </c>
      <c r="F8">
        <v>5</v>
      </c>
      <c r="G8">
        <v>36</v>
      </c>
      <c r="H8">
        <v>5</v>
      </c>
    </row>
    <row r="9" spans="1:8" x14ac:dyDescent="0.25">
      <c r="A9" s="8" t="s">
        <v>20</v>
      </c>
      <c r="B9" s="9">
        <f t="shared" si="0"/>
        <v>1</v>
      </c>
      <c r="C9">
        <f t="shared" si="1"/>
        <v>0</v>
      </c>
      <c r="D9">
        <f t="shared" si="2"/>
        <v>10</v>
      </c>
      <c r="E9">
        <f t="shared" si="3"/>
        <v>10</v>
      </c>
      <c r="F9">
        <v>5</v>
      </c>
      <c r="G9">
        <v>0</v>
      </c>
      <c r="H9">
        <v>5</v>
      </c>
    </row>
    <row r="10" spans="1:8" x14ac:dyDescent="0.25">
      <c r="A10" s="8" t="s">
        <v>21</v>
      </c>
      <c r="B10" s="9">
        <f t="shared" si="0"/>
        <v>3</v>
      </c>
      <c r="C10">
        <f t="shared" si="1"/>
        <v>0</v>
      </c>
      <c r="D10">
        <f t="shared" si="2"/>
        <v>20</v>
      </c>
      <c r="E10">
        <f t="shared" si="3"/>
        <v>20</v>
      </c>
      <c r="F10">
        <v>5</v>
      </c>
      <c r="G10">
        <v>10</v>
      </c>
      <c r="H10">
        <v>5</v>
      </c>
    </row>
    <row r="11" spans="1:8" x14ac:dyDescent="0.25">
      <c r="A11" s="8" t="s">
        <v>22</v>
      </c>
      <c r="B11" s="9">
        <f t="shared" si="0"/>
        <v>2</v>
      </c>
      <c r="C11">
        <f t="shared" si="1"/>
        <v>0</v>
      </c>
      <c r="D11">
        <f t="shared" si="2"/>
        <v>16</v>
      </c>
      <c r="E11">
        <f t="shared" si="3"/>
        <v>16</v>
      </c>
      <c r="F11">
        <v>5</v>
      </c>
      <c r="G11">
        <v>6</v>
      </c>
      <c r="H11">
        <v>5</v>
      </c>
    </row>
    <row r="12" spans="1:8" x14ac:dyDescent="0.25">
      <c r="A12" s="8" t="s">
        <v>23</v>
      </c>
      <c r="B12" s="9">
        <f t="shared" si="0"/>
        <v>1</v>
      </c>
      <c r="C12">
        <f t="shared" si="1"/>
        <v>0</v>
      </c>
      <c r="D12">
        <f t="shared" si="2"/>
        <v>10</v>
      </c>
      <c r="E12">
        <f t="shared" si="3"/>
        <v>10</v>
      </c>
      <c r="F12">
        <v>5</v>
      </c>
      <c r="G12">
        <v>0</v>
      </c>
      <c r="H12">
        <v>5</v>
      </c>
    </row>
    <row r="13" spans="1:8" x14ac:dyDescent="0.25">
      <c r="A13" s="8" t="s">
        <v>24</v>
      </c>
      <c r="B13" s="9">
        <f t="shared" si="0"/>
        <v>1</v>
      </c>
      <c r="C13">
        <f t="shared" si="1"/>
        <v>0</v>
      </c>
      <c r="D13">
        <f t="shared" si="2"/>
        <v>10</v>
      </c>
      <c r="E13">
        <f t="shared" si="3"/>
        <v>10</v>
      </c>
      <c r="F13">
        <v>5</v>
      </c>
      <c r="G13">
        <v>0</v>
      </c>
      <c r="H13">
        <v>5</v>
      </c>
    </row>
    <row r="14" spans="1:8" x14ac:dyDescent="0.25">
      <c r="A14" s="8" t="s">
        <v>25</v>
      </c>
      <c r="B14" s="9">
        <f t="shared" si="0"/>
        <v>1</v>
      </c>
      <c r="C14">
        <f t="shared" si="1"/>
        <v>0</v>
      </c>
      <c r="D14">
        <f t="shared" si="2"/>
        <v>10</v>
      </c>
      <c r="E14">
        <f t="shared" si="3"/>
        <v>10</v>
      </c>
      <c r="F14">
        <v>5</v>
      </c>
      <c r="G14">
        <v>0</v>
      </c>
      <c r="H14">
        <v>5</v>
      </c>
    </row>
    <row r="15" spans="1:8" x14ac:dyDescent="0.25">
      <c r="A15" s="8" t="s">
        <v>26</v>
      </c>
      <c r="B15" s="9">
        <f t="shared" si="0"/>
        <v>2</v>
      </c>
      <c r="C15">
        <f t="shared" si="1"/>
        <v>0</v>
      </c>
      <c r="D15">
        <f t="shared" si="2"/>
        <v>15</v>
      </c>
      <c r="E15">
        <f t="shared" si="3"/>
        <v>15</v>
      </c>
      <c r="F15">
        <v>5</v>
      </c>
      <c r="G15">
        <v>5</v>
      </c>
      <c r="H15">
        <v>5</v>
      </c>
    </row>
    <row r="16" spans="1:8" x14ac:dyDescent="0.25">
      <c r="A16" s="8" t="s">
        <v>27</v>
      </c>
      <c r="B16" s="9">
        <f t="shared" si="0"/>
        <v>5</v>
      </c>
      <c r="C16">
        <f t="shared" si="1"/>
        <v>0</v>
      </c>
      <c r="D16">
        <f t="shared" si="2"/>
        <v>34</v>
      </c>
      <c r="E16">
        <f t="shared" si="3"/>
        <v>34</v>
      </c>
      <c r="F16">
        <v>5</v>
      </c>
      <c r="G16">
        <v>24</v>
      </c>
      <c r="H16">
        <v>5</v>
      </c>
    </row>
    <row r="17" spans="1:8" x14ac:dyDescent="0.25">
      <c r="A17" s="8" t="s">
        <v>28</v>
      </c>
      <c r="B17" s="9">
        <f t="shared" si="0"/>
        <v>2</v>
      </c>
      <c r="C17">
        <f t="shared" si="1"/>
        <v>0</v>
      </c>
      <c r="D17">
        <f t="shared" si="2"/>
        <v>13</v>
      </c>
      <c r="E17">
        <f t="shared" si="3"/>
        <v>13</v>
      </c>
      <c r="F17">
        <v>5</v>
      </c>
      <c r="G17">
        <v>3</v>
      </c>
      <c r="H17">
        <v>5</v>
      </c>
    </row>
    <row r="18" spans="1:8" x14ac:dyDescent="0.25">
      <c r="A18" s="8" t="s">
        <v>29</v>
      </c>
      <c r="B18" s="9">
        <f t="shared" si="0"/>
        <v>1</v>
      </c>
      <c r="C18">
        <f t="shared" si="1"/>
        <v>0</v>
      </c>
      <c r="D18">
        <f t="shared" si="2"/>
        <v>10</v>
      </c>
      <c r="E18">
        <f t="shared" si="3"/>
        <v>10</v>
      </c>
      <c r="F18">
        <v>5</v>
      </c>
      <c r="G18">
        <v>0</v>
      </c>
      <c r="H18">
        <v>5</v>
      </c>
    </row>
    <row r="19" spans="1:8" x14ac:dyDescent="0.25">
      <c r="A19" s="8" t="s">
        <v>30</v>
      </c>
      <c r="B19" s="9">
        <f t="shared" si="0"/>
        <v>2</v>
      </c>
      <c r="C19">
        <f t="shared" si="1"/>
        <v>0</v>
      </c>
      <c r="D19">
        <f t="shared" si="2"/>
        <v>16</v>
      </c>
      <c r="E19">
        <f t="shared" si="3"/>
        <v>16</v>
      </c>
      <c r="F19">
        <v>5</v>
      </c>
      <c r="G19">
        <v>6</v>
      </c>
      <c r="H19">
        <v>5</v>
      </c>
    </row>
    <row r="20" spans="1:8" x14ac:dyDescent="0.25">
      <c r="A20" s="8" t="s">
        <v>31</v>
      </c>
      <c r="B20" s="9">
        <f t="shared" si="0"/>
        <v>2</v>
      </c>
      <c r="C20">
        <f t="shared" si="1"/>
        <v>0</v>
      </c>
      <c r="D20">
        <f t="shared" si="2"/>
        <v>16</v>
      </c>
      <c r="E20">
        <f t="shared" si="3"/>
        <v>16</v>
      </c>
      <c r="F20">
        <v>5</v>
      </c>
      <c r="G20">
        <v>6</v>
      </c>
      <c r="H20">
        <v>5</v>
      </c>
    </row>
    <row r="21" spans="1:8" x14ac:dyDescent="0.25">
      <c r="A21" s="8" t="s">
        <v>32</v>
      </c>
      <c r="B21" s="9">
        <f t="shared" si="0"/>
        <v>1</v>
      </c>
      <c r="C21">
        <f t="shared" si="1"/>
        <v>0</v>
      </c>
      <c r="D21">
        <f t="shared" si="2"/>
        <v>10</v>
      </c>
      <c r="E21">
        <f t="shared" si="3"/>
        <v>10</v>
      </c>
      <c r="F21">
        <v>5</v>
      </c>
      <c r="G21">
        <v>0</v>
      </c>
      <c r="H21">
        <v>5</v>
      </c>
    </row>
    <row r="22" spans="1:8" x14ac:dyDescent="0.25">
      <c r="A22" s="8" t="s">
        <v>33</v>
      </c>
      <c r="B22" s="9">
        <f t="shared" si="0"/>
        <v>2</v>
      </c>
      <c r="C22">
        <f t="shared" si="1"/>
        <v>3</v>
      </c>
      <c r="D22">
        <f t="shared" si="2"/>
        <v>17</v>
      </c>
      <c r="E22">
        <f t="shared" si="3"/>
        <v>20</v>
      </c>
      <c r="F22">
        <v>5</v>
      </c>
      <c r="G22">
        <v>10</v>
      </c>
      <c r="H22">
        <v>5</v>
      </c>
    </row>
    <row r="23" spans="1:8" x14ac:dyDescent="0.25">
      <c r="A23" s="8" t="s">
        <v>34</v>
      </c>
      <c r="B23" s="9">
        <f t="shared" si="0"/>
        <v>5</v>
      </c>
      <c r="C23">
        <f t="shared" si="1"/>
        <v>0</v>
      </c>
      <c r="D23">
        <f t="shared" si="2"/>
        <v>30</v>
      </c>
      <c r="E23">
        <f t="shared" si="3"/>
        <v>30</v>
      </c>
      <c r="F23">
        <v>5</v>
      </c>
      <c r="G23">
        <v>20</v>
      </c>
      <c r="H23">
        <v>5</v>
      </c>
    </row>
    <row r="24" spans="1:8" x14ac:dyDescent="0.25">
      <c r="A24" s="8" t="s">
        <v>35</v>
      </c>
      <c r="B24" s="9">
        <f t="shared" si="0"/>
        <v>1</v>
      </c>
      <c r="C24">
        <f t="shared" si="1"/>
        <v>0</v>
      </c>
      <c r="D24">
        <f t="shared" si="2"/>
        <v>10</v>
      </c>
      <c r="E24">
        <f t="shared" si="3"/>
        <v>10</v>
      </c>
      <c r="F24">
        <v>5</v>
      </c>
      <c r="G24">
        <v>0</v>
      </c>
      <c r="H24">
        <v>5</v>
      </c>
    </row>
    <row r="25" spans="1:8" x14ac:dyDescent="0.25">
      <c r="A25" s="8" t="s">
        <v>36</v>
      </c>
      <c r="B25" s="9">
        <f t="shared" si="0"/>
        <v>6</v>
      </c>
      <c r="C25">
        <f t="shared" si="1"/>
        <v>0</v>
      </c>
      <c r="D25">
        <f t="shared" si="2"/>
        <v>36</v>
      </c>
      <c r="E25">
        <f t="shared" si="3"/>
        <v>36</v>
      </c>
      <c r="F25">
        <v>5</v>
      </c>
      <c r="G25">
        <v>26</v>
      </c>
      <c r="H25">
        <v>5</v>
      </c>
    </row>
    <row r="26" spans="1:8" x14ac:dyDescent="0.25">
      <c r="A26" s="8" t="s">
        <v>37</v>
      </c>
      <c r="B26" s="9">
        <f t="shared" si="0"/>
        <v>2</v>
      </c>
      <c r="C26">
        <f t="shared" si="1"/>
        <v>0</v>
      </c>
      <c r="D26">
        <f t="shared" si="2"/>
        <v>16</v>
      </c>
      <c r="E26">
        <f t="shared" si="3"/>
        <v>16</v>
      </c>
      <c r="F26">
        <v>5</v>
      </c>
      <c r="G26">
        <v>6</v>
      </c>
      <c r="H26">
        <v>5</v>
      </c>
    </row>
    <row r="27" spans="1:8" x14ac:dyDescent="0.25">
      <c r="A27" s="8" t="s">
        <v>38</v>
      </c>
      <c r="B27" s="9">
        <f t="shared" si="0"/>
        <v>1</v>
      </c>
      <c r="C27">
        <f t="shared" si="1"/>
        <v>0</v>
      </c>
      <c r="D27">
        <f t="shared" si="2"/>
        <v>10</v>
      </c>
      <c r="E27">
        <f t="shared" si="3"/>
        <v>10</v>
      </c>
      <c r="F27">
        <v>5</v>
      </c>
      <c r="G27">
        <v>0</v>
      </c>
      <c r="H27">
        <v>5</v>
      </c>
    </row>
    <row r="28" spans="1:8" x14ac:dyDescent="0.25">
      <c r="A28" s="8" t="s">
        <v>39</v>
      </c>
      <c r="B28" s="9">
        <f t="shared" si="0"/>
        <v>2</v>
      </c>
      <c r="C28">
        <f t="shared" si="1"/>
        <v>0</v>
      </c>
      <c r="D28">
        <f t="shared" si="2"/>
        <v>13</v>
      </c>
      <c r="E28">
        <f t="shared" si="3"/>
        <v>13</v>
      </c>
      <c r="F28">
        <v>5</v>
      </c>
      <c r="G28">
        <v>3</v>
      </c>
      <c r="H28">
        <v>5</v>
      </c>
    </row>
    <row r="29" spans="1:8" x14ac:dyDescent="0.25">
      <c r="A29" s="8" t="s">
        <v>40</v>
      </c>
      <c r="B29" s="9">
        <f t="shared" si="0"/>
        <v>3</v>
      </c>
      <c r="C29">
        <f t="shared" si="1"/>
        <v>0</v>
      </c>
      <c r="D29">
        <f t="shared" si="2"/>
        <v>22</v>
      </c>
      <c r="E29">
        <f t="shared" si="3"/>
        <v>22</v>
      </c>
      <c r="F29">
        <v>5</v>
      </c>
      <c r="G29">
        <v>12</v>
      </c>
      <c r="H29">
        <v>5</v>
      </c>
    </row>
    <row r="30" spans="1:8" x14ac:dyDescent="0.25">
      <c r="A30" s="8" t="s">
        <v>41</v>
      </c>
      <c r="B30" s="9">
        <f t="shared" si="0"/>
        <v>3</v>
      </c>
      <c r="C30">
        <f t="shared" si="1"/>
        <v>0</v>
      </c>
      <c r="D30">
        <f t="shared" si="2"/>
        <v>20</v>
      </c>
      <c r="E30">
        <f t="shared" si="3"/>
        <v>20</v>
      </c>
      <c r="F30">
        <v>5</v>
      </c>
      <c r="G30">
        <v>10</v>
      </c>
      <c r="H30">
        <v>5</v>
      </c>
    </row>
    <row r="31" spans="1:8" x14ac:dyDescent="0.25">
      <c r="A31" s="8" t="s">
        <v>42</v>
      </c>
      <c r="B31" s="9">
        <f t="shared" si="0"/>
        <v>2</v>
      </c>
      <c r="C31">
        <f t="shared" si="1"/>
        <v>0</v>
      </c>
      <c r="D31">
        <f t="shared" si="2"/>
        <v>15</v>
      </c>
      <c r="E31">
        <f t="shared" si="3"/>
        <v>15</v>
      </c>
      <c r="F31">
        <v>5</v>
      </c>
      <c r="G31">
        <v>5</v>
      </c>
      <c r="H31">
        <v>5</v>
      </c>
    </row>
    <row r="32" spans="1:8" x14ac:dyDescent="0.25">
      <c r="A32" s="8" t="s">
        <v>43</v>
      </c>
      <c r="B32" s="9">
        <f t="shared" si="0"/>
        <v>35</v>
      </c>
      <c r="C32">
        <f t="shared" si="1"/>
        <v>0</v>
      </c>
      <c r="D32">
        <f t="shared" si="2"/>
        <v>210</v>
      </c>
      <c r="E32">
        <f t="shared" si="3"/>
        <v>210</v>
      </c>
      <c r="F32">
        <v>5</v>
      </c>
      <c r="G32">
        <v>200</v>
      </c>
      <c r="H32">
        <v>5</v>
      </c>
    </row>
    <row r="33" spans="1:8" x14ac:dyDescent="0.25">
      <c r="A33" s="8" t="s">
        <v>44</v>
      </c>
      <c r="B33" s="9">
        <f t="shared" si="0"/>
        <v>1</v>
      </c>
      <c r="C33">
        <f t="shared" si="1"/>
        <v>0</v>
      </c>
      <c r="D33">
        <f t="shared" si="2"/>
        <v>11</v>
      </c>
      <c r="E33">
        <f t="shared" si="3"/>
        <v>11</v>
      </c>
      <c r="F33">
        <v>5</v>
      </c>
      <c r="G33">
        <v>1</v>
      </c>
      <c r="H33">
        <v>5</v>
      </c>
    </row>
    <row r="34" spans="1:8" x14ac:dyDescent="0.25">
      <c r="A34" s="8" t="s">
        <v>45</v>
      </c>
      <c r="B34" s="9">
        <f t="shared" si="0"/>
        <v>1</v>
      </c>
      <c r="C34">
        <f t="shared" si="1"/>
        <v>1</v>
      </c>
      <c r="D34">
        <f t="shared" si="2"/>
        <v>9</v>
      </c>
      <c r="E34">
        <f t="shared" si="3"/>
        <v>10</v>
      </c>
      <c r="F34">
        <v>5</v>
      </c>
      <c r="G34">
        <v>0</v>
      </c>
      <c r="H34">
        <v>5</v>
      </c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8"/>
  <sheetViews>
    <sheetView workbookViewId="0"/>
  </sheetViews>
  <sheetFormatPr defaultRowHeight="15" x14ac:dyDescent="0.25"/>
  <cols>
    <col min="1" max="1" width="24.28515625" style="11" customWidth="1"/>
  </cols>
  <sheetData>
    <row r="1" spans="1:1" x14ac:dyDescent="0.25">
      <c r="A1" s="11" t="s">
        <v>0</v>
      </c>
    </row>
    <row r="2" spans="1:1" x14ac:dyDescent="0.25">
      <c r="A2" s="11" t="s">
        <v>1</v>
      </c>
    </row>
    <row r="3" spans="1:1" x14ac:dyDescent="0.25">
      <c r="A3" s="11" t="s">
        <v>2</v>
      </c>
    </row>
    <row r="4" spans="1:1" x14ac:dyDescent="0.25">
      <c r="A4" s="11" t="s">
        <v>3</v>
      </c>
    </row>
    <row r="5" spans="1:1" x14ac:dyDescent="0.25">
      <c r="A5" s="11" t="s">
        <v>4</v>
      </c>
    </row>
    <row r="6" spans="1:1" x14ac:dyDescent="0.25">
      <c r="A6" s="11" t="s">
        <v>5</v>
      </c>
    </row>
    <row r="7" spans="1:1" x14ac:dyDescent="0.25">
      <c r="A7" s="11" t="s">
        <v>6</v>
      </c>
    </row>
    <row r="8" spans="1:1" x14ac:dyDescent="0.25">
      <c r="A8" s="11" t="s">
        <v>7</v>
      </c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Uchet</vt:lpstr>
      <vt:lpstr>TovatSchet</vt:lpstr>
      <vt:lpstr>Sotrudniki</vt:lpstr>
      <vt:lpstr>Вид</vt:lpstr>
      <vt:lpstr>Количество</vt:lpstr>
      <vt:lpstr>Лимит</vt:lpstr>
      <vt:lpstr>Номенклатура</vt:lpstr>
      <vt:lpstr>Фамилия</vt:lpstr>
      <vt:lpstr>ФИО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2018-08-01T18:19:02Z</dcterms:modified>
</cp:coreProperties>
</file>