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0" windowWidth="20730" windowHeight="11760" activeTab="1"/>
  </bookViews>
  <sheets>
    <sheet name="2" sheetId="1" r:id="rId1"/>
    <sheet name="ЗАДАЧА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H9" i="3"/>
  <c r="H6"/>
  <c r="G5" i="1"/>
  <c r="W3"/>
  <c r="V3"/>
  <c r="K3"/>
  <c r="J3"/>
  <c r="E3"/>
  <c r="D3"/>
  <c r="Q3"/>
  <c r="P3"/>
  <c r="W2"/>
  <c r="V2"/>
  <c r="K2"/>
  <c r="J2"/>
  <c r="E2"/>
  <c r="D2"/>
  <c r="Q2"/>
  <c r="P2"/>
  <c r="W1"/>
  <c r="V1"/>
  <c r="K1"/>
  <c r="J1"/>
  <c r="E1"/>
  <c r="D1"/>
  <c r="Q1"/>
  <c r="P1"/>
</calcChain>
</file>

<file path=xl/sharedStrings.xml><?xml version="1.0" encoding="utf-8"?>
<sst xmlns="http://schemas.openxmlformats.org/spreadsheetml/2006/main" count="29" uniqueCount="12">
  <si>
    <t>НазваниеОдно</t>
  </si>
  <si>
    <t>НазваниеВторое</t>
  </si>
  <si>
    <t>НазваниеТретье</t>
  </si>
  <si>
    <t>НазваниеДесятое</t>
  </si>
  <si>
    <t>&lt;--- Этот файл постепенно заполняется строками ниже и ниже</t>
  </si>
  <si>
    <t>Нужно из всех столбцов найти</t>
  </si>
  <si>
    <t>И ещё один пример:</t>
  </si>
  <si>
    <t>Условие:</t>
  </si>
  <si>
    <t>В листе "Задача" написано условие, что необходимо вывести.</t>
  </si>
  <si>
    <t>и у него найти 6й столбец самый правый и самое нижнее число вывести сюда ---&gt;</t>
  </si>
  <si>
    <t>&lt;--- нужно вывести 0,0023</t>
  </si>
  <si>
    <t>Число должно быть выше нуля, ноль выводить не нужно. Самое нижнее число, но не ноль.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</si>
</sst>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0" borderId="3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ablica%20Zadan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1"/>
      <sheetName val="2"/>
      <sheetName val="маркеты"/>
      <sheetName val="3"/>
      <sheetName val="Подсчёт маркетов"/>
    </sheetNames>
    <sheetDataSet>
      <sheetData sheetId="0" refreshError="1"/>
      <sheetData sheetId="1" refreshError="1"/>
      <sheetData sheetId="2" refreshError="1"/>
      <sheetData sheetId="3">
        <row r="2">
          <cell r="B2">
            <v>6750</v>
          </cell>
        </row>
        <row r="3">
          <cell r="B3">
            <v>540</v>
          </cell>
        </row>
        <row r="4">
          <cell r="B4">
            <v>16.399999999999999</v>
          </cell>
        </row>
        <row r="5">
          <cell r="B5">
            <v>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11"/>
  <sheetViews>
    <sheetView topLeftCell="M1" workbookViewId="0">
      <selection activeCell="G5" sqref="G5"/>
    </sheetView>
  </sheetViews>
  <sheetFormatPr defaultRowHeight="15"/>
  <cols>
    <col min="1" max="1" width="16.28515625" bestFit="1" customWidth="1"/>
    <col min="2" max="3" width="3" bestFit="1" customWidth="1"/>
    <col min="4" max="6" width="7" bestFit="1" customWidth="1"/>
    <col min="7" max="7" width="16" style="1" bestFit="1" customWidth="1"/>
    <col min="8" max="9" width="3" style="2" bestFit="1" customWidth="1"/>
    <col min="10" max="10" width="5" style="2" bestFit="1" customWidth="1"/>
    <col min="11" max="11" width="8" style="2" bestFit="1" customWidth="1"/>
    <col min="12" max="12" width="6" style="3" bestFit="1" customWidth="1"/>
    <col min="13" max="13" width="14.5703125" bestFit="1" customWidth="1"/>
    <col min="14" max="15" width="3" bestFit="1" customWidth="1"/>
    <col min="16" max="17" width="6" bestFit="1" customWidth="1"/>
    <col min="18" max="18" width="7" bestFit="1" customWidth="1"/>
    <col min="19" max="19" width="17.42578125" style="1" bestFit="1" customWidth="1"/>
    <col min="20" max="21" width="3" style="2" bestFit="1" customWidth="1"/>
    <col min="22" max="22" width="5" style="2" bestFit="1" customWidth="1"/>
    <col min="23" max="23" width="10" style="2" bestFit="1" customWidth="1"/>
    <col min="24" max="24" width="6" style="3" bestFit="1" customWidth="1"/>
    <col min="25" max="25" width="59.42578125" bestFit="1" customWidth="1"/>
  </cols>
  <sheetData>
    <row r="1" spans="1:25">
      <c r="A1" s="4" t="s">
        <v>1</v>
      </c>
      <c r="B1" s="5">
        <v>60</v>
      </c>
      <c r="C1" s="5">
        <v>32</v>
      </c>
      <c r="D1" s="6">
        <f>0.5*[1]маркеты!B2</f>
        <v>3375</v>
      </c>
      <c r="E1" s="6">
        <f>0.7*[1]маркеты!B2</f>
        <v>4725</v>
      </c>
      <c r="F1" s="5">
        <v>2.0019999999999998</v>
      </c>
      <c r="G1" s="10" t="s">
        <v>2</v>
      </c>
      <c r="H1" s="11">
        <v>12</v>
      </c>
      <c r="I1" s="11">
        <v>14</v>
      </c>
      <c r="J1" s="12">
        <f>5*[1]маркеты!B3</f>
        <v>2700</v>
      </c>
      <c r="K1" s="12">
        <f>7.2*[1]маркеты!B3</f>
        <v>3888</v>
      </c>
      <c r="L1" s="13">
        <v>0.03</v>
      </c>
      <c r="M1" s="6" t="s">
        <v>0</v>
      </c>
      <c r="N1" s="5">
        <v>32</v>
      </c>
      <c r="O1" s="5">
        <v>31</v>
      </c>
      <c r="P1" s="6">
        <f>15000*[1]маркеты!B5</f>
        <v>15000</v>
      </c>
      <c r="Q1" s="6">
        <f>10000*[1]маркеты!B5</f>
        <v>10000</v>
      </c>
      <c r="R1" s="5">
        <v>2E-3</v>
      </c>
      <c r="S1" s="10" t="s">
        <v>3</v>
      </c>
      <c r="T1" s="11">
        <v>13</v>
      </c>
      <c r="U1" s="11">
        <v>18</v>
      </c>
      <c r="V1" s="12">
        <f>115*[1]маркеты!B4</f>
        <v>1885.9999999999998</v>
      </c>
      <c r="W1" s="12">
        <f>175.523*[1]маркеты!B4</f>
        <v>2878.5771999999997</v>
      </c>
      <c r="X1" s="13">
        <v>1.03</v>
      </c>
      <c r="Y1" s="8"/>
    </row>
    <row r="2" spans="1:25">
      <c r="A2" s="4" t="s">
        <v>1</v>
      </c>
      <c r="B2" s="5">
        <v>17</v>
      </c>
      <c r="C2" s="5">
        <v>20</v>
      </c>
      <c r="D2" s="6">
        <f>0.4*[1]маркеты!B2</f>
        <v>2700</v>
      </c>
      <c r="E2" s="6">
        <f>0.44*[1]маркеты!B2</f>
        <v>2970</v>
      </c>
      <c r="F2" s="5">
        <v>2.0023</v>
      </c>
      <c r="G2" s="4" t="s">
        <v>2</v>
      </c>
      <c r="H2" s="5">
        <v>15</v>
      </c>
      <c r="I2" s="5">
        <v>16</v>
      </c>
      <c r="J2" s="6">
        <f>5.2*[1]маркеты!B3</f>
        <v>2808</v>
      </c>
      <c r="K2" s="6">
        <f>6.54*[1]маркеты!B3</f>
        <v>3531.6</v>
      </c>
      <c r="L2" s="7">
        <v>3.4000000000000002E-2</v>
      </c>
      <c r="M2" s="6" t="s">
        <v>0</v>
      </c>
      <c r="N2" s="5">
        <v>28</v>
      </c>
      <c r="O2" s="5">
        <v>24</v>
      </c>
      <c r="P2" s="6">
        <f>17543*[1]маркеты!B5</f>
        <v>17543</v>
      </c>
      <c r="Q2" s="6">
        <f>15552*[1]маркеты!B5</f>
        <v>15552</v>
      </c>
      <c r="R2" s="5">
        <v>2.3E-3</v>
      </c>
      <c r="S2" s="4" t="s">
        <v>3</v>
      </c>
      <c r="T2" s="5">
        <v>11</v>
      </c>
      <c r="U2" s="5">
        <v>12</v>
      </c>
      <c r="V2" s="6">
        <f>215*[1]маркеты!B4</f>
        <v>3525.9999999999995</v>
      </c>
      <c r="W2" s="6">
        <f>132.45*[1]маркеты!B4</f>
        <v>2172.1799999999998</v>
      </c>
      <c r="X2" s="7">
        <v>1.034</v>
      </c>
      <c r="Y2" s="8"/>
    </row>
    <row r="3" spans="1:25">
      <c r="A3" s="4" t="s">
        <v>1</v>
      </c>
      <c r="B3" s="5">
        <v>12</v>
      </c>
      <c r="C3" s="5">
        <v>13</v>
      </c>
      <c r="D3" s="5">
        <f>0.45*[1]маркеты!B2</f>
        <v>3037.5</v>
      </c>
      <c r="E3" s="6">
        <f>0.47*[1]маркеты!B2</f>
        <v>3172.5</v>
      </c>
      <c r="F3" s="6">
        <v>2.0024000000000002</v>
      </c>
      <c r="G3" s="4" t="s">
        <v>2</v>
      </c>
      <c r="H3" s="5">
        <v>17</v>
      </c>
      <c r="I3" s="5">
        <v>11</v>
      </c>
      <c r="J3" s="5">
        <f>6.3*[1]маркеты!B3</f>
        <v>3402</v>
      </c>
      <c r="K3" s="6">
        <f>3.944*[1]маркеты!B3</f>
        <v>2129.7599999999998</v>
      </c>
      <c r="L3" s="9">
        <v>3.3000000000000002E-2</v>
      </c>
      <c r="M3" s="6" t="s">
        <v>0</v>
      </c>
      <c r="N3" s="5">
        <v>0</v>
      </c>
      <c r="O3" s="5">
        <v>0</v>
      </c>
      <c r="P3" s="5">
        <f>0*[1]маркеты!B5</f>
        <v>0</v>
      </c>
      <c r="Q3" s="6">
        <f>0*[1]маркеты!B5</f>
        <v>0</v>
      </c>
      <c r="R3" s="6">
        <v>0</v>
      </c>
      <c r="S3" s="4" t="s">
        <v>3</v>
      </c>
      <c r="T3" s="5">
        <v>15</v>
      </c>
      <c r="U3" s="5">
        <v>13</v>
      </c>
      <c r="V3" s="5">
        <f>180*[1]маркеты!B4</f>
        <v>2951.9999999999995</v>
      </c>
      <c r="W3" s="6">
        <f>192.331*[1]маркеты!B4</f>
        <v>3154.2283999999995</v>
      </c>
      <c r="X3" s="9">
        <v>1.0329999999999999</v>
      </c>
      <c r="Y3" s="8"/>
    </row>
    <row r="4" spans="1:25">
      <c r="A4" s="8"/>
      <c r="B4" s="8"/>
      <c r="C4" s="8"/>
      <c r="D4" s="8"/>
      <c r="E4" s="8"/>
      <c r="F4" s="8"/>
      <c r="G4" s="14"/>
      <c r="H4" s="15"/>
      <c r="I4" s="15"/>
      <c r="J4" s="15"/>
      <c r="K4" s="15"/>
      <c r="L4" s="16"/>
      <c r="M4" s="8"/>
      <c r="N4" s="8"/>
      <c r="O4" s="8"/>
      <c r="P4" s="8"/>
      <c r="Q4" s="8"/>
      <c r="R4" s="8"/>
      <c r="S4" s="14"/>
      <c r="T4" s="15"/>
      <c r="U4" s="15"/>
      <c r="V4" s="15"/>
      <c r="W4" s="15"/>
      <c r="X4" s="16"/>
      <c r="Y4" s="17" t="s">
        <v>4</v>
      </c>
    </row>
    <row r="5" spans="1:25">
      <c r="A5" s="8"/>
      <c r="B5" s="8"/>
      <c r="C5" s="8"/>
      <c r="D5" s="8"/>
      <c r="E5" s="8"/>
      <c r="F5" s="8"/>
      <c r="G5" s="14">
        <f>LOOKUP(9E+307,--TEXT(A1:INDEX(A:X,MATCH("яяя",A:A),) INDEX(A:X,,MATCH(ЗАДАЧА!F6,'2'!$1:$1,)+5),"[=0] "))</f>
        <v>2.3E-3</v>
      </c>
      <c r="H5" s="15"/>
      <c r="I5" s="15"/>
      <c r="J5" s="15"/>
      <c r="K5" s="15"/>
      <c r="L5" s="16"/>
      <c r="M5" s="8"/>
      <c r="N5" s="8"/>
      <c r="O5" s="8"/>
      <c r="P5" s="8"/>
      <c r="Q5" s="8"/>
      <c r="R5" s="8"/>
      <c r="S5" s="14"/>
      <c r="T5" s="15"/>
      <c r="U5" s="15"/>
      <c r="V5" s="15"/>
      <c r="W5" s="15"/>
      <c r="X5" s="16"/>
      <c r="Y5" s="17" t="s">
        <v>4</v>
      </c>
    </row>
    <row r="6" spans="1:25">
      <c r="A6" s="8"/>
      <c r="B6" s="8"/>
      <c r="C6" s="8"/>
      <c r="D6" s="8"/>
      <c r="E6" s="8"/>
      <c r="F6" s="8"/>
      <c r="G6" s="14"/>
      <c r="H6" s="15"/>
      <c r="I6" s="15"/>
      <c r="J6" s="15"/>
      <c r="K6" s="15"/>
      <c r="L6" s="16"/>
      <c r="M6" s="8"/>
      <c r="N6" s="8"/>
      <c r="O6" s="8"/>
      <c r="P6" s="8"/>
      <c r="Q6" s="8"/>
      <c r="R6" s="8"/>
      <c r="S6" s="14"/>
      <c r="T6" s="15"/>
      <c r="U6" s="15"/>
      <c r="V6" s="15"/>
      <c r="W6" s="15"/>
      <c r="X6" s="16"/>
      <c r="Y6" s="17" t="s">
        <v>4</v>
      </c>
    </row>
    <row r="7" spans="1:25">
      <c r="A7" s="8"/>
      <c r="B7" s="8"/>
      <c r="C7" s="8"/>
      <c r="D7" s="8"/>
      <c r="E7" s="8"/>
      <c r="F7" s="8"/>
      <c r="G7" s="14"/>
      <c r="H7" s="15"/>
      <c r="I7" s="15"/>
      <c r="J7" s="15"/>
      <c r="K7" s="15"/>
      <c r="L7" s="16"/>
      <c r="M7" s="8"/>
      <c r="N7" s="8"/>
      <c r="O7" s="8"/>
      <c r="P7" s="8"/>
      <c r="Q7" s="8"/>
      <c r="R7" s="8"/>
      <c r="S7" s="14"/>
      <c r="T7" s="15"/>
      <c r="U7" s="15"/>
      <c r="V7" s="15"/>
      <c r="W7" s="15"/>
      <c r="X7" s="16"/>
      <c r="Y7" s="17" t="s">
        <v>4</v>
      </c>
    </row>
    <row r="8" spans="1:25">
      <c r="Y8" s="17" t="s">
        <v>4</v>
      </c>
    </row>
    <row r="9" spans="1:25">
      <c r="Y9" s="17" t="s">
        <v>4</v>
      </c>
    </row>
    <row r="11" spans="1:25">
      <c r="Y11" s="17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00B050"/>
  </sheetPr>
  <dimension ref="D4:Q9"/>
  <sheetViews>
    <sheetView tabSelected="1" topLeftCell="F1" workbookViewId="0">
      <selection activeCell="H6" sqref="H6"/>
    </sheetView>
  </sheetViews>
  <sheetFormatPr defaultRowHeight="15"/>
  <cols>
    <col min="4" max="4" width="20.140625" bestFit="1" customWidth="1"/>
    <col min="5" max="5" width="29" bestFit="1" customWidth="1"/>
    <col min="6" max="6" width="16" bestFit="1" customWidth="1"/>
    <col min="7" max="7" width="77.42578125" bestFit="1" customWidth="1"/>
    <col min="8" max="8" width="7" bestFit="1" customWidth="1"/>
  </cols>
  <sheetData>
    <row r="4" spans="4:17">
      <c r="H4" s="17" t="s">
        <v>11</v>
      </c>
      <c r="I4" s="17"/>
      <c r="J4" s="17"/>
      <c r="K4" s="17"/>
      <c r="L4" s="17"/>
      <c r="M4" s="17"/>
      <c r="N4" s="17"/>
      <c r="O4" s="17"/>
      <c r="P4" s="17"/>
      <c r="Q4" s="17"/>
    </row>
    <row r="5" spans="4:17" ht="15.75" thickBot="1"/>
    <row r="6" spans="4:17" ht="15.75" thickBot="1">
      <c r="D6" s="17" t="s">
        <v>7</v>
      </c>
      <c r="E6" t="s">
        <v>5</v>
      </c>
      <c r="F6" s="18" t="s">
        <v>0</v>
      </c>
      <c r="G6" t="s">
        <v>9</v>
      </c>
      <c r="H6" s="19">
        <f>LOOKUP(9E+307,--TEXT('2'!$A$1:INDEX('2'!$A:$X,MATCH("яяя",'2'!$A:$A),) INDEX('2'!$A:$X,,MATCH(F6,'2'!$1:$1,)+5),"[=0] "))</f>
        <v>2.3E-3</v>
      </c>
      <c r="I6" s="20" t="s">
        <v>10</v>
      </c>
      <c r="J6" s="17"/>
      <c r="K6" s="17"/>
    </row>
    <row r="8" spans="4:17" ht="15.75" thickBot="1"/>
    <row r="9" spans="4:17" ht="15.75" thickBot="1">
      <c r="D9" s="17" t="s">
        <v>6</v>
      </c>
      <c r="E9" t="s">
        <v>5</v>
      </c>
      <c r="F9" s="18" t="s">
        <v>2</v>
      </c>
      <c r="G9" t="s">
        <v>9</v>
      </c>
      <c r="H9" s="19">
        <f>LOOKUP(9E+307,--TEXT('2'!$A$1:INDEX('2'!$A:$X,MATCH("яяя",'2'!$A:$A),) INDEX('2'!$A:$X,,MATCH(F9,'2'!$1:$1,)+5),"[=0] "))</f>
        <v>3.3000000000000002E-2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ЗАДАЧА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2018-08-06T19:48:14Z</dcterms:modified>
</cp:coreProperties>
</file>