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n\Desktop\"/>
    </mc:Choice>
  </mc:AlternateContent>
  <xr:revisionPtr revIDLastSave="0" documentId="13_ncr:1_{F2640CAF-FE13-4E8E-A77A-FE23669FFAC9}" xr6:coauthVersionLast="34" xr6:coauthVersionMax="34" xr10:uidLastSave="{00000000-0000-0000-0000-000000000000}"/>
  <bookViews>
    <workbookView xWindow="0" yWindow="0" windowWidth="28800" windowHeight="11760" tabRatio="572" activeTab="1" xr2:uid="{00000000-000D-0000-FFFF-FFFF00000000}"/>
  </bookViews>
  <sheets>
    <sheet name="Лист 1" sheetId="5" r:id="rId1"/>
    <sheet name="Лист 2" sheetId="6" r:id="rId2"/>
  </sheets>
  <definedNames>
    <definedName name="_FilterDatabase" localSheetId="0" hidden="1">'Лист 1'!$B$4:$BB$4</definedName>
    <definedName name="_FilterDatabase" localSheetId="1" hidden="1">'Лист 2'!#REF!</definedName>
    <definedName name="_Hlk512007086" localSheetId="0">'Лист 1'!#REF!</definedName>
    <definedName name="_Hlk512007086" localSheetId="1">'Лист 2'!#REF!</definedName>
  </definedNames>
  <calcPr calcId="179017"/>
</workbook>
</file>

<file path=xl/calcChain.xml><?xml version="1.0" encoding="utf-8"?>
<calcChain xmlns="http://schemas.openxmlformats.org/spreadsheetml/2006/main">
  <c r="AN9" i="6" l="1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N11" i="6"/>
  <c r="AN12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N8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J3" i="6"/>
  <c r="G8" i="6" l="1"/>
  <c r="H11" i="6" l="1"/>
  <c r="G13" i="6"/>
  <c r="F11" i="6"/>
  <c r="D11" i="6"/>
  <c r="C11" i="6"/>
  <c r="G10" i="6"/>
  <c r="G9" i="6"/>
  <c r="F8" i="6"/>
  <c r="D8" i="6"/>
  <c r="C8" i="6"/>
  <c r="X12" i="5" l="1"/>
  <c r="W12" i="5"/>
  <c r="X11" i="5"/>
  <c r="W11" i="5"/>
  <c r="S11" i="5"/>
  <c r="R11" i="5"/>
  <c r="AV12" i="5" l="1"/>
  <c r="AG12" i="6" s="1"/>
  <c r="T11" i="5"/>
  <c r="AZ12" i="5"/>
  <c r="AK12" i="6" s="1"/>
  <c r="AJ12" i="5"/>
  <c r="U12" i="6" s="1"/>
  <c r="BB11" i="5"/>
  <c r="AM11" i="6" s="1"/>
  <c r="AP11" i="5"/>
  <c r="AA11" i="6" s="1"/>
  <c r="AT11" i="5"/>
  <c r="AE11" i="6" s="1"/>
  <c r="AL11" i="5"/>
  <c r="W11" i="6" s="1"/>
  <c r="AH11" i="5"/>
  <c r="S11" i="6" s="1"/>
  <c r="AX11" i="5"/>
  <c r="AI11" i="6" s="1"/>
  <c r="AE11" i="5"/>
  <c r="P11" i="6" s="1"/>
  <c r="AI11" i="5"/>
  <c r="T11" i="6" s="1"/>
  <c r="AM11" i="5"/>
  <c r="X11" i="6" s="1"/>
  <c r="AQ11" i="5"/>
  <c r="AB11" i="6" s="1"/>
  <c r="AU11" i="5"/>
  <c r="AF11" i="6" s="1"/>
  <c r="AY11" i="5"/>
  <c r="AJ11" i="6" s="1"/>
  <c r="AF11" i="5"/>
  <c r="Q11" i="6" s="1"/>
  <c r="AJ11" i="5"/>
  <c r="U11" i="6" s="1"/>
  <c r="AN11" i="5"/>
  <c r="Y11" i="6" s="1"/>
  <c r="AR11" i="5"/>
  <c r="AC11" i="6" s="1"/>
  <c r="AV11" i="5"/>
  <c r="AG11" i="6" s="1"/>
  <c r="AZ11" i="5"/>
  <c r="AK11" i="6" s="1"/>
  <c r="AY12" i="5"/>
  <c r="AJ12" i="6" s="1"/>
  <c r="AU12" i="5"/>
  <c r="AF12" i="6" s="1"/>
  <c r="AQ12" i="5"/>
  <c r="AB12" i="6" s="1"/>
  <c r="AM12" i="5"/>
  <c r="X12" i="6" s="1"/>
  <c r="AI12" i="5"/>
  <c r="T12" i="6" s="1"/>
  <c r="BB12" i="5"/>
  <c r="AM12" i="6" s="1"/>
  <c r="AX12" i="5"/>
  <c r="AI12" i="6" s="1"/>
  <c r="AT12" i="5"/>
  <c r="AE12" i="6" s="1"/>
  <c r="AP12" i="5"/>
  <c r="AA12" i="6" s="1"/>
  <c r="AL12" i="5"/>
  <c r="W12" i="6" s="1"/>
  <c r="AH12" i="5"/>
  <c r="S12" i="6" s="1"/>
  <c r="BA12" i="5"/>
  <c r="AL12" i="6" s="1"/>
  <c r="AW12" i="5"/>
  <c r="AH12" i="6" s="1"/>
  <c r="AS12" i="5"/>
  <c r="AD12" i="6" s="1"/>
  <c r="AO12" i="5"/>
  <c r="Z12" i="6" s="1"/>
  <c r="AK12" i="5"/>
  <c r="V12" i="6" s="1"/>
  <c r="AG12" i="5"/>
  <c r="R12" i="6" s="1"/>
  <c r="AN12" i="5"/>
  <c r="Y12" i="6" s="1"/>
  <c r="AG11" i="5"/>
  <c r="R11" i="6" s="1"/>
  <c r="AK11" i="5"/>
  <c r="V11" i="6" s="1"/>
  <c r="AO11" i="5"/>
  <c r="Z11" i="6" s="1"/>
  <c r="AS11" i="5"/>
  <c r="AD11" i="6" s="1"/>
  <c r="AW11" i="5"/>
  <c r="AH11" i="6" s="1"/>
  <c r="BA11" i="5"/>
  <c r="AL11" i="6" s="1"/>
  <c r="AR12" i="5"/>
  <c r="AC12" i="6" s="1"/>
  <c r="I13" i="5"/>
  <c r="Q11" i="5"/>
  <c r="N11" i="5"/>
  <c r="J11" i="5"/>
  <c r="I11" i="5"/>
  <c r="Y11" i="5" s="1"/>
  <c r="I10" i="5"/>
  <c r="X9" i="5"/>
  <c r="W9" i="5"/>
  <c r="I9" i="5"/>
  <c r="X8" i="5"/>
  <c r="W8" i="5"/>
  <c r="S8" i="5"/>
  <c r="R8" i="5"/>
  <c r="Q8" i="5"/>
  <c r="N8" i="5"/>
  <c r="J8" i="5"/>
  <c r="K8" i="5" s="1"/>
  <c r="W1" i="5"/>
  <c r="Q1" i="5"/>
  <c r="J11" i="6" l="1"/>
  <c r="AC11" i="5"/>
  <c r="N11" i="6" s="1"/>
  <c r="AB11" i="5"/>
  <c r="M11" i="6" s="1"/>
  <c r="Z11" i="5"/>
  <c r="K11" i="6" s="1"/>
  <c r="AA11" i="5"/>
  <c r="L11" i="6" s="1"/>
  <c r="AV9" i="5"/>
  <c r="AG9" i="6" s="1"/>
  <c r="G11" i="6"/>
  <c r="I12" i="5"/>
  <c r="K11" i="5"/>
  <c r="AB9" i="5"/>
  <c r="M9" i="6" s="1"/>
  <c r="AM9" i="5"/>
  <c r="X9" i="6" s="1"/>
  <c r="T8" i="5"/>
  <c r="U13" i="5"/>
  <c r="V12" i="5"/>
  <c r="U12" i="5"/>
  <c r="U11" i="5"/>
  <c r="V11" i="5"/>
  <c r="U9" i="5"/>
  <c r="V9" i="5"/>
  <c r="V8" i="5"/>
  <c r="AD8" i="5"/>
  <c r="O8" i="6" s="1"/>
  <c r="AL8" i="5"/>
  <c r="W8" i="6" s="1"/>
  <c r="AT8" i="5"/>
  <c r="AE8" i="6" s="1"/>
  <c r="BB8" i="5"/>
  <c r="AM8" i="6" s="1"/>
  <c r="Y8" i="5"/>
  <c r="J8" i="6" s="1"/>
  <c r="AG8" i="5"/>
  <c r="R8" i="6" s="1"/>
  <c r="AO8" i="5"/>
  <c r="Z8" i="6" s="1"/>
  <c r="AW8" i="5"/>
  <c r="AH8" i="6" s="1"/>
  <c r="Z8" i="5"/>
  <c r="K8" i="6" s="1"/>
  <c r="AH8" i="5"/>
  <c r="S8" i="6" s="1"/>
  <c r="AP8" i="5"/>
  <c r="AA8" i="6" s="1"/>
  <c r="AX8" i="5"/>
  <c r="AI8" i="6" s="1"/>
  <c r="AC8" i="5"/>
  <c r="N8" i="6" s="1"/>
  <c r="AK8" i="5"/>
  <c r="V8" i="6" s="1"/>
  <c r="AS8" i="5"/>
  <c r="AD8" i="6" s="1"/>
  <c r="BA8" i="5"/>
  <c r="AL8" i="6" s="1"/>
  <c r="U10" i="5"/>
  <c r="U8" i="5"/>
  <c r="AF9" i="5"/>
  <c r="Q9" i="6" s="1"/>
  <c r="AR9" i="5"/>
  <c r="AC9" i="6" s="1"/>
  <c r="BB9" i="5"/>
  <c r="AM9" i="6" s="1"/>
  <c r="AX9" i="5"/>
  <c r="AI9" i="6" s="1"/>
  <c r="AT9" i="5"/>
  <c r="AE9" i="6" s="1"/>
  <c r="AP9" i="5"/>
  <c r="AA9" i="6" s="1"/>
  <c r="AL9" i="5"/>
  <c r="W9" i="6" s="1"/>
  <c r="AH9" i="5"/>
  <c r="S9" i="6" s="1"/>
  <c r="Z9" i="5"/>
  <c r="K9" i="6" s="1"/>
  <c r="BA9" i="5"/>
  <c r="AL9" i="6" s="1"/>
  <c r="AS9" i="5"/>
  <c r="AD9" i="6" s="1"/>
  <c r="AK9" i="5"/>
  <c r="V9" i="6" s="1"/>
  <c r="AC9" i="5"/>
  <c r="N9" i="6" s="1"/>
  <c r="AW9" i="5"/>
  <c r="AH9" i="6" s="1"/>
  <c r="AO9" i="5"/>
  <c r="Z9" i="6" s="1"/>
  <c r="AG9" i="5"/>
  <c r="R9" i="6" s="1"/>
  <c r="Y9" i="5"/>
  <c r="J9" i="6" s="1"/>
  <c r="AY9" i="5"/>
  <c r="AJ9" i="6" s="1"/>
  <c r="AQ9" i="5"/>
  <c r="AB9" i="6" s="1"/>
  <c r="AI9" i="5"/>
  <c r="T9" i="6" s="1"/>
  <c r="AA9" i="5"/>
  <c r="L9" i="6" s="1"/>
  <c r="AJ9" i="5"/>
  <c r="U9" i="6" s="1"/>
  <c r="AU9" i="5"/>
  <c r="AF9" i="6" s="1"/>
  <c r="AE9" i="5"/>
  <c r="P9" i="6" s="1"/>
  <c r="AN9" i="5"/>
  <c r="Y9" i="6" s="1"/>
  <c r="AZ9" i="5"/>
  <c r="AK9" i="6" s="1"/>
  <c r="AM8" i="5"/>
  <c r="X8" i="6" s="1"/>
  <c r="AU8" i="5"/>
  <c r="AF8" i="6" s="1"/>
  <c r="AA8" i="5"/>
  <c r="L8" i="6" s="1"/>
  <c r="AI8" i="5"/>
  <c r="T8" i="6" s="1"/>
  <c r="AQ8" i="5"/>
  <c r="AB8" i="6" s="1"/>
  <c r="AY8" i="5"/>
  <c r="AJ8" i="6" s="1"/>
  <c r="AB8" i="5"/>
  <c r="M8" i="6" s="1"/>
  <c r="AF8" i="5"/>
  <c r="AJ8" i="5"/>
  <c r="U8" i="6" s="1"/>
  <c r="AN8" i="5"/>
  <c r="Y8" i="6" s="1"/>
  <c r="AR8" i="5"/>
  <c r="AC8" i="6" s="1"/>
  <c r="AV8" i="5"/>
  <c r="AG8" i="6" s="1"/>
  <c r="AZ8" i="5"/>
  <c r="AK8" i="6" s="1"/>
  <c r="Q8" i="6" l="1"/>
  <c r="AE8" i="5"/>
  <c r="P8" i="6" s="1"/>
  <c r="AB12" i="5"/>
  <c r="AA12" i="5"/>
  <c r="L12" i="6" s="1"/>
  <c r="Z12" i="5"/>
  <c r="K12" i="6" s="1"/>
  <c r="Y12" i="5"/>
  <c r="J12" i="6" s="1"/>
  <c r="AE12" i="5"/>
  <c r="P12" i="6" s="1"/>
  <c r="AD12" i="5"/>
  <c r="O12" i="6" s="1"/>
  <c r="AC12" i="5"/>
  <c r="N12" i="6" s="1"/>
  <c r="AD11" i="5"/>
  <c r="O11" i="6" s="1"/>
  <c r="HZ8" i="5"/>
  <c r="HV8" i="5"/>
  <c r="HR8" i="5"/>
  <c r="HN8" i="5"/>
  <c r="HJ8" i="5"/>
  <c r="HF8" i="5"/>
  <c r="HB8" i="5"/>
  <c r="GX8" i="5"/>
  <c r="GT8" i="5"/>
  <c r="GP8" i="5"/>
  <c r="GL8" i="5"/>
  <c r="GH8" i="5"/>
  <c r="GD8" i="5"/>
  <c r="FZ8" i="5"/>
  <c r="FV8" i="5"/>
  <c r="FR8" i="5"/>
  <c r="FN8" i="5"/>
  <c r="FJ8" i="5"/>
  <c r="FF8" i="5"/>
  <c r="FB8" i="5"/>
  <c r="EX8" i="5"/>
  <c r="ET8" i="5"/>
  <c r="EP8" i="5"/>
  <c r="EL8" i="5"/>
  <c r="EH8" i="5"/>
  <c r="ED8" i="5"/>
  <c r="DZ8" i="5"/>
  <c r="DV8" i="5"/>
  <c r="DR8" i="5"/>
  <c r="DN8" i="5"/>
  <c r="DJ8" i="5"/>
  <c r="DF8" i="5"/>
  <c r="DB8" i="5"/>
  <c r="CX8" i="5"/>
  <c r="CT8" i="5"/>
  <c r="CP8" i="5"/>
  <c r="CL8" i="5"/>
  <c r="CH8" i="5"/>
  <c r="CD8" i="5"/>
  <c r="BZ8" i="5"/>
  <c r="BV8" i="5"/>
  <c r="BR8" i="5"/>
  <c r="BN8" i="5"/>
  <c r="BJ8" i="5"/>
  <c r="BF8" i="5"/>
  <c r="ID8" i="5"/>
  <c r="HX8" i="5"/>
  <c r="HS8" i="5"/>
  <c r="HM8" i="5"/>
  <c r="HH8" i="5"/>
  <c r="HC8" i="5"/>
  <c r="GW8" i="5"/>
  <c r="GR8" i="5"/>
  <c r="GM8" i="5"/>
  <c r="GG8" i="5"/>
  <c r="GB8" i="5"/>
  <c r="FW8" i="5"/>
  <c r="FQ8" i="5"/>
  <c r="FL8" i="5"/>
  <c r="FG8" i="5"/>
  <c r="FA8" i="5"/>
  <c r="EV8" i="5"/>
  <c r="EQ8" i="5"/>
  <c r="EK8" i="5"/>
  <c r="EF8" i="5"/>
  <c r="EA8" i="5"/>
  <c r="DU8" i="5"/>
  <c r="DP8" i="5"/>
  <c r="DK8" i="5"/>
  <c r="DE8" i="5"/>
  <c r="CZ8" i="5"/>
  <c r="CU8" i="5"/>
  <c r="CO8" i="5"/>
  <c r="CJ8" i="5"/>
  <c r="CE8" i="5"/>
  <c r="BY8" i="5"/>
  <c r="BT8" i="5"/>
  <c r="BO8" i="5"/>
  <c r="BI8" i="5"/>
  <c r="BD8" i="5"/>
  <c r="EU8" i="5"/>
  <c r="EJ8" i="5"/>
  <c r="DY8" i="5"/>
  <c r="DO8" i="5"/>
  <c r="DI8" i="5"/>
  <c r="CY8" i="5"/>
  <c r="CN8" i="5"/>
  <c r="CI8" i="5"/>
  <c r="BX8" i="5"/>
  <c r="BM8" i="5"/>
  <c r="BC8" i="5"/>
  <c r="HU8" i="5"/>
  <c r="HK8" i="5"/>
  <c r="GZ8" i="5"/>
  <c r="GO8" i="5"/>
  <c r="GE8" i="5"/>
  <c r="FY8" i="5"/>
  <c r="FI8" i="5"/>
  <c r="EY8" i="5"/>
  <c r="EN8" i="5"/>
  <c r="EC8" i="5"/>
  <c r="DS8" i="5"/>
  <c r="DM8" i="5"/>
  <c r="DC8" i="5"/>
  <c r="CR8" i="5"/>
  <c r="CG8" i="5"/>
  <c r="BW8" i="5"/>
  <c r="BG8" i="5"/>
  <c r="IC8" i="5"/>
  <c r="HW8" i="5"/>
  <c r="HQ8" i="5"/>
  <c r="HL8" i="5"/>
  <c r="HG8" i="5"/>
  <c r="HA8" i="5"/>
  <c r="GV8" i="5"/>
  <c r="GQ8" i="5"/>
  <c r="GK8" i="5"/>
  <c r="GF8" i="5"/>
  <c r="GA8" i="5"/>
  <c r="FU8" i="5"/>
  <c r="FP8" i="5"/>
  <c r="FK8" i="5"/>
  <c r="FE8" i="5"/>
  <c r="EZ8" i="5"/>
  <c r="EO8" i="5"/>
  <c r="EE8" i="5"/>
  <c r="DT8" i="5"/>
  <c r="DD8" i="5"/>
  <c r="CS8" i="5"/>
  <c r="CC8" i="5"/>
  <c r="BS8" i="5"/>
  <c r="BH8" i="5"/>
  <c r="IB8" i="5"/>
  <c r="HP8" i="5"/>
  <c r="HE8" i="5"/>
  <c r="GU8" i="5"/>
  <c r="GJ8" i="5"/>
  <c r="FT8" i="5"/>
  <c r="FO8" i="5"/>
  <c r="FD8" i="5"/>
  <c r="ES8" i="5"/>
  <c r="EI8" i="5"/>
  <c r="DX8" i="5"/>
  <c r="DH8" i="5"/>
  <c r="CW8" i="5"/>
  <c r="CM8" i="5"/>
  <c r="CB8" i="5"/>
  <c r="BQ8" i="5"/>
  <c r="BL8" i="5"/>
  <c r="HT8" i="5"/>
  <c r="GY8" i="5"/>
  <c r="GC8" i="5"/>
  <c r="FH8" i="5"/>
  <c r="EM8" i="5"/>
  <c r="DQ8" i="5"/>
  <c r="CV8" i="5"/>
  <c r="CA8" i="5"/>
  <c r="BE8" i="5"/>
  <c r="HY8" i="5"/>
  <c r="FM8" i="5"/>
  <c r="DA8" i="5"/>
  <c r="HO8" i="5"/>
  <c r="GS8" i="5"/>
  <c r="FX8" i="5"/>
  <c r="FC8" i="5"/>
  <c r="EG8" i="5"/>
  <c r="DL8" i="5"/>
  <c r="CQ8" i="5"/>
  <c r="BU8" i="5"/>
  <c r="GI8" i="5"/>
  <c r="DW8" i="5"/>
  <c r="BK8" i="5"/>
  <c r="HI8" i="5"/>
  <c r="GN8" i="5"/>
  <c r="FS8" i="5"/>
  <c r="EW8" i="5"/>
  <c r="EB8" i="5"/>
  <c r="DG8" i="5"/>
  <c r="CK8" i="5"/>
  <c r="BP8" i="5"/>
  <c r="HD8" i="5"/>
  <c r="ER8" i="5"/>
  <c r="CF8" i="5"/>
  <c r="IC11" i="5"/>
  <c r="HX11" i="5"/>
  <c r="HT11" i="5"/>
  <c r="HP11" i="5"/>
  <c r="HL11" i="5"/>
  <c r="HH11" i="5"/>
  <c r="HD11" i="5"/>
  <c r="GZ11" i="5"/>
  <c r="GV11" i="5"/>
  <c r="GR11" i="5"/>
  <c r="GN11" i="5"/>
  <c r="GJ11" i="5"/>
  <c r="GF11" i="5"/>
  <c r="GB11" i="5"/>
  <c r="FX11" i="5"/>
  <c r="FT11" i="5"/>
  <c r="FP11" i="5"/>
  <c r="FL11" i="5"/>
  <c r="FH11" i="5"/>
  <c r="FD11" i="5"/>
  <c r="EZ11" i="5"/>
  <c r="EV11" i="5"/>
  <c r="ER11" i="5"/>
  <c r="EN11" i="5"/>
  <c r="EJ11" i="5"/>
  <c r="EF11" i="5"/>
  <c r="EB11" i="5"/>
  <c r="DX11" i="5"/>
  <c r="DT11" i="5"/>
  <c r="DP11" i="5"/>
  <c r="DL11" i="5"/>
  <c r="DH11" i="5"/>
  <c r="DD11" i="5"/>
  <c r="CZ11" i="5"/>
  <c r="CV11" i="5"/>
  <c r="CR11" i="5"/>
  <c r="CN11" i="5"/>
  <c r="CJ11" i="5"/>
  <c r="CF11" i="5"/>
  <c r="HZ11" i="5"/>
  <c r="HU11" i="5"/>
  <c r="HO11" i="5"/>
  <c r="HJ11" i="5"/>
  <c r="HE11" i="5"/>
  <c r="GY11" i="5"/>
  <c r="GT11" i="5"/>
  <c r="GO11" i="5"/>
  <c r="GI11" i="5"/>
  <c r="GD11" i="5"/>
  <c r="FY11" i="5"/>
  <c r="FS11" i="5"/>
  <c r="FN11" i="5"/>
  <c r="FI11" i="5"/>
  <c r="FC11" i="5"/>
  <c r="EX11" i="5"/>
  <c r="ES11" i="5"/>
  <c r="EM11" i="5"/>
  <c r="EH11" i="5"/>
  <c r="EC11" i="5"/>
  <c r="DW11" i="5"/>
  <c r="DR11" i="5"/>
  <c r="DM11" i="5"/>
  <c r="DG11" i="5"/>
  <c r="DB11" i="5"/>
  <c r="CW11" i="5"/>
  <c r="CQ11" i="5"/>
  <c r="CL11" i="5"/>
  <c r="CG11" i="5"/>
  <c r="CB11" i="5"/>
  <c r="BX11" i="5"/>
  <c r="BT11" i="5"/>
  <c r="BP11" i="5"/>
  <c r="BL11" i="5"/>
  <c r="BH11" i="5"/>
  <c r="BD11" i="5"/>
  <c r="HY11" i="5"/>
  <c r="HS11" i="5"/>
  <c r="HN11" i="5"/>
  <c r="HI11" i="5"/>
  <c r="HC11" i="5"/>
  <c r="GX11" i="5"/>
  <c r="GS11" i="5"/>
  <c r="GM11" i="5"/>
  <c r="GH11" i="5"/>
  <c r="GC11" i="5"/>
  <c r="FW11" i="5"/>
  <c r="FR11" i="5"/>
  <c r="FM11" i="5"/>
  <c r="FG11" i="5"/>
  <c r="FB11" i="5"/>
  <c r="EW11" i="5"/>
  <c r="EQ11" i="5"/>
  <c r="EL11" i="5"/>
  <c r="EG11" i="5"/>
  <c r="EA11" i="5"/>
  <c r="DV11" i="5"/>
  <c r="DQ11" i="5"/>
  <c r="DK11" i="5"/>
  <c r="DF11" i="5"/>
  <c r="DA11" i="5"/>
  <c r="CU11" i="5"/>
  <c r="CP11" i="5"/>
  <c r="CK11" i="5"/>
  <c r="CE11" i="5"/>
  <c r="CA11" i="5"/>
  <c r="BW11" i="5"/>
  <c r="BS11" i="5"/>
  <c r="BO11" i="5"/>
  <c r="BK11" i="5"/>
  <c r="BG11" i="5"/>
  <c r="BC11" i="5"/>
  <c r="ID11" i="5"/>
  <c r="HR11" i="5"/>
  <c r="HG11" i="5"/>
  <c r="GW11" i="5"/>
  <c r="GL11" i="5"/>
  <c r="GA11" i="5"/>
  <c r="FQ11" i="5"/>
  <c r="FF11" i="5"/>
  <c r="EU11" i="5"/>
  <c r="EK11" i="5"/>
  <c r="DZ11" i="5"/>
  <c r="DO11" i="5"/>
  <c r="DE11" i="5"/>
  <c r="CT11" i="5"/>
  <c r="CI11" i="5"/>
  <c r="BZ11" i="5"/>
  <c r="BR11" i="5"/>
  <c r="BJ11" i="5"/>
  <c r="HW11" i="5"/>
  <c r="HB11" i="5"/>
  <c r="GG11" i="5"/>
  <c r="FK11" i="5"/>
  <c r="EP11" i="5"/>
  <c r="DU11" i="5"/>
  <c r="CY11" i="5"/>
  <c r="CD11" i="5"/>
  <c r="BN11" i="5"/>
  <c r="IB11" i="5"/>
  <c r="HQ11" i="5"/>
  <c r="HF11" i="5"/>
  <c r="GU11" i="5"/>
  <c r="GK11" i="5"/>
  <c r="FZ11" i="5"/>
  <c r="FO11" i="5"/>
  <c r="FE11" i="5"/>
  <c r="ET11" i="5"/>
  <c r="EI11" i="5"/>
  <c r="DY11" i="5"/>
  <c r="DN11" i="5"/>
  <c r="DC11" i="5"/>
  <c r="CS11" i="5"/>
  <c r="CH11" i="5"/>
  <c r="BY11" i="5"/>
  <c r="BQ11" i="5"/>
  <c r="BI11" i="5"/>
  <c r="HM11" i="5"/>
  <c r="GQ11" i="5"/>
  <c r="FV11" i="5"/>
  <c r="FA11" i="5"/>
  <c r="EE11" i="5"/>
  <c r="DJ11" i="5"/>
  <c r="CO11" i="5"/>
  <c r="BV11" i="5"/>
  <c r="BF11" i="5"/>
  <c r="HV11" i="5"/>
  <c r="HK11" i="5"/>
  <c r="HA11" i="5"/>
  <c r="FJ11" i="5"/>
  <c r="DS11" i="5"/>
  <c r="CC11" i="5"/>
  <c r="FU11" i="5"/>
  <c r="BE11" i="5"/>
  <c r="GP11" i="5"/>
  <c r="EY11" i="5"/>
  <c r="DI11" i="5"/>
  <c r="BU11" i="5"/>
  <c r="ED11" i="5"/>
  <c r="GE11" i="5"/>
  <c r="EO11" i="5"/>
  <c r="CX11" i="5"/>
  <c r="BM11" i="5"/>
  <c r="CM11" i="5"/>
  <c r="IB9" i="5"/>
  <c r="HX9" i="5"/>
  <c r="HT9" i="5"/>
  <c r="HP9" i="5"/>
  <c r="HL9" i="5"/>
  <c r="HH9" i="5"/>
  <c r="HD9" i="5"/>
  <c r="GZ9" i="5"/>
  <c r="GV9" i="5"/>
  <c r="GR9" i="5"/>
  <c r="GN9" i="5"/>
  <c r="GJ9" i="5"/>
  <c r="GF9" i="5"/>
  <c r="GB9" i="5"/>
  <c r="IA9" i="5"/>
  <c r="HW9" i="5"/>
  <c r="HS9" i="5"/>
  <c r="HO9" i="5"/>
  <c r="HK9" i="5"/>
  <c r="HG9" i="5"/>
  <c r="HC9" i="5"/>
  <c r="GY9" i="5"/>
  <c r="GU9" i="5"/>
  <c r="GQ9" i="5"/>
  <c r="GM9" i="5"/>
  <c r="GI9" i="5"/>
  <c r="GE9" i="5"/>
  <c r="GA9" i="5"/>
  <c r="FW9" i="5"/>
  <c r="FS9" i="5"/>
  <c r="FO9" i="5"/>
  <c r="FK9" i="5"/>
  <c r="FG9" i="5"/>
  <c r="FC9" i="5"/>
  <c r="EY9" i="5"/>
  <c r="EU9" i="5"/>
  <c r="EQ9" i="5"/>
  <c r="EM9" i="5"/>
  <c r="EI9" i="5"/>
  <c r="EE9" i="5"/>
  <c r="EA9" i="5"/>
  <c r="DW9" i="5"/>
  <c r="DS9" i="5"/>
  <c r="DO9" i="5"/>
  <c r="DK9" i="5"/>
  <c r="DG9" i="5"/>
  <c r="DC9" i="5"/>
  <c r="CY9" i="5"/>
  <c r="CU9" i="5"/>
  <c r="CQ9" i="5"/>
  <c r="CM9" i="5"/>
  <c r="CI9" i="5"/>
  <c r="CE9" i="5"/>
  <c r="CA9" i="5"/>
  <c r="BW9" i="5"/>
  <c r="BS9" i="5"/>
  <c r="BO9" i="5"/>
  <c r="BK9" i="5"/>
  <c r="BG9" i="5"/>
  <c r="BC9" i="5"/>
  <c r="ID9" i="5"/>
  <c r="HV9" i="5"/>
  <c r="HN9" i="5"/>
  <c r="HF9" i="5"/>
  <c r="GX9" i="5"/>
  <c r="GP9" i="5"/>
  <c r="GH9" i="5"/>
  <c r="FZ9" i="5"/>
  <c r="FU9" i="5"/>
  <c r="FP9" i="5"/>
  <c r="FJ9" i="5"/>
  <c r="FE9" i="5"/>
  <c r="EZ9" i="5"/>
  <c r="ET9" i="5"/>
  <c r="EO9" i="5"/>
  <c r="EJ9" i="5"/>
  <c r="ED9" i="5"/>
  <c r="DY9" i="5"/>
  <c r="DT9" i="5"/>
  <c r="DN9" i="5"/>
  <c r="DI9" i="5"/>
  <c r="DD9" i="5"/>
  <c r="CX9" i="5"/>
  <c r="CS9" i="5"/>
  <c r="CN9" i="5"/>
  <c r="CH9" i="5"/>
  <c r="CC9" i="5"/>
  <c r="BX9" i="5"/>
  <c r="BR9" i="5"/>
  <c r="BM9" i="5"/>
  <c r="BH9" i="5"/>
  <c r="HZ9" i="5"/>
  <c r="HJ9" i="5"/>
  <c r="GT9" i="5"/>
  <c r="FX9" i="5"/>
  <c r="FR9" i="5"/>
  <c r="FH9" i="5"/>
  <c r="FB9" i="5"/>
  <c r="ER9" i="5"/>
  <c r="EG9" i="5"/>
  <c r="DV9" i="5"/>
  <c r="DL9" i="5"/>
  <c r="DA9" i="5"/>
  <c r="CP9" i="5"/>
  <c r="BZ9" i="5"/>
  <c r="BU9" i="5"/>
  <c r="BE9" i="5"/>
  <c r="IC9" i="5"/>
  <c r="HU9" i="5"/>
  <c r="HM9" i="5"/>
  <c r="HE9" i="5"/>
  <c r="GW9" i="5"/>
  <c r="GO9" i="5"/>
  <c r="GG9" i="5"/>
  <c r="FY9" i="5"/>
  <c r="FT9" i="5"/>
  <c r="FN9" i="5"/>
  <c r="FI9" i="5"/>
  <c r="FD9" i="5"/>
  <c r="EX9" i="5"/>
  <c r="ES9" i="5"/>
  <c r="EN9" i="5"/>
  <c r="EH9" i="5"/>
  <c r="EC9" i="5"/>
  <c r="DX9" i="5"/>
  <c r="DR9" i="5"/>
  <c r="DM9" i="5"/>
  <c r="DH9" i="5"/>
  <c r="DB9" i="5"/>
  <c r="CW9" i="5"/>
  <c r="CR9" i="5"/>
  <c r="CL9" i="5"/>
  <c r="CG9" i="5"/>
  <c r="CB9" i="5"/>
  <c r="BV9" i="5"/>
  <c r="BQ9" i="5"/>
  <c r="BL9" i="5"/>
  <c r="BF9" i="5"/>
  <c r="HR9" i="5"/>
  <c r="HB9" i="5"/>
  <c r="GL9" i="5"/>
  <c r="GD9" i="5"/>
  <c r="FM9" i="5"/>
  <c r="EW9" i="5"/>
  <c r="EL9" i="5"/>
  <c r="EB9" i="5"/>
  <c r="DQ9" i="5"/>
  <c r="DF9" i="5"/>
  <c r="CV9" i="5"/>
  <c r="CK9" i="5"/>
  <c r="CF9" i="5"/>
  <c r="BP9" i="5"/>
  <c r="BJ9" i="5"/>
  <c r="HY9" i="5"/>
  <c r="GS9" i="5"/>
  <c r="FQ9" i="5"/>
  <c r="EV9" i="5"/>
  <c r="DZ9" i="5"/>
  <c r="DE9" i="5"/>
  <c r="CJ9" i="5"/>
  <c r="BN9" i="5"/>
  <c r="FA9" i="5"/>
  <c r="HQ9" i="5"/>
  <c r="GK9" i="5"/>
  <c r="FL9" i="5"/>
  <c r="EP9" i="5"/>
  <c r="DU9" i="5"/>
  <c r="CZ9" i="5"/>
  <c r="CD9" i="5"/>
  <c r="BI9" i="5"/>
  <c r="HA9" i="5"/>
  <c r="EF9" i="5"/>
  <c r="BT9" i="5"/>
  <c r="HI9" i="5"/>
  <c r="GC9" i="5"/>
  <c r="FF9" i="5"/>
  <c r="EK9" i="5"/>
  <c r="DP9" i="5"/>
  <c r="CT9" i="5"/>
  <c r="BY9" i="5"/>
  <c r="BD9" i="5"/>
  <c r="FV9" i="5"/>
  <c r="DJ9" i="5"/>
  <c r="CO9" i="5"/>
  <c r="IC12" i="5"/>
  <c r="HY12" i="5"/>
  <c r="HU12" i="5"/>
  <c r="HQ12" i="5"/>
  <c r="HM12" i="5"/>
  <c r="HI12" i="5"/>
  <c r="HE12" i="5"/>
  <c r="HA12" i="5"/>
  <c r="GW12" i="5"/>
  <c r="GS12" i="5"/>
  <c r="GO12" i="5"/>
  <c r="GK12" i="5"/>
  <c r="GG12" i="5"/>
  <c r="GC12" i="5"/>
  <c r="FY12" i="5"/>
  <c r="FU12" i="5"/>
  <c r="FQ12" i="5"/>
  <c r="FM12" i="5"/>
  <c r="FI12" i="5"/>
  <c r="FE12" i="5"/>
  <c r="FA12" i="5"/>
  <c r="EW12" i="5"/>
  <c r="ES12" i="5"/>
  <c r="EO12" i="5"/>
  <c r="EK12" i="5"/>
  <c r="EG12" i="5"/>
  <c r="EC12" i="5"/>
  <c r="DY12" i="5"/>
  <c r="DU12" i="5"/>
  <c r="DQ12" i="5"/>
  <c r="DM12" i="5"/>
  <c r="DI12" i="5"/>
  <c r="DE12" i="5"/>
  <c r="DA12" i="5"/>
  <c r="CW12" i="5"/>
  <c r="CS12" i="5"/>
  <c r="CO12" i="5"/>
  <c r="CK12" i="5"/>
  <c r="CG12" i="5"/>
  <c r="CC12" i="5"/>
  <c r="BY12" i="5"/>
  <c r="BU12" i="5"/>
  <c r="BQ12" i="5"/>
  <c r="BM12" i="5"/>
  <c r="BI12" i="5"/>
  <c r="BE12" i="5"/>
  <c r="ID12" i="5"/>
  <c r="HX12" i="5"/>
  <c r="HS12" i="5"/>
  <c r="HN12" i="5"/>
  <c r="HH12" i="5"/>
  <c r="HC12" i="5"/>
  <c r="GX12" i="5"/>
  <c r="GR12" i="5"/>
  <c r="GM12" i="5"/>
  <c r="GH12" i="5"/>
  <c r="GB12" i="5"/>
  <c r="FW12" i="5"/>
  <c r="FR12" i="5"/>
  <c r="FL12" i="5"/>
  <c r="FG12" i="5"/>
  <c r="FB12" i="5"/>
  <c r="EV12" i="5"/>
  <c r="EQ12" i="5"/>
  <c r="EL12" i="5"/>
  <c r="EF12" i="5"/>
  <c r="EA12" i="5"/>
  <c r="DV12" i="5"/>
  <c r="DP12" i="5"/>
  <c r="DK12" i="5"/>
  <c r="DF12" i="5"/>
  <c r="CZ12" i="5"/>
  <c r="CU12" i="5"/>
  <c r="CP12" i="5"/>
  <c r="CJ12" i="5"/>
  <c r="CE12" i="5"/>
  <c r="BZ12" i="5"/>
  <c r="BT12" i="5"/>
  <c r="BO12" i="5"/>
  <c r="BJ12" i="5"/>
  <c r="BD12" i="5"/>
  <c r="IB12" i="5"/>
  <c r="HW12" i="5"/>
  <c r="HR12" i="5"/>
  <c r="HL12" i="5"/>
  <c r="HG12" i="5"/>
  <c r="HB12" i="5"/>
  <c r="GV12" i="5"/>
  <c r="GQ12" i="5"/>
  <c r="GL12" i="5"/>
  <c r="GF12" i="5"/>
  <c r="GA12" i="5"/>
  <c r="FV12" i="5"/>
  <c r="FP12" i="5"/>
  <c r="FK12" i="5"/>
  <c r="FF12" i="5"/>
  <c r="EZ12" i="5"/>
  <c r="EU12" i="5"/>
  <c r="EP12" i="5"/>
  <c r="EJ12" i="5"/>
  <c r="EE12" i="5"/>
  <c r="DZ12" i="5"/>
  <c r="DT12" i="5"/>
  <c r="DO12" i="5"/>
  <c r="DJ12" i="5"/>
  <c r="DD12" i="5"/>
  <c r="CY12" i="5"/>
  <c r="CT12" i="5"/>
  <c r="CN12" i="5"/>
  <c r="CI12" i="5"/>
  <c r="CD12" i="5"/>
  <c r="BX12" i="5"/>
  <c r="BS12" i="5"/>
  <c r="BN12" i="5"/>
  <c r="BH12" i="5"/>
  <c r="BC12" i="5"/>
  <c r="IA12" i="5"/>
  <c r="HP12" i="5"/>
  <c r="HF12" i="5"/>
  <c r="GU12" i="5"/>
  <c r="GJ12" i="5"/>
  <c r="FZ12" i="5"/>
  <c r="FO12" i="5"/>
  <c r="FD12" i="5"/>
  <c r="ET12" i="5"/>
  <c r="EI12" i="5"/>
  <c r="DX12" i="5"/>
  <c r="DN12" i="5"/>
  <c r="DC12" i="5"/>
  <c r="CR12" i="5"/>
  <c r="CH12" i="5"/>
  <c r="BW12" i="5"/>
  <c r="BL12" i="5"/>
  <c r="HK12" i="5"/>
  <c r="GZ12" i="5"/>
  <c r="GE12" i="5"/>
  <c r="FJ12" i="5"/>
  <c r="EN12" i="5"/>
  <c r="DS12" i="5"/>
  <c r="CX12" i="5"/>
  <c r="CB12" i="5"/>
  <c r="BR12" i="5"/>
  <c r="GY12" i="5"/>
  <c r="GD12" i="5"/>
  <c r="FH12" i="5"/>
  <c r="EB12" i="5"/>
  <c r="CV12" i="5"/>
  <c r="CA12" i="5"/>
  <c r="BF12" i="5"/>
  <c r="HZ12" i="5"/>
  <c r="HO12" i="5"/>
  <c r="HD12" i="5"/>
  <c r="GT12" i="5"/>
  <c r="GI12" i="5"/>
  <c r="FX12" i="5"/>
  <c r="FN12" i="5"/>
  <c r="FC12" i="5"/>
  <c r="ER12" i="5"/>
  <c r="EH12" i="5"/>
  <c r="DW12" i="5"/>
  <c r="DL12" i="5"/>
  <c r="DB12" i="5"/>
  <c r="CQ12" i="5"/>
  <c r="CF12" i="5"/>
  <c r="BV12" i="5"/>
  <c r="BK12" i="5"/>
  <c r="HV12" i="5"/>
  <c r="GP12" i="5"/>
  <c r="FT12" i="5"/>
  <c r="EY12" i="5"/>
  <c r="ED12" i="5"/>
  <c r="DH12" i="5"/>
  <c r="CM12" i="5"/>
  <c r="BG12" i="5"/>
  <c r="HJ12" i="5"/>
  <c r="GN12" i="5"/>
  <c r="FS12" i="5"/>
  <c r="EM12" i="5"/>
  <c r="DG12" i="5"/>
  <c r="BP12" i="5"/>
  <c r="HT12" i="5"/>
  <c r="EX12" i="5"/>
  <c r="DR12" i="5"/>
  <c r="CL12" i="5"/>
  <c r="H8" i="6"/>
  <c r="I8" i="6" s="1"/>
  <c r="AD9" i="5"/>
  <c r="O9" i="6" s="1"/>
  <c r="G12" i="6"/>
  <c r="I11" i="6"/>
  <c r="AF12" i="5" l="1"/>
  <c r="M12" i="6"/>
  <c r="Q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L3" authorId="0" shapeId="0" xr:uid="{36B80238-73AD-4AC6-933D-44E3C18C66C8}">
      <text>
        <r>
          <rPr>
            <b/>
            <i/>
            <sz val="12"/>
            <color indexed="81"/>
            <rFont val="Tahoma"/>
            <family val="2"/>
            <charset val="204"/>
          </rPr>
          <t>Даты производства работ согласно договора</t>
        </r>
      </text>
    </comment>
    <comment ref="O3" authorId="0" shapeId="0" xr:uid="{61DE7A1D-416B-409B-8561-190E734405E3}">
      <text>
        <r>
          <rPr>
            <b/>
            <i/>
            <sz val="12"/>
            <color indexed="81"/>
            <rFont val="Tahoma"/>
            <family val="2"/>
            <charset val="204"/>
          </rPr>
          <t>Планируемые даты производства работ</t>
        </r>
      </text>
    </comment>
    <comment ref="R3" authorId="0" shapeId="0" xr:uid="{6FBF5E4C-9313-4D0A-B9A0-5D2B358E9BE7}">
      <text>
        <r>
          <rPr>
            <b/>
            <i/>
            <sz val="12"/>
            <color indexed="81"/>
            <rFont val="Tahoma"/>
            <family val="2"/>
            <charset val="204"/>
          </rPr>
          <t>Фактические даты производства работ</t>
        </r>
      </text>
    </comment>
  </commentList>
</comments>
</file>

<file path=xl/sharedStrings.xml><?xml version="1.0" encoding="utf-8"?>
<sst xmlns="http://schemas.openxmlformats.org/spreadsheetml/2006/main" count="88" uniqueCount="52">
  <si>
    <t>№ п/п</t>
  </si>
  <si>
    <t xml:space="preserve">     Наименование работ</t>
  </si>
  <si>
    <t>Ед. изм.</t>
  </si>
  <si>
    <t>Объем
работ</t>
  </si>
  <si>
    <t>1</t>
  </si>
  <si>
    <t>Электрическая воздушная линия 6 кВ (ВЛ-6кВ) на куст скважин №1, №2 линия №1</t>
  </si>
  <si>
    <t>1.1</t>
  </si>
  <si>
    <t>Строительные работы электрической воздушной линии 6кВ ВЛ 6кВ  №1 т.вр. Куст №1 - КТПН №1 Куст №1 (0,322 км)</t>
  </si>
  <si>
    <t>1.1.1</t>
  </si>
  <si>
    <t>шт.</t>
  </si>
  <si>
    <t>1.1.2</t>
  </si>
  <si>
    <t>Переустройство фундаментов повышенных опор</t>
  </si>
  <si>
    <t>Сборка и монтаж опор</t>
  </si>
  <si>
    <t>Выполнено с начала строительства</t>
  </si>
  <si>
    <t>ПРОГНОЗ</t>
  </si>
  <si>
    <t>Начало</t>
  </si>
  <si>
    <t>Окончание</t>
  </si>
  <si>
    <t>Подрядная организация</t>
  </si>
  <si>
    <t>ООО УК "Энергострой"</t>
  </si>
  <si>
    <t>ПЛАН</t>
  </si>
  <si>
    <t>ФАКТ</t>
  </si>
  <si>
    <t>% выполнения работ</t>
  </si>
  <si>
    <t>Патрушев К.О.</t>
  </si>
  <si>
    <t>Ответственный за исполнение работ работ от  заказчика</t>
  </si>
  <si>
    <t xml:space="preserve">Мишутин С.Г. </t>
  </si>
  <si>
    <t>Куратор работ от Заказчика</t>
  </si>
  <si>
    <t>июнь</t>
  </si>
  <si>
    <t>план</t>
  </si>
  <si>
    <t>факт</t>
  </si>
  <si>
    <t>Срыв сроков</t>
  </si>
  <si>
    <t>Длительность</t>
  </si>
  <si>
    <t>план/
факт</t>
  </si>
  <si>
    <t>прогноз</t>
  </si>
  <si>
    <t>начало</t>
  </si>
  <si>
    <t>окончание</t>
  </si>
  <si>
    <t>Сроки строительства по договору, прогноз выполнения работ, фактический ход работ, информация об отставаниях</t>
  </si>
  <si>
    <t>январь</t>
  </si>
  <si>
    <t>февраль</t>
  </si>
  <si>
    <t>март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</si>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</sst>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р_._-;\-* #,##0_р_._-;_-* &quot;-&quot;_р_._-;_-@_-"/>
    <numFmt numFmtId="165" formatCode="[$-419]mmmm\ yyyy;@"/>
    <numFmt numFmtId="166" formatCode="0.0"/>
    <numFmt numFmtId="167" formatCode="0.00;;"/>
    <numFmt numFmtId="168" formatCode="[$-419]dd\ mmm\ yy;@"/>
    <numFmt numFmtId="169" formatCode="d"/>
    <numFmt numFmtId="170" formatCode="dd/mm/yyyy;;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6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b/>
      <sz val="8"/>
      <color rgb="FF0B4A8F"/>
      <name val="Arial"/>
      <family val="2"/>
      <charset val="204"/>
    </font>
    <font>
      <b/>
      <i/>
      <sz val="12"/>
      <color indexed="81"/>
      <name val="Tahoma"/>
      <family val="2"/>
      <charset val="204"/>
    </font>
    <font>
      <b/>
      <i/>
      <sz val="18"/>
      <name val="Arial"/>
      <family val="2"/>
      <charset val="204"/>
    </font>
    <font>
      <sz val="20"/>
      <name val="Arial"/>
      <family val="2"/>
      <charset val="204"/>
    </font>
    <font>
      <b/>
      <i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5">
    <xf numFmtId="0" fontId="0" fillId="0" borderId="0"/>
    <xf numFmtId="0" fontId="7" fillId="0" borderId="0"/>
    <xf numFmtId="0" fontId="9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10" borderId="3" applyNumberFormat="0" applyAlignment="0" applyProtection="0"/>
    <xf numFmtId="0" fontId="21" fillId="23" borderId="4" applyNumberFormat="0" applyAlignment="0" applyProtection="0"/>
    <xf numFmtId="0" fontId="22" fillId="23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4" borderId="9" applyNumberFormat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6" borderId="10" applyNumberFormat="0" applyFont="0" applyAlignment="0" applyProtection="0"/>
    <xf numFmtId="0" fontId="8" fillId="26" borderId="10" applyNumberFormat="0" applyFont="0" applyAlignment="0" applyProtection="0"/>
    <xf numFmtId="0" fontId="8" fillId="26" borderId="10" applyNumberFormat="0" applyFont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0" borderId="0"/>
    <xf numFmtId="0" fontId="20" fillId="10" borderId="23" applyNumberFormat="0" applyAlignment="0" applyProtection="0"/>
    <xf numFmtId="0" fontId="21" fillId="23" borderId="24" applyNumberFormat="0" applyAlignment="0" applyProtection="0"/>
    <xf numFmtId="0" fontId="22" fillId="23" borderId="23" applyNumberFormat="0" applyAlignment="0" applyProtection="0"/>
    <xf numFmtId="0" fontId="26" fillId="0" borderId="25" applyNumberFormat="0" applyFill="0" applyAlignment="0" applyProtection="0"/>
    <xf numFmtId="0" fontId="8" fillId="26" borderId="26" applyNumberFormat="0" applyFont="0" applyAlignment="0" applyProtection="0"/>
    <xf numFmtId="0" fontId="8" fillId="26" borderId="26" applyNumberFormat="0" applyFont="0" applyAlignment="0" applyProtection="0"/>
    <xf numFmtId="0" fontId="8" fillId="26" borderId="26" applyNumberFormat="0" applyFont="0" applyAlignment="0" applyProtection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0" fillId="10" borderId="55" applyNumberFormat="0" applyAlignment="0" applyProtection="0"/>
    <xf numFmtId="0" fontId="21" fillId="23" borderId="56" applyNumberFormat="0" applyAlignment="0" applyProtection="0"/>
    <xf numFmtId="0" fontId="22" fillId="23" borderId="55" applyNumberFormat="0" applyAlignment="0" applyProtection="0"/>
    <xf numFmtId="0" fontId="26" fillId="0" borderId="57" applyNumberFormat="0" applyFill="0" applyAlignment="0" applyProtection="0"/>
    <xf numFmtId="0" fontId="8" fillId="26" borderId="58" applyNumberFormat="0" applyFont="0" applyAlignment="0" applyProtection="0"/>
    <xf numFmtId="0" fontId="8" fillId="26" borderId="58" applyNumberFormat="0" applyFont="0" applyAlignment="0" applyProtection="0"/>
    <xf numFmtId="0" fontId="8" fillId="26" borderId="58" applyNumberFormat="0" applyFont="0" applyAlignment="0" applyProtection="0"/>
    <xf numFmtId="168" fontId="38" fillId="0" borderId="0"/>
    <xf numFmtId="0" fontId="9" fillId="0" borderId="0"/>
    <xf numFmtId="0" fontId="39" fillId="0" borderId="0" applyNumberFormat="0" applyFill="0" applyBorder="0" applyAlignment="0" applyProtection="0"/>
    <xf numFmtId="168" fontId="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168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29" borderId="49">
      <alignment horizontal="center" vertical="center" wrapText="1"/>
    </xf>
    <xf numFmtId="0" fontId="2" fillId="0" borderId="0"/>
    <xf numFmtId="0" fontId="20" fillId="10" borderId="59" applyNumberFormat="0" applyAlignment="0" applyProtection="0"/>
    <xf numFmtId="0" fontId="21" fillId="23" borderId="60" applyNumberFormat="0" applyAlignment="0" applyProtection="0"/>
    <xf numFmtId="0" fontId="22" fillId="23" borderId="59" applyNumberFormat="0" applyAlignment="0" applyProtection="0"/>
    <xf numFmtId="0" fontId="26" fillId="0" borderId="6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6" borderId="62" applyNumberFormat="0" applyFont="0" applyAlignment="0" applyProtection="0"/>
    <xf numFmtId="0" fontId="8" fillId="26" borderId="62" applyNumberFormat="0" applyFont="0" applyAlignment="0" applyProtection="0"/>
    <xf numFmtId="0" fontId="8" fillId="26" borderId="62" applyNumberFormat="0" applyFont="0" applyAlignment="0" applyProtection="0"/>
    <xf numFmtId="0" fontId="20" fillId="10" borderId="59" applyNumberFormat="0" applyAlignment="0" applyProtection="0"/>
    <xf numFmtId="0" fontId="21" fillId="23" borderId="60" applyNumberFormat="0" applyAlignment="0" applyProtection="0"/>
    <xf numFmtId="0" fontId="22" fillId="23" borderId="59" applyNumberFormat="0" applyAlignment="0" applyProtection="0"/>
    <xf numFmtId="0" fontId="26" fillId="0" borderId="61" applyNumberFormat="0" applyFill="0" applyAlignment="0" applyProtection="0"/>
    <xf numFmtId="0" fontId="8" fillId="26" borderId="62" applyNumberFormat="0" applyFont="0" applyAlignment="0" applyProtection="0"/>
    <xf numFmtId="0" fontId="8" fillId="26" borderId="62" applyNumberFormat="0" applyFont="0" applyAlignment="0" applyProtection="0"/>
    <xf numFmtId="0" fontId="8" fillId="26" borderId="6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10" borderId="59" applyNumberFormat="0" applyAlignment="0" applyProtection="0"/>
    <xf numFmtId="0" fontId="21" fillId="23" borderId="60" applyNumberFormat="0" applyAlignment="0" applyProtection="0"/>
    <xf numFmtId="0" fontId="22" fillId="23" borderId="59" applyNumberFormat="0" applyAlignment="0" applyProtection="0"/>
    <xf numFmtId="0" fontId="26" fillId="0" borderId="61" applyNumberFormat="0" applyFill="0" applyAlignment="0" applyProtection="0"/>
    <xf numFmtId="0" fontId="8" fillId="26" borderId="62" applyNumberFormat="0" applyFont="0" applyAlignment="0" applyProtection="0"/>
    <xf numFmtId="0" fontId="8" fillId="26" borderId="62" applyNumberFormat="0" applyFont="0" applyAlignment="0" applyProtection="0"/>
    <xf numFmtId="0" fontId="8" fillId="26" borderId="62" applyNumberFormat="0" applyFont="0" applyAlignment="0" applyProtection="0"/>
    <xf numFmtId="168" fontId="2" fillId="0" borderId="0"/>
    <xf numFmtId="0" fontId="2" fillId="0" borderId="0"/>
    <xf numFmtId="9" fontId="2" fillId="0" borderId="0" applyFont="0" applyFill="0" applyBorder="0" applyAlignment="0" applyProtection="0"/>
    <xf numFmtId="0" fontId="20" fillId="10" borderId="63" applyNumberFormat="0" applyAlignment="0" applyProtection="0"/>
    <xf numFmtId="0" fontId="21" fillId="23" borderId="64" applyNumberFormat="0" applyAlignment="0" applyProtection="0"/>
    <xf numFmtId="0" fontId="22" fillId="23" borderId="63" applyNumberFormat="0" applyAlignment="0" applyProtection="0"/>
    <xf numFmtId="0" fontId="26" fillId="0" borderId="65" applyNumberFormat="0" applyFill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0" fillId="10" borderId="63" applyNumberFormat="0" applyAlignment="0" applyProtection="0"/>
    <xf numFmtId="0" fontId="21" fillId="23" borderId="64" applyNumberFormat="0" applyAlignment="0" applyProtection="0"/>
    <xf numFmtId="0" fontId="22" fillId="23" borderId="63" applyNumberFormat="0" applyAlignment="0" applyProtection="0"/>
    <xf numFmtId="0" fontId="26" fillId="0" borderId="6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20" fillId="10" borderId="63" applyNumberFormat="0" applyAlignment="0" applyProtection="0"/>
    <xf numFmtId="0" fontId="21" fillId="23" borderId="64" applyNumberFormat="0" applyAlignment="0" applyProtection="0"/>
    <xf numFmtId="0" fontId="22" fillId="23" borderId="63" applyNumberFormat="0" applyAlignment="0" applyProtection="0"/>
    <xf numFmtId="0" fontId="26" fillId="0" borderId="65" applyNumberFormat="0" applyFill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0" borderId="63" applyNumberFormat="0" applyAlignment="0" applyProtection="0"/>
    <xf numFmtId="0" fontId="21" fillId="23" borderId="64" applyNumberFormat="0" applyAlignment="0" applyProtection="0"/>
    <xf numFmtId="0" fontId="22" fillId="23" borderId="63" applyNumberFormat="0" applyAlignment="0" applyProtection="0"/>
    <xf numFmtId="0" fontId="26" fillId="0" borderId="65" applyNumberFormat="0" applyFill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0" fontId="8" fillId="26" borderId="66" applyNumberFormat="0" applyFont="0" applyAlignment="0" applyProtection="0"/>
    <xf numFmtId="168" fontId="1" fillId="0" borderId="0"/>
    <xf numFmtId="0" fontId="1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8" fillId="0" borderId="0" xfId="1" applyFont="1" applyFill="1" applyBorder="1"/>
    <xf numFmtId="0" fontId="8" fillId="0" borderId="1" xfId="1" applyFont="1" applyBorder="1"/>
    <xf numFmtId="0" fontId="8" fillId="0" borderId="0" xfId="1" applyFont="1" applyBorder="1"/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4" borderId="0" xfId="1" applyFont="1" applyFill="1"/>
    <xf numFmtId="49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2" borderId="14" xfId="1" applyFont="1" applyFill="1" applyBorder="1" applyAlignment="1">
      <alignment horizontal="center" vertical="center" wrapText="1"/>
    </xf>
    <xf numFmtId="164" fontId="14" fillId="3" borderId="46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49" fontId="11" fillId="3" borderId="54" xfId="1" applyNumberFormat="1" applyFont="1" applyFill="1" applyBorder="1" applyAlignment="1">
      <alignment horizontal="center" vertical="center" wrapText="1"/>
    </xf>
    <xf numFmtId="164" fontId="35" fillId="30" borderId="2" xfId="1" applyNumberFormat="1" applyFont="1" applyFill="1" applyBorder="1" applyAlignment="1">
      <alignment horizontal="left" vertical="center" wrapText="1"/>
    </xf>
    <xf numFmtId="14" fontId="16" fillId="27" borderId="38" xfId="0" applyNumberFormat="1" applyFont="1" applyFill="1" applyBorder="1" applyAlignment="1">
      <alignment horizontal="center" vertical="center"/>
    </xf>
    <xf numFmtId="14" fontId="16" fillId="27" borderId="15" xfId="0" applyNumberFormat="1" applyFont="1" applyFill="1" applyBorder="1" applyAlignment="1">
      <alignment horizontal="center" vertical="center"/>
    </xf>
    <xf numFmtId="167" fontId="0" fillId="29" borderId="21" xfId="0" applyNumberFormat="1" applyFont="1" applyFill="1" applyBorder="1" applyAlignment="1">
      <alignment horizontal="center" vertical="center"/>
    </xf>
    <xf numFmtId="0" fontId="8" fillId="28" borderId="67" xfId="0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31" xfId="1" applyFont="1" applyFill="1" applyBorder="1" applyAlignment="1">
      <alignment horizontal="center" vertical="center" wrapText="1"/>
    </xf>
    <xf numFmtId="49" fontId="11" fillId="2" borderId="18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69" fontId="13" fillId="27" borderId="29" xfId="428" applyNumberFormat="1" applyFont="1" applyFill="1" applyBorder="1" applyAlignment="1">
      <alignment horizontal="center" vertical="center"/>
    </xf>
    <xf numFmtId="164" fontId="11" fillId="30" borderId="2" xfId="1" applyNumberFormat="1" applyFont="1" applyFill="1" applyBorder="1" applyAlignment="1">
      <alignment vertical="center"/>
    </xf>
    <xf numFmtId="164" fontId="11" fillId="3" borderId="46" xfId="1" applyNumberFormat="1" applyFont="1" applyFill="1" applyBorder="1" applyAlignment="1">
      <alignment vertical="center"/>
    </xf>
    <xf numFmtId="164" fontId="11" fillId="3" borderId="2" xfId="1" applyNumberFormat="1" applyFont="1" applyFill="1" applyBorder="1" applyAlignment="1">
      <alignment vertical="center"/>
    </xf>
    <xf numFmtId="164" fontId="11" fillId="30" borderId="46" xfId="1" applyNumberFormat="1" applyFont="1" applyFill="1" applyBorder="1" applyAlignment="1">
      <alignment vertical="center"/>
    </xf>
    <xf numFmtId="164" fontId="11" fillId="3" borderId="44" xfId="1" applyNumberFormat="1" applyFont="1" applyFill="1" applyBorder="1" applyAlignment="1">
      <alignment vertical="center"/>
    </xf>
    <xf numFmtId="14" fontId="16" fillId="31" borderId="33" xfId="0" applyNumberFormat="1" applyFont="1" applyFill="1" applyBorder="1" applyAlignment="1">
      <alignment horizontal="center" vertical="center"/>
    </xf>
    <xf numFmtId="167" fontId="0" fillId="31" borderId="38" xfId="0" applyNumberFormat="1" applyFont="1" applyFill="1" applyBorder="1" applyAlignment="1">
      <alignment horizontal="center" vertical="center"/>
    </xf>
    <xf numFmtId="167" fontId="0" fillId="31" borderId="21" xfId="0" applyNumberFormat="1" applyFont="1" applyFill="1" applyBorder="1" applyAlignment="1">
      <alignment horizontal="center" vertical="center"/>
    </xf>
    <xf numFmtId="14" fontId="16" fillId="29" borderId="32" xfId="0" applyNumberFormat="1" applyFont="1" applyFill="1" applyBorder="1" applyAlignment="1">
      <alignment horizontal="center" vertical="center"/>
    </xf>
    <xf numFmtId="167" fontId="0" fillId="29" borderId="16" xfId="0" applyNumberFormat="1" applyFont="1" applyFill="1" applyBorder="1" applyAlignment="1">
      <alignment horizontal="center" vertical="center"/>
    </xf>
    <xf numFmtId="49" fontId="16" fillId="28" borderId="69" xfId="1" applyNumberFormat="1" applyFont="1" applyFill="1" applyBorder="1" applyAlignment="1">
      <alignment horizontal="center" vertical="center"/>
    </xf>
    <xf numFmtId="49" fontId="16" fillId="0" borderId="73" xfId="1" applyNumberFormat="1" applyFont="1" applyBorder="1" applyAlignment="1">
      <alignment vertical="center"/>
    </xf>
    <xf numFmtId="49" fontId="16" fillId="0" borderId="72" xfId="1" applyNumberFormat="1" applyFont="1" applyBorder="1" applyAlignment="1">
      <alignment vertical="center"/>
    </xf>
    <xf numFmtId="0" fontId="8" fillId="28" borderId="73" xfId="0" applyFont="1" applyFill="1" applyBorder="1" applyAlignment="1">
      <alignment horizontal="center" vertical="center" wrapText="1"/>
    </xf>
    <xf numFmtId="0" fontId="8" fillId="28" borderId="72" xfId="0" applyFont="1" applyFill="1" applyBorder="1" applyAlignment="1">
      <alignment horizontal="center" vertical="center" wrapText="1"/>
    </xf>
    <xf numFmtId="0" fontId="16" fillId="32" borderId="29" xfId="0" applyNumberFormat="1" applyFont="1" applyFill="1" applyBorder="1" applyAlignment="1">
      <alignment horizontal="center" vertical="center"/>
    </xf>
    <xf numFmtId="0" fontId="16" fillId="32" borderId="38" xfId="0" applyNumberFormat="1" applyFont="1" applyFill="1" applyBorder="1" applyAlignment="1">
      <alignment horizontal="center" vertical="center"/>
    </xf>
    <xf numFmtId="0" fontId="16" fillId="32" borderId="15" xfId="0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vertical="center"/>
    </xf>
    <xf numFmtId="164" fontId="35" fillId="30" borderId="46" xfId="1" applyNumberFormat="1" applyFont="1" applyFill="1" applyBorder="1" applyAlignment="1">
      <alignment horizontal="left" vertical="center" wrapText="1"/>
    </xf>
    <xf numFmtId="49" fontId="11" fillId="30" borderId="54" xfId="1" applyNumberFormat="1" applyFont="1" applyFill="1" applyBorder="1" applyAlignment="1">
      <alignment horizontal="center" vertical="center" wrapText="1"/>
    </xf>
    <xf numFmtId="169" fontId="13" fillId="27" borderId="13" xfId="428" applyNumberFormat="1" applyFont="1" applyFill="1" applyBorder="1" applyAlignment="1">
      <alignment horizontal="center" vertical="center"/>
    </xf>
    <xf numFmtId="0" fontId="12" fillId="2" borderId="68" xfId="1" applyFont="1" applyFill="1" applyBorder="1" applyAlignment="1">
      <alignment horizontal="center" vertical="center" wrapText="1"/>
    </xf>
    <xf numFmtId="0" fontId="42" fillId="0" borderId="0" xfId="2" applyFont="1" applyFill="1" applyBorder="1" applyAlignment="1">
      <alignment vertical="center" wrapText="1"/>
    </xf>
    <xf numFmtId="0" fontId="12" fillId="29" borderId="17" xfId="1" applyFont="1" applyFill="1" applyBorder="1" applyAlignment="1">
      <alignment horizontal="center" vertical="center" wrapText="1"/>
    </xf>
    <xf numFmtId="0" fontId="12" fillId="29" borderId="72" xfId="1" applyFont="1" applyFill="1" applyBorder="1" applyAlignment="1">
      <alignment horizontal="center" vertical="center" wrapText="1"/>
    </xf>
    <xf numFmtId="0" fontId="12" fillId="31" borderId="73" xfId="1" applyFont="1" applyFill="1" applyBorder="1" applyAlignment="1">
      <alignment horizontal="center" vertical="center" wrapText="1"/>
    </xf>
    <xf numFmtId="0" fontId="12" fillId="31" borderId="69" xfId="1" applyFont="1" applyFill="1" applyBorder="1" applyAlignment="1">
      <alignment horizontal="center" vertical="center" wrapText="1"/>
    </xf>
    <xf numFmtId="0" fontId="12" fillId="31" borderId="72" xfId="1" applyFont="1" applyFill="1" applyBorder="1" applyAlignment="1">
      <alignment horizontal="center" vertical="center" wrapText="1"/>
    </xf>
    <xf numFmtId="0" fontId="12" fillId="28" borderId="73" xfId="1" applyFont="1" applyFill="1" applyBorder="1" applyAlignment="1">
      <alignment horizontal="center" vertical="center" wrapText="1"/>
    </xf>
    <xf numFmtId="0" fontId="12" fillId="28" borderId="69" xfId="1" applyFont="1" applyFill="1" applyBorder="1" applyAlignment="1">
      <alignment horizontal="center" vertical="center" wrapText="1"/>
    </xf>
    <xf numFmtId="0" fontId="12" fillId="28" borderId="72" xfId="1" applyFont="1" applyFill="1" applyBorder="1" applyAlignment="1">
      <alignment horizontal="center" vertical="center" wrapText="1"/>
    </xf>
    <xf numFmtId="0" fontId="12" fillId="32" borderId="72" xfId="1" applyFont="1" applyFill="1" applyBorder="1" applyAlignment="1">
      <alignment horizontal="center" vertical="center"/>
    </xf>
    <xf numFmtId="0" fontId="12" fillId="32" borderId="67" xfId="1" applyFont="1" applyFill="1" applyBorder="1" applyAlignment="1">
      <alignment horizontal="center" vertical="center" wrapText="1"/>
    </xf>
    <xf numFmtId="164" fontId="14" fillId="3" borderId="40" xfId="1" applyNumberFormat="1" applyFont="1" applyFill="1" applyBorder="1" applyAlignment="1">
      <alignment vertical="center"/>
    </xf>
    <xf numFmtId="164" fontId="14" fillId="3" borderId="31" xfId="1" applyNumberFormat="1" applyFont="1" applyFill="1" applyBorder="1" applyAlignment="1">
      <alignment vertical="center"/>
    </xf>
    <xf numFmtId="164" fontId="15" fillId="30" borderId="46" xfId="1" applyNumberFormat="1" applyFont="1" applyFill="1" applyBorder="1" applyAlignment="1">
      <alignment horizontal="left" vertical="center"/>
    </xf>
    <xf numFmtId="166" fontId="16" fillId="31" borderId="29" xfId="1" applyNumberFormat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 wrapText="1"/>
    </xf>
    <xf numFmtId="14" fontId="42" fillId="0" borderId="0" xfId="2" applyNumberFormat="1" applyFont="1" applyFill="1" applyBorder="1" applyAlignment="1">
      <alignment horizontal="center" vertical="center" wrapText="1"/>
    </xf>
    <xf numFmtId="166" fontId="16" fillId="29" borderId="30" xfId="0" applyNumberFormat="1" applyFont="1" applyFill="1" applyBorder="1" applyAlignment="1">
      <alignment horizontal="center" vertical="center"/>
    </xf>
    <xf numFmtId="166" fontId="16" fillId="28" borderId="72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165" fontId="11" fillId="2" borderId="32" xfId="1" applyNumberFormat="1" applyFont="1" applyFill="1" applyBorder="1" applyAlignment="1">
      <alignment horizontal="center" vertical="center" wrapText="1"/>
    </xf>
    <xf numFmtId="165" fontId="11" fillId="2" borderId="35" xfId="1" applyNumberFormat="1" applyFont="1" applyFill="1" applyBorder="1" applyAlignment="1">
      <alignment horizontal="center" vertical="center" wrapText="1"/>
    </xf>
    <xf numFmtId="165" fontId="11" fillId="2" borderId="36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vertical="center"/>
    </xf>
    <xf numFmtId="164" fontId="14" fillId="3" borderId="0" xfId="1" applyNumberFormat="1" applyFont="1" applyFill="1" applyBorder="1" applyAlignment="1">
      <alignment vertical="center"/>
    </xf>
    <xf numFmtId="164" fontId="14" fillId="3" borderId="2" xfId="1" applyNumberFormat="1" applyFont="1" applyFill="1" applyBorder="1" applyAlignment="1">
      <alignment vertical="center"/>
    </xf>
    <xf numFmtId="164" fontId="14" fillId="3" borderId="79" xfId="1" applyNumberFormat="1" applyFont="1" applyFill="1" applyBorder="1" applyAlignment="1">
      <alignment vertical="center"/>
    </xf>
    <xf numFmtId="164" fontId="35" fillId="30" borderId="79" xfId="1" applyNumberFormat="1" applyFont="1" applyFill="1" applyBorder="1" applyAlignment="1">
      <alignment horizontal="left" vertical="center" wrapText="1"/>
    </xf>
    <xf numFmtId="167" fontId="0" fillId="29" borderId="38" xfId="0" applyNumberFormat="1" applyFont="1" applyFill="1" applyBorder="1" applyAlignment="1">
      <alignment horizontal="center" vertical="center"/>
    </xf>
    <xf numFmtId="167" fontId="0" fillId="29" borderId="15" xfId="0" applyNumberFormat="1" applyFont="1" applyFill="1" applyBorder="1" applyAlignment="1">
      <alignment horizontal="center" vertical="center"/>
    </xf>
    <xf numFmtId="167" fontId="0" fillId="29" borderId="80" xfId="0" applyNumberFormat="1" applyFont="1" applyFill="1" applyBorder="1" applyAlignment="1">
      <alignment horizontal="center" vertical="center"/>
    </xf>
    <xf numFmtId="167" fontId="0" fillId="31" borderId="15" xfId="0" applyNumberFormat="1" applyFont="1" applyFill="1" applyBorder="1" applyAlignment="1">
      <alignment horizontal="center" vertical="center"/>
    </xf>
    <xf numFmtId="14" fontId="16" fillId="28" borderId="30" xfId="0" applyNumberFormat="1" applyFont="1" applyFill="1" applyBorder="1" applyAlignment="1" applyProtection="1">
      <alignment horizontal="center" vertical="center"/>
      <protection hidden="1"/>
    </xf>
    <xf numFmtId="14" fontId="16" fillId="28" borderId="42" xfId="0" applyNumberFormat="1" applyFont="1" applyFill="1" applyBorder="1" applyAlignment="1" applyProtection="1">
      <alignment horizontal="center" vertical="center"/>
      <protection hidden="1"/>
    </xf>
    <xf numFmtId="0" fontId="16" fillId="28" borderId="41" xfId="0" applyNumberFormat="1" applyFont="1" applyFill="1" applyBorder="1" applyAlignment="1" applyProtection="1">
      <alignment horizontal="center" vertical="center"/>
      <protection hidden="1"/>
    </xf>
    <xf numFmtId="2" fontId="16" fillId="4" borderId="30" xfId="0" applyNumberFormat="1" applyFont="1" applyFill="1" applyBorder="1" applyAlignment="1">
      <alignment horizontal="center" vertical="center"/>
    </xf>
    <xf numFmtId="2" fontId="16" fillId="4" borderId="42" xfId="0" applyNumberFormat="1" applyFont="1" applyFill="1" applyBorder="1" applyAlignment="1">
      <alignment horizontal="center" vertical="center"/>
    </xf>
    <xf numFmtId="2" fontId="16" fillId="4" borderId="41" xfId="0" applyNumberFormat="1" applyFont="1" applyFill="1" applyBorder="1" applyAlignment="1">
      <alignment horizontal="center" vertical="center"/>
    </xf>
    <xf numFmtId="14" fontId="16" fillId="31" borderId="30" xfId="0" applyNumberFormat="1" applyFont="1" applyFill="1" applyBorder="1" applyAlignment="1">
      <alignment horizontal="center" vertical="center"/>
    </xf>
    <xf numFmtId="14" fontId="16" fillId="31" borderId="42" xfId="0" applyNumberFormat="1" applyFont="1" applyFill="1" applyBorder="1" applyAlignment="1">
      <alignment horizontal="center" vertical="center"/>
    </xf>
    <xf numFmtId="14" fontId="16" fillId="31" borderId="41" xfId="0" applyNumberFormat="1" applyFont="1" applyFill="1" applyBorder="1" applyAlignment="1">
      <alignment horizontal="center" vertical="center"/>
    </xf>
    <xf numFmtId="0" fontId="16" fillId="31" borderId="30" xfId="0" applyNumberFormat="1" applyFont="1" applyFill="1" applyBorder="1" applyAlignment="1">
      <alignment horizontal="center" vertical="center"/>
    </xf>
    <xf numFmtId="0" fontId="16" fillId="31" borderId="42" xfId="0" applyNumberFormat="1" applyFont="1" applyFill="1" applyBorder="1" applyAlignment="1">
      <alignment horizontal="center" vertical="center"/>
    </xf>
    <xf numFmtId="0" fontId="16" fillId="31" borderId="41" xfId="0" applyNumberFormat="1" applyFont="1" applyFill="1" applyBorder="1" applyAlignment="1">
      <alignment horizontal="center" vertical="center"/>
    </xf>
    <xf numFmtId="0" fontId="16" fillId="28" borderId="30" xfId="0" applyNumberFormat="1" applyFont="1" applyFill="1" applyBorder="1" applyAlignment="1">
      <alignment horizontal="center" vertical="center"/>
    </xf>
    <xf numFmtId="0" fontId="16" fillId="28" borderId="42" xfId="0" applyNumberFormat="1" applyFont="1" applyFill="1" applyBorder="1" applyAlignment="1">
      <alignment horizontal="center" vertical="center"/>
    </xf>
    <xf numFmtId="0" fontId="16" fillId="28" borderId="41" xfId="0" applyNumberFormat="1" applyFont="1" applyFill="1" applyBorder="1" applyAlignment="1">
      <alignment horizontal="center" vertical="center"/>
    </xf>
    <xf numFmtId="0" fontId="16" fillId="32" borderId="69" xfId="0" applyNumberFormat="1" applyFont="1" applyFill="1" applyBorder="1" applyAlignment="1">
      <alignment horizontal="center" vertical="center"/>
    </xf>
    <xf numFmtId="0" fontId="16" fillId="32" borderId="73" xfId="0" applyNumberFormat="1" applyFont="1" applyFill="1" applyBorder="1" applyAlignment="1">
      <alignment horizontal="center" vertical="center"/>
    </xf>
    <xf numFmtId="1" fontId="16" fillId="4" borderId="30" xfId="0" applyNumberFormat="1" applyFont="1" applyFill="1" applyBorder="1" applyAlignment="1">
      <alignment horizontal="center" vertical="center"/>
    </xf>
    <xf numFmtId="1" fontId="16" fillId="4" borderId="42" xfId="0" applyNumberFormat="1" applyFont="1" applyFill="1" applyBorder="1" applyAlignment="1">
      <alignment horizontal="center" vertical="center"/>
    </xf>
    <xf numFmtId="1" fontId="16" fillId="4" borderId="41" xfId="0" applyNumberFormat="1" applyFont="1" applyFill="1" applyBorder="1" applyAlignment="1">
      <alignment horizontal="center" vertical="center"/>
    </xf>
    <xf numFmtId="14" fontId="16" fillId="29" borderId="30" xfId="0" applyNumberFormat="1" applyFont="1" applyFill="1" applyBorder="1" applyAlignment="1">
      <alignment horizontal="center" vertical="center"/>
    </xf>
    <xf numFmtId="14" fontId="16" fillId="29" borderId="42" xfId="0" applyNumberFormat="1" applyFont="1" applyFill="1" applyBorder="1" applyAlignment="1">
      <alignment horizontal="center" vertical="center"/>
    </xf>
    <xf numFmtId="14" fontId="16" fillId="29" borderId="41" xfId="0" applyNumberFormat="1" applyFont="1" applyFill="1" applyBorder="1" applyAlignment="1">
      <alignment horizontal="center" vertical="center"/>
    </xf>
    <xf numFmtId="0" fontId="16" fillId="29" borderId="30" xfId="0" applyNumberFormat="1" applyFont="1" applyFill="1" applyBorder="1" applyAlignment="1">
      <alignment horizontal="center" vertical="center"/>
    </xf>
    <xf numFmtId="0" fontId="16" fillId="29" borderId="42" xfId="0" applyNumberFormat="1" applyFont="1" applyFill="1" applyBorder="1" applyAlignment="1">
      <alignment horizontal="center" vertical="center"/>
    </xf>
    <xf numFmtId="0" fontId="16" fillId="29" borderId="41" xfId="0" applyNumberFormat="1" applyFont="1" applyFill="1" applyBorder="1" applyAlignment="1">
      <alignment horizontal="center" vertical="center"/>
    </xf>
    <xf numFmtId="49" fontId="16" fillId="4" borderId="22" xfId="0" applyNumberFormat="1" applyFont="1" applyFill="1" applyBorder="1" applyAlignment="1">
      <alignment horizontal="center" vertical="center" wrapText="1"/>
    </xf>
    <xf numFmtId="49" fontId="16" fillId="4" borderId="19" xfId="0" applyNumberFormat="1" applyFont="1" applyFill="1" applyBorder="1" applyAlignment="1">
      <alignment horizontal="center" vertical="center" wrapText="1"/>
    </xf>
    <xf numFmtId="49" fontId="16" fillId="4" borderId="48" xfId="0" applyNumberFormat="1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49" fontId="17" fillId="4" borderId="70" xfId="1" applyNumberFormat="1" applyFont="1" applyFill="1" applyBorder="1" applyAlignment="1">
      <alignment horizontal="center" vertical="center"/>
    </xf>
    <xf numFmtId="49" fontId="17" fillId="4" borderId="52" xfId="1" applyNumberFormat="1" applyFont="1" applyFill="1" applyBorder="1" applyAlignment="1">
      <alignment horizontal="center" vertical="center"/>
    </xf>
    <xf numFmtId="49" fontId="17" fillId="4" borderId="50" xfId="1" applyNumberFormat="1" applyFont="1" applyFill="1" applyBorder="1" applyAlignment="1">
      <alignment horizontal="center" vertical="center"/>
    </xf>
    <xf numFmtId="49" fontId="17" fillId="4" borderId="71" xfId="1" applyNumberFormat="1" applyFont="1" applyFill="1" applyBorder="1" applyAlignment="1">
      <alignment horizontal="center" vertical="center"/>
    </xf>
    <xf numFmtId="49" fontId="17" fillId="4" borderId="39" xfId="1" applyNumberFormat="1" applyFont="1" applyFill="1" applyBorder="1" applyAlignment="1">
      <alignment horizontal="center" vertical="center"/>
    </xf>
    <xf numFmtId="49" fontId="17" fillId="4" borderId="53" xfId="1" applyNumberFormat="1" applyFont="1" applyFill="1" applyBorder="1" applyAlignment="1">
      <alignment horizontal="center" vertical="center"/>
    </xf>
    <xf numFmtId="49" fontId="11" fillId="2" borderId="22" xfId="1" applyNumberFormat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48" xfId="1" applyNumberFormat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41" xfId="1" applyFont="1" applyFill="1" applyBorder="1" applyAlignment="1">
      <alignment horizontal="center" vertical="center" wrapText="1"/>
    </xf>
    <xf numFmtId="0" fontId="12" fillId="2" borderId="30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3" fillId="2" borderId="78" xfId="1" applyNumberFormat="1" applyFont="1" applyFill="1" applyBorder="1" applyAlignment="1">
      <alignment horizontal="center" vertical="center"/>
    </xf>
    <xf numFmtId="0" fontId="13" fillId="2" borderId="48" xfId="1" applyNumberFormat="1" applyFont="1" applyFill="1" applyBorder="1" applyAlignment="1">
      <alignment horizontal="center" vertical="center"/>
    </xf>
    <xf numFmtId="0" fontId="42" fillId="0" borderId="2" xfId="2" applyFont="1" applyFill="1" applyBorder="1" applyAlignment="1">
      <alignment horizontal="center" vertical="center" wrapText="1"/>
    </xf>
    <xf numFmtId="14" fontId="42" fillId="0" borderId="2" xfId="2" applyNumberFormat="1" applyFont="1" applyFill="1" applyBorder="1" applyAlignment="1">
      <alignment horizontal="center" vertical="center" wrapText="1"/>
    </xf>
    <xf numFmtId="14" fontId="10" fillId="0" borderId="12" xfId="2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12" fillId="2" borderId="47" xfId="1" applyFont="1" applyFill="1" applyBorder="1" applyAlignment="1">
      <alignment horizontal="center" vertical="center" wrapText="1"/>
    </xf>
    <xf numFmtId="0" fontId="12" fillId="2" borderId="51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 wrapText="1"/>
    </xf>
    <xf numFmtId="0" fontId="12" fillId="29" borderId="77" xfId="1" applyFont="1" applyFill="1" applyBorder="1" applyAlignment="1">
      <alignment horizontal="center" vertical="center" wrapText="1"/>
    </xf>
    <xf numFmtId="0" fontId="12" fillId="29" borderId="27" xfId="1" applyFont="1" applyFill="1" applyBorder="1" applyAlignment="1">
      <alignment horizontal="center" vertical="center" wrapText="1"/>
    </xf>
    <xf numFmtId="0" fontId="12" fillId="29" borderId="28" xfId="1" applyFont="1" applyFill="1" applyBorder="1" applyAlignment="1">
      <alignment horizontal="center" vertical="center" wrapText="1"/>
    </xf>
    <xf numFmtId="0" fontId="12" fillId="31" borderId="76" xfId="1" applyFont="1" applyFill="1" applyBorder="1" applyAlignment="1">
      <alignment horizontal="center" vertical="center" wrapText="1"/>
    </xf>
    <xf numFmtId="0" fontId="12" fillId="31" borderId="27" xfId="1" applyFont="1" applyFill="1" applyBorder="1" applyAlignment="1">
      <alignment horizontal="center" vertical="center" wrapText="1"/>
    </xf>
    <xf numFmtId="0" fontId="12" fillId="31" borderId="28" xfId="1" applyFont="1" applyFill="1" applyBorder="1" applyAlignment="1">
      <alignment horizontal="center" vertical="center" wrapText="1"/>
    </xf>
    <xf numFmtId="0" fontId="12" fillId="28" borderId="76" xfId="1" applyFont="1" applyFill="1" applyBorder="1" applyAlignment="1">
      <alignment horizontal="center" vertical="center" wrapText="1"/>
    </xf>
    <xf numFmtId="0" fontId="12" fillId="28" borderId="27" xfId="1" applyFont="1" applyFill="1" applyBorder="1" applyAlignment="1">
      <alignment horizontal="center" vertical="center" wrapText="1"/>
    </xf>
    <xf numFmtId="0" fontId="12" fillId="28" borderId="28" xfId="1" applyFont="1" applyFill="1" applyBorder="1" applyAlignment="1">
      <alignment horizontal="center" vertical="center" wrapText="1"/>
    </xf>
    <xf numFmtId="0" fontId="12" fillId="32" borderId="76" xfId="1" applyFont="1" applyFill="1" applyBorder="1" applyAlignment="1">
      <alignment horizontal="center" vertical="center"/>
    </xf>
    <xf numFmtId="0" fontId="12" fillId="32" borderId="37" xfId="1" applyFont="1" applyFill="1" applyBorder="1" applyAlignment="1">
      <alignment horizontal="center" vertical="center"/>
    </xf>
    <xf numFmtId="165" fontId="11" fillId="2" borderId="34" xfId="1" applyNumberFormat="1" applyFont="1" applyFill="1" applyBorder="1" applyAlignment="1">
      <alignment horizontal="center" vertical="center" wrapText="1"/>
    </xf>
    <xf numFmtId="165" fontId="11" fillId="2" borderId="35" xfId="1" applyNumberFormat="1" applyFont="1" applyFill="1" applyBorder="1" applyAlignment="1">
      <alignment horizontal="center" vertical="center" wrapText="1"/>
    </xf>
    <xf numFmtId="165" fontId="11" fillId="2" borderId="36" xfId="1" applyNumberFormat="1" applyFont="1" applyFill="1" applyBorder="1" applyAlignment="1">
      <alignment horizontal="center" vertical="center" wrapText="1"/>
    </xf>
    <xf numFmtId="0" fontId="13" fillId="2" borderId="13" xfId="1" applyNumberFormat="1" applyFont="1" applyFill="1" applyBorder="1" applyAlignment="1">
      <alignment horizontal="center" vertical="center"/>
    </xf>
    <xf numFmtId="0" fontId="13" fillId="2" borderId="41" xfId="1" applyNumberFormat="1" applyFont="1" applyFill="1" applyBorder="1" applyAlignment="1">
      <alignment horizontal="center" vertical="center"/>
    </xf>
    <xf numFmtId="0" fontId="13" fillId="2" borderId="20" xfId="1" applyNumberFormat="1" applyFont="1" applyFill="1" applyBorder="1" applyAlignment="1">
      <alignment horizontal="center" vertical="center"/>
    </xf>
    <xf numFmtId="0" fontId="13" fillId="2" borderId="51" xfId="1" applyNumberFormat="1" applyFont="1" applyFill="1" applyBorder="1" applyAlignment="1">
      <alignment horizontal="center" vertical="center"/>
    </xf>
    <xf numFmtId="170" fontId="16" fillId="4" borderId="30" xfId="0" applyNumberFormat="1" applyFont="1" applyFill="1" applyBorder="1" applyAlignment="1">
      <alignment horizontal="left" vertical="center"/>
    </xf>
    <xf numFmtId="170" fontId="16" fillId="4" borderId="42" xfId="0" applyNumberFormat="1" applyFont="1" applyFill="1" applyBorder="1" applyAlignment="1">
      <alignment horizontal="left" vertical="center"/>
    </xf>
    <xf numFmtId="170" fontId="16" fillId="4" borderId="41" xfId="0" applyNumberFormat="1" applyFont="1" applyFill="1" applyBorder="1" applyAlignment="1">
      <alignment horizontal="left" vertical="center"/>
    </xf>
    <xf numFmtId="170" fontId="16" fillId="4" borderId="30" xfId="0" applyNumberFormat="1" applyFont="1" applyFill="1" applyBorder="1" applyAlignment="1">
      <alignment horizontal="center" vertical="center"/>
    </xf>
    <xf numFmtId="170" fontId="16" fillId="4" borderId="42" xfId="0" applyNumberFormat="1" applyFont="1" applyFill="1" applyBorder="1" applyAlignment="1">
      <alignment horizontal="center" vertical="center"/>
    </xf>
    <xf numFmtId="170" fontId="16" fillId="4" borderId="41" xfId="0" applyNumberFormat="1" applyFont="1" applyFill="1" applyBorder="1" applyAlignment="1">
      <alignment horizontal="center" vertical="center"/>
    </xf>
    <xf numFmtId="169" fontId="44" fillId="0" borderId="74" xfId="1" applyNumberFormat="1" applyFont="1" applyBorder="1" applyAlignment="1">
      <alignment horizontal="center" vertical="center"/>
    </xf>
    <xf numFmtId="169" fontId="44" fillId="0" borderId="75" xfId="1" applyNumberFormat="1" applyFont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43" fillId="0" borderId="44" xfId="1" applyFont="1" applyBorder="1" applyAlignment="1">
      <alignment horizontal="center" vertical="center" wrapText="1"/>
    </xf>
    <xf numFmtId="0" fontId="43" fillId="0" borderId="46" xfId="1" applyFont="1" applyBorder="1" applyAlignment="1">
      <alignment horizontal="center" vertical="center" wrapText="1"/>
    </xf>
    <xf numFmtId="0" fontId="43" fillId="0" borderId="45" xfId="1" applyFont="1" applyBorder="1" applyAlignment="1">
      <alignment horizontal="center" vertical="center" wrapText="1"/>
    </xf>
  </cellXfs>
  <cellStyles count="735">
    <cellStyle name="%" xfId="206" xr:uid="{00000000-0005-0000-0000-0000FB000000}"/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вод  2 2" xfId="119" xr:uid="{00000000-0005-0000-0000-000018000000}"/>
    <cellStyle name="Ввод  2 2 2" xfId="198" xr:uid="{00000000-0005-0000-0000-000018000000}"/>
    <cellStyle name="Ввод  2 2 2 2" xfId="411" xr:uid="{00000000-0005-0000-0000-00001B000000}"/>
    <cellStyle name="Ввод  2 2 2 2 2" xfId="725" xr:uid="{00000000-0005-0000-0000-00001C000000}"/>
    <cellStyle name="Ввод  2 2 2 3" xfId="421" xr:uid="{00000000-0005-0000-0000-00001B000000}"/>
    <cellStyle name="Ввод  2 2 3" xfId="334" xr:uid="{00000000-0005-0000-0000-00001A000000}"/>
    <cellStyle name="Ввод  2 2 3 2" xfId="648" xr:uid="{00000000-0005-0000-0000-00001E000000}"/>
    <cellStyle name="Ввод  2 3" xfId="258" xr:uid="{00000000-0005-0000-0000-000019000000}"/>
    <cellStyle name="Ввод  2 3 2" xfId="572" xr:uid="{00000000-0005-0000-0000-00001F000000}"/>
    <cellStyle name="Вывод 2" xfId="28" xr:uid="{00000000-0005-0000-0000-000019000000}"/>
    <cellStyle name="Вывод 2 2" xfId="120" xr:uid="{00000000-0005-0000-0000-000019000000}"/>
    <cellStyle name="Вывод 2 2 2" xfId="199" xr:uid="{00000000-0005-0000-0000-000019000000}"/>
    <cellStyle name="Вывод 2 2 2 2" xfId="412" xr:uid="{00000000-0005-0000-0000-00001E000000}"/>
    <cellStyle name="Вывод 2 2 2 2 2" xfId="726" xr:uid="{00000000-0005-0000-0000-000023000000}"/>
    <cellStyle name="Вывод 2 2 2 3" xfId="422" xr:uid="{00000000-0005-0000-0000-00001E000000}"/>
    <cellStyle name="Вывод 2 2 3" xfId="335" xr:uid="{00000000-0005-0000-0000-00001D000000}"/>
    <cellStyle name="Вывод 2 2 3 2" xfId="649" xr:uid="{00000000-0005-0000-0000-000025000000}"/>
    <cellStyle name="Вывод 2 3" xfId="259" xr:uid="{00000000-0005-0000-0000-00001C000000}"/>
    <cellStyle name="Вывод 2 3 2" xfId="573" xr:uid="{00000000-0005-0000-0000-000026000000}"/>
    <cellStyle name="Вычисление 2" xfId="29" xr:uid="{00000000-0005-0000-0000-00001A000000}"/>
    <cellStyle name="Вычисление 2 2" xfId="121" xr:uid="{00000000-0005-0000-0000-00001A000000}"/>
    <cellStyle name="Вычисление 2 2 2" xfId="200" xr:uid="{00000000-0005-0000-0000-00001A000000}"/>
    <cellStyle name="Вычисление 2 2 2 2" xfId="413" xr:uid="{00000000-0005-0000-0000-000021000000}"/>
    <cellStyle name="Вычисление 2 2 2 2 2" xfId="727" xr:uid="{00000000-0005-0000-0000-00002A000000}"/>
    <cellStyle name="Вычисление 2 2 2 3" xfId="423" xr:uid="{00000000-0005-0000-0000-000021000000}"/>
    <cellStyle name="Вычисление 2 2 3" xfId="336" xr:uid="{00000000-0005-0000-0000-000020000000}"/>
    <cellStyle name="Вычисление 2 2 3 2" xfId="650" xr:uid="{00000000-0005-0000-0000-00002C000000}"/>
    <cellStyle name="Вычисление 2 3" xfId="260" xr:uid="{00000000-0005-0000-0000-00001F000000}"/>
    <cellStyle name="Вычисление 2 3 2" xfId="574" xr:uid="{00000000-0005-0000-0000-00002D000000}"/>
    <cellStyle name="Гиперссылка 2" xfId="207" xr:uid="{00000000-0005-0000-0000-0000FD000000}"/>
    <cellStyle name="Заголовок 1 2" xfId="30" xr:uid="{00000000-0005-0000-0000-00001B000000}"/>
    <cellStyle name="Заголовок 2 2" xfId="31" xr:uid="{00000000-0005-0000-0000-00001C000000}"/>
    <cellStyle name="Заголовок 3 2" xfId="32" xr:uid="{00000000-0005-0000-0000-00001D000000}"/>
    <cellStyle name="Заголовок 4 2" xfId="33" xr:uid="{00000000-0005-0000-0000-00001E000000}"/>
    <cellStyle name="Итог 2" xfId="34" xr:uid="{00000000-0005-0000-0000-00001F000000}"/>
    <cellStyle name="Итог 2 2" xfId="122" xr:uid="{00000000-0005-0000-0000-00001F000000}"/>
    <cellStyle name="Итог 2 2 2" xfId="201" xr:uid="{00000000-0005-0000-0000-00001F000000}"/>
    <cellStyle name="Итог 2 2 2 2" xfId="414" xr:uid="{00000000-0005-0000-0000-000029000000}"/>
    <cellStyle name="Итог 2 2 2 2 2" xfId="728" xr:uid="{00000000-0005-0000-0000-000036000000}"/>
    <cellStyle name="Итог 2 2 2 3" xfId="424" xr:uid="{00000000-0005-0000-0000-000029000000}"/>
    <cellStyle name="Итог 2 2 3" xfId="337" xr:uid="{00000000-0005-0000-0000-000028000000}"/>
    <cellStyle name="Итог 2 2 3 2" xfId="651" xr:uid="{00000000-0005-0000-0000-000038000000}"/>
    <cellStyle name="Итог 2 3" xfId="261" xr:uid="{00000000-0005-0000-0000-000027000000}"/>
    <cellStyle name="Итог 2 3 2" xfId="575" xr:uid="{00000000-0005-0000-0000-000039000000}"/>
    <cellStyle name="Контрольная ячейка 2" xfId="35" xr:uid="{00000000-0005-0000-0000-000020000000}"/>
    <cellStyle name="Название 2" xfId="36" xr:uid="{00000000-0005-0000-0000-000021000000}"/>
    <cellStyle name="Нейтральный 2" xfId="37" xr:uid="{00000000-0005-0000-0000-000022000000}"/>
    <cellStyle name="Обычный" xfId="0" builtinId="0"/>
    <cellStyle name="Обычный 10" xfId="208" xr:uid="{00000000-0005-0000-0000-0000FF000000}"/>
    <cellStyle name="Обычный 11" xfId="209" xr:uid="{00000000-0005-0000-0000-000000010000}"/>
    <cellStyle name="Обычный 12" xfId="210" xr:uid="{00000000-0005-0000-0000-000001010000}"/>
    <cellStyle name="Обычный 13" xfId="211" xr:uid="{00000000-0005-0000-0000-000002010000}"/>
    <cellStyle name="Обычный 14" xfId="212" xr:uid="{00000000-0005-0000-0000-000003010000}"/>
    <cellStyle name="Обычный 15" xfId="213" xr:uid="{00000000-0005-0000-0000-000004010000}"/>
    <cellStyle name="Обычный 16" xfId="214" xr:uid="{00000000-0005-0000-0000-000005010000}"/>
    <cellStyle name="Обычный 17" xfId="215" xr:uid="{00000000-0005-0000-0000-000006010000}"/>
    <cellStyle name="Обычный 18" xfId="216" xr:uid="{00000000-0005-0000-0000-000007010000}"/>
    <cellStyle name="Обычный 19" xfId="217" xr:uid="{00000000-0005-0000-0000-000008010000}"/>
    <cellStyle name="Обычный 2" xfId="38" xr:uid="{00000000-0005-0000-0000-000024000000}"/>
    <cellStyle name="Обычный 2 10" xfId="262" xr:uid="{00000000-0005-0000-0000-000038000000}"/>
    <cellStyle name="Обычный 2 10 2" xfId="576" xr:uid="{00000000-0005-0000-0000-000049000000}"/>
    <cellStyle name="Обычный 2 11" xfId="429" xr:uid="{00000000-0005-0000-0000-000048000000}"/>
    <cellStyle name="Обычный 2 2" xfId="39" xr:uid="{00000000-0005-0000-0000-000025000000}"/>
    <cellStyle name="Обычный 2 2 2" xfId="40" xr:uid="{00000000-0005-0000-0000-000026000000}"/>
    <cellStyle name="Обычный 2 2 3" xfId="219" xr:uid="{00000000-0005-0000-0000-00000A010000}"/>
    <cellStyle name="Обычный 2 2 3 2" xfId="418" xr:uid="{00000000-0005-0000-0000-00003B000000}"/>
    <cellStyle name="Обычный 2 2 3 2 2" xfId="732" xr:uid="{00000000-0005-0000-0000-00004D000000}"/>
    <cellStyle name="Обычный 2 2 3 3" xfId="568" xr:uid="{00000000-0005-0000-0000-00004C000000}"/>
    <cellStyle name="Обычный 2 3" xfId="41" xr:uid="{00000000-0005-0000-0000-000027000000}"/>
    <cellStyle name="Обычный 2 3 2" xfId="42" xr:uid="{00000000-0005-0000-0000-000028000000}"/>
    <cellStyle name="Обычный 2 3 2 2" xfId="43" xr:uid="{00000000-0005-0000-0000-000029000000}"/>
    <cellStyle name="Обычный 2 3 2 2 2" xfId="44" xr:uid="{00000000-0005-0000-0000-00002A000000}"/>
    <cellStyle name="Обычный 2 3 2 2 2 2" xfId="45" xr:uid="{00000000-0005-0000-0000-00002B000000}"/>
    <cellStyle name="Обычный 2 3 2 2 2 2 2" xfId="133" xr:uid="{00000000-0005-0000-0000-00002B000000}"/>
    <cellStyle name="Обычный 2 3 2 2 2 2 2 2" xfId="347" xr:uid="{00000000-0005-0000-0000-000041000000}"/>
    <cellStyle name="Обычный 2 3 2 2 2 2 2 2 2" xfId="661" xr:uid="{00000000-0005-0000-0000-000054000000}"/>
    <cellStyle name="Обычный 2 3 2 2 2 2 2 3" xfId="504" xr:uid="{00000000-0005-0000-0000-000053000000}"/>
    <cellStyle name="Обычный 2 3 2 2 2 2 3" xfId="267" xr:uid="{00000000-0005-0000-0000-000040000000}"/>
    <cellStyle name="Обычный 2 3 2 2 2 2 3 2" xfId="581" xr:uid="{00000000-0005-0000-0000-000055000000}"/>
    <cellStyle name="Обычный 2 3 2 2 2 2 4" xfId="434" xr:uid="{00000000-0005-0000-0000-000052000000}"/>
    <cellStyle name="Обычный 2 3 2 2 2 3" xfId="132" xr:uid="{00000000-0005-0000-0000-00002A000000}"/>
    <cellStyle name="Обычный 2 3 2 2 2 3 2" xfId="346" xr:uid="{00000000-0005-0000-0000-000042000000}"/>
    <cellStyle name="Обычный 2 3 2 2 2 3 2 2" xfId="660" xr:uid="{00000000-0005-0000-0000-000057000000}"/>
    <cellStyle name="Обычный 2 3 2 2 2 3 3" xfId="503" xr:uid="{00000000-0005-0000-0000-000056000000}"/>
    <cellStyle name="Обычный 2 3 2 2 2 4" xfId="266" xr:uid="{00000000-0005-0000-0000-00003F000000}"/>
    <cellStyle name="Обычный 2 3 2 2 2 4 2" xfId="580" xr:uid="{00000000-0005-0000-0000-000058000000}"/>
    <cellStyle name="Обычный 2 3 2 2 2 5" xfId="433" xr:uid="{00000000-0005-0000-0000-000051000000}"/>
    <cellStyle name="Обычный 2 3 2 2 3" xfId="46" xr:uid="{00000000-0005-0000-0000-00002C000000}"/>
    <cellStyle name="Обычный 2 3 2 2 3 2" xfId="134" xr:uid="{00000000-0005-0000-0000-00002C000000}"/>
    <cellStyle name="Обычный 2 3 2 2 3 2 2" xfId="348" xr:uid="{00000000-0005-0000-0000-000044000000}"/>
    <cellStyle name="Обычный 2 3 2 2 3 2 2 2" xfId="662" xr:uid="{00000000-0005-0000-0000-00005B000000}"/>
    <cellStyle name="Обычный 2 3 2 2 3 2 3" xfId="505" xr:uid="{00000000-0005-0000-0000-00005A000000}"/>
    <cellStyle name="Обычный 2 3 2 2 3 3" xfId="268" xr:uid="{00000000-0005-0000-0000-000043000000}"/>
    <cellStyle name="Обычный 2 3 2 2 3 3 2" xfId="582" xr:uid="{00000000-0005-0000-0000-00005C000000}"/>
    <cellStyle name="Обычный 2 3 2 2 3 4" xfId="435" xr:uid="{00000000-0005-0000-0000-000059000000}"/>
    <cellStyle name="Обычный 2 3 2 2 4" xfId="131" xr:uid="{00000000-0005-0000-0000-000029000000}"/>
    <cellStyle name="Обычный 2 3 2 2 4 2" xfId="345" xr:uid="{00000000-0005-0000-0000-000045000000}"/>
    <cellStyle name="Обычный 2 3 2 2 4 2 2" xfId="659" xr:uid="{00000000-0005-0000-0000-00005E000000}"/>
    <cellStyle name="Обычный 2 3 2 2 4 3" xfId="502" xr:uid="{00000000-0005-0000-0000-00005D000000}"/>
    <cellStyle name="Обычный 2 3 2 2 5" xfId="265" xr:uid="{00000000-0005-0000-0000-00003E000000}"/>
    <cellStyle name="Обычный 2 3 2 2 5 2" xfId="579" xr:uid="{00000000-0005-0000-0000-00005F000000}"/>
    <cellStyle name="Обычный 2 3 2 2 6" xfId="432" xr:uid="{00000000-0005-0000-0000-000050000000}"/>
    <cellStyle name="Обычный 2 3 2 3" xfId="47" xr:uid="{00000000-0005-0000-0000-00002D000000}"/>
    <cellStyle name="Обычный 2 3 2 3 2" xfId="48" xr:uid="{00000000-0005-0000-0000-00002E000000}"/>
    <cellStyle name="Обычный 2 3 2 3 2 2" xfId="136" xr:uid="{00000000-0005-0000-0000-00002E000000}"/>
    <cellStyle name="Обычный 2 3 2 3 2 2 2" xfId="350" xr:uid="{00000000-0005-0000-0000-000048000000}"/>
    <cellStyle name="Обычный 2 3 2 3 2 2 2 2" xfId="664" xr:uid="{00000000-0005-0000-0000-000063000000}"/>
    <cellStyle name="Обычный 2 3 2 3 2 2 3" xfId="507" xr:uid="{00000000-0005-0000-0000-000062000000}"/>
    <cellStyle name="Обычный 2 3 2 3 2 3" xfId="270" xr:uid="{00000000-0005-0000-0000-000047000000}"/>
    <cellStyle name="Обычный 2 3 2 3 2 3 2" xfId="584" xr:uid="{00000000-0005-0000-0000-000064000000}"/>
    <cellStyle name="Обычный 2 3 2 3 2 4" xfId="437" xr:uid="{00000000-0005-0000-0000-000061000000}"/>
    <cellStyle name="Обычный 2 3 2 3 3" xfId="135" xr:uid="{00000000-0005-0000-0000-00002D000000}"/>
    <cellStyle name="Обычный 2 3 2 3 3 2" xfId="349" xr:uid="{00000000-0005-0000-0000-000049000000}"/>
    <cellStyle name="Обычный 2 3 2 3 3 2 2" xfId="663" xr:uid="{00000000-0005-0000-0000-000066000000}"/>
    <cellStyle name="Обычный 2 3 2 3 3 3" xfId="506" xr:uid="{00000000-0005-0000-0000-000065000000}"/>
    <cellStyle name="Обычный 2 3 2 3 4" xfId="269" xr:uid="{00000000-0005-0000-0000-000046000000}"/>
    <cellStyle name="Обычный 2 3 2 3 4 2" xfId="583" xr:uid="{00000000-0005-0000-0000-000067000000}"/>
    <cellStyle name="Обычный 2 3 2 3 5" xfId="436" xr:uid="{00000000-0005-0000-0000-000060000000}"/>
    <cellStyle name="Обычный 2 3 2 4" xfId="49" xr:uid="{00000000-0005-0000-0000-00002F000000}"/>
    <cellStyle name="Обычный 2 3 2 4 2" xfId="137" xr:uid="{00000000-0005-0000-0000-00002F000000}"/>
    <cellStyle name="Обычный 2 3 2 4 2 2" xfId="351" xr:uid="{00000000-0005-0000-0000-00004B000000}"/>
    <cellStyle name="Обычный 2 3 2 4 2 2 2" xfId="665" xr:uid="{00000000-0005-0000-0000-00006A000000}"/>
    <cellStyle name="Обычный 2 3 2 4 2 3" xfId="508" xr:uid="{00000000-0005-0000-0000-000069000000}"/>
    <cellStyle name="Обычный 2 3 2 4 3" xfId="271" xr:uid="{00000000-0005-0000-0000-00004A000000}"/>
    <cellStyle name="Обычный 2 3 2 4 3 2" xfId="585" xr:uid="{00000000-0005-0000-0000-00006B000000}"/>
    <cellStyle name="Обычный 2 3 2 4 4" xfId="438" xr:uid="{00000000-0005-0000-0000-000068000000}"/>
    <cellStyle name="Обычный 2 3 2 5" xfId="130" xr:uid="{00000000-0005-0000-0000-000028000000}"/>
    <cellStyle name="Обычный 2 3 2 5 2" xfId="344" xr:uid="{00000000-0005-0000-0000-00004C000000}"/>
    <cellStyle name="Обычный 2 3 2 5 2 2" xfId="658" xr:uid="{00000000-0005-0000-0000-00006D000000}"/>
    <cellStyle name="Обычный 2 3 2 5 3" xfId="501" xr:uid="{00000000-0005-0000-0000-00006C000000}"/>
    <cellStyle name="Обычный 2 3 2 6" xfId="264" xr:uid="{00000000-0005-0000-0000-00003D000000}"/>
    <cellStyle name="Обычный 2 3 2 6 2" xfId="578" xr:uid="{00000000-0005-0000-0000-00006E000000}"/>
    <cellStyle name="Обычный 2 3 2 7" xfId="431" xr:uid="{00000000-0005-0000-0000-00004F000000}"/>
    <cellStyle name="Обычный 2 3 3" xfId="50" xr:uid="{00000000-0005-0000-0000-000030000000}"/>
    <cellStyle name="Обычный 2 3 3 2" xfId="51" xr:uid="{00000000-0005-0000-0000-000031000000}"/>
    <cellStyle name="Обычный 2 3 3 2 2" xfId="52" xr:uid="{00000000-0005-0000-0000-000032000000}"/>
    <cellStyle name="Обычный 2 3 3 2 2 2" xfId="140" xr:uid="{00000000-0005-0000-0000-000032000000}"/>
    <cellStyle name="Обычный 2 3 3 2 2 2 2" xfId="354" xr:uid="{00000000-0005-0000-0000-000050000000}"/>
    <cellStyle name="Обычный 2 3 3 2 2 2 2 2" xfId="668" xr:uid="{00000000-0005-0000-0000-000073000000}"/>
    <cellStyle name="Обычный 2 3 3 2 2 2 3" xfId="511" xr:uid="{00000000-0005-0000-0000-000072000000}"/>
    <cellStyle name="Обычный 2 3 3 2 2 3" xfId="274" xr:uid="{00000000-0005-0000-0000-00004F000000}"/>
    <cellStyle name="Обычный 2 3 3 2 2 3 2" xfId="588" xr:uid="{00000000-0005-0000-0000-000074000000}"/>
    <cellStyle name="Обычный 2 3 3 2 2 4" xfId="441" xr:uid="{00000000-0005-0000-0000-000071000000}"/>
    <cellStyle name="Обычный 2 3 3 2 3" xfId="139" xr:uid="{00000000-0005-0000-0000-000031000000}"/>
    <cellStyle name="Обычный 2 3 3 2 3 2" xfId="353" xr:uid="{00000000-0005-0000-0000-000051000000}"/>
    <cellStyle name="Обычный 2 3 3 2 3 2 2" xfId="667" xr:uid="{00000000-0005-0000-0000-000076000000}"/>
    <cellStyle name="Обычный 2 3 3 2 3 3" xfId="510" xr:uid="{00000000-0005-0000-0000-000075000000}"/>
    <cellStyle name="Обычный 2 3 3 2 4" xfId="273" xr:uid="{00000000-0005-0000-0000-00004E000000}"/>
    <cellStyle name="Обычный 2 3 3 2 4 2" xfId="587" xr:uid="{00000000-0005-0000-0000-000077000000}"/>
    <cellStyle name="Обычный 2 3 3 2 5" xfId="440" xr:uid="{00000000-0005-0000-0000-000070000000}"/>
    <cellStyle name="Обычный 2 3 3 3" xfId="53" xr:uid="{00000000-0005-0000-0000-000033000000}"/>
    <cellStyle name="Обычный 2 3 3 3 2" xfId="141" xr:uid="{00000000-0005-0000-0000-000033000000}"/>
    <cellStyle name="Обычный 2 3 3 3 2 2" xfId="355" xr:uid="{00000000-0005-0000-0000-000053000000}"/>
    <cellStyle name="Обычный 2 3 3 3 2 2 2" xfId="669" xr:uid="{00000000-0005-0000-0000-00007A000000}"/>
    <cellStyle name="Обычный 2 3 3 3 2 3" xfId="512" xr:uid="{00000000-0005-0000-0000-000079000000}"/>
    <cellStyle name="Обычный 2 3 3 3 3" xfId="275" xr:uid="{00000000-0005-0000-0000-000052000000}"/>
    <cellStyle name="Обычный 2 3 3 3 3 2" xfId="589" xr:uid="{00000000-0005-0000-0000-00007B000000}"/>
    <cellStyle name="Обычный 2 3 3 3 4" xfId="442" xr:uid="{00000000-0005-0000-0000-000078000000}"/>
    <cellStyle name="Обычный 2 3 3 4" xfId="138" xr:uid="{00000000-0005-0000-0000-000030000000}"/>
    <cellStyle name="Обычный 2 3 3 4 2" xfId="352" xr:uid="{00000000-0005-0000-0000-000054000000}"/>
    <cellStyle name="Обычный 2 3 3 4 2 2" xfId="666" xr:uid="{00000000-0005-0000-0000-00007D000000}"/>
    <cellStyle name="Обычный 2 3 3 4 3" xfId="509" xr:uid="{00000000-0005-0000-0000-00007C000000}"/>
    <cellStyle name="Обычный 2 3 3 5" xfId="272" xr:uid="{00000000-0005-0000-0000-00004D000000}"/>
    <cellStyle name="Обычный 2 3 3 5 2" xfId="586" xr:uid="{00000000-0005-0000-0000-00007E000000}"/>
    <cellStyle name="Обычный 2 3 3 6" xfId="439" xr:uid="{00000000-0005-0000-0000-00006F000000}"/>
    <cellStyle name="Обычный 2 3 4" xfId="54" xr:uid="{00000000-0005-0000-0000-000034000000}"/>
    <cellStyle name="Обычный 2 3 4 2" xfId="55" xr:uid="{00000000-0005-0000-0000-000035000000}"/>
    <cellStyle name="Обычный 2 3 4 2 2" xfId="143" xr:uid="{00000000-0005-0000-0000-000035000000}"/>
    <cellStyle name="Обычный 2 3 4 2 2 2" xfId="357" xr:uid="{00000000-0005-0000-0000-000057000000}"/>
    <cellStyle name="Обычный 2 3 4 2 2 2 2" xfId="671" xr:uid="{00000000-0005-0000-0000-000082000000}"/>
    <cellStyle name="Обычный 2 3 4 2 2 3" xfId="514" xr:uid="{00000000-0005-0000-0000-000081000000}"/>
    <cellStyle name="Обычный 2 3 4 2 3" xfId="277" xr:uid="{00000000-0005-0000-0000-000056000000}"/>
    <cellStyle name="Обычный 2 3 4 2 3 2" xfId="591" xr:uid="{00000000-0005-0000-0000-000083000000}"/>
    <cellStyle name="Обычный 2 3 4 2 4" xfId="444" xr:uid="{00000000-0005-0000-0000-000080000000}"/>
    <cellStyle name="Обычный 2 3 4 3" xfId="142" xr:uid="{00000000-0005-0000-0000-000034000000}"/>
    <cellStyle name="Обычный 2 3 4 3 2" xfId="356" xr:uid="{00000000-0005-0000-0000-000058000000}"/>
    <cellStyle name="Обычный 2 3 4 3 2 2" xfId="670" xr:uid="{00000000-0005-0000-0000-000085000000}"/>
    <cellStyle name="Обычный 2 3 4 3 3" xfId="513" xr:uid="{00000000-0005-0000-0000-000084000000}"/>
    <cellStyle name="Обычный 2 3 4 4" xfId="276" xr:uid="{00000000-0005-0000-0000-000055000000}"/>
    <cellStyle name="Обычный 2 3 4 4 2" xfId="590" xr:uid="{00000000-0005-0000-0000-000086000000}"/>
    <cellStyle name="Обычный 2 3 4 5" xfId="443" xr:uid="{00000000-0005-0000-0000-00007F000000}"/>
    <cellStyle name="Обычный 2 3 5" xfId="56" xr:uid="{00000000-0005-0000-0000-000036000000}"/>
    <cellStyle name="Обычный 2 3 5 2" xfId="144" xr:uid="{00000000-0005-0000-0000-000036000000}"/>
    <cellStyle name="Обычный 2 3 5 2 2" xfId="358" xr:uid="{00000000-0005-0000-0000-00005A000000}"/>
    <cellStyle name="Обычный 2 3 5 2 2 2" xfId="672" xr:uid="{00000000-0005-0000-0000-000089000000}"/>
    <cellStyle name="Обычный 2 3 5 2 3" xfId="515" xr:uid="{00000000-0005-0000-0000-000088000000}"/>
    <cellStyle name="Обычный 2 3 5 3" xfId="278" xr:uid="{00000000-0005-0000-0000-000059000000}"/>
    <cellStyle name="Обычный 2 3 5 3 2" xfId="592" xr:uid="{00000000-0005-0000-0000-00008A000000}"/>
    <cellStyle name="Обычный 2 3 5 4" xfId="445" xr:uid="{00000000-0005-0000-0000-000087000000}"/>
    <cellStyle name="Обычный 2 3 6" xfId="129" xr:uid="{00000000-0005-0000-0000-000027000000}"/>
    <cellStyle name="Обычный 2 3 6 2" xfId="343" xr:uid="{00000000-0005-0000-0000-00005B000000}"/>
    <cellStyle name="Обычный 2 3 6 2 2" xfId="657" xr:uid="{00000000-0005-0000-0000-00008C000000}"/>
    <cellStyle name="Обычный 2 3 6 3" xfId="500" xr:uid="{00000000-0005-0000-0000-00008B000000}"/>
    <cellStyle name="Обычный 2 3 7" xfId="263" xr:uid="{00000000-0005-0000-0000-00003C000000}"/>
    <cellStyle name="Обычный 2 3 7 2" xfId="577" xr:uid="{00000000-0005-0000-0000-00008D000000}"/>
    <cellStyle name="Обычный 2 3 8" xfId="430" xr:uid="{00000000-0005-0000-0000-00004E000000}"/>
    <cellStyle name="Обычный 2 4" xfId="57" xr:uid="{00000000-0005-0000-0000-000037000000}"/>
    <cellStyle name="Обычный 2 4 2" xfId="58" xr:uid="{00000000-0005-0000-0000-000038000000}"/>
    <cellStyle name="Обычный 2 4 2 2" xfId="59" xr:uid="{00000000-0005-0000-0000-000039000000}"/>
    <cellStyle name="Обычный 2 4 2 2 2" xfId="60" xr:uid="{00000000-0005-0000-0000-00003A000000}"/>
    <cellStyle name="Обычный 2 4 2 2 2 2" xfId="148" xr:uid="{00000000-0005-0000-0000-00003A000000}"/>
    <cellStyle name="Обычный 2 4 2 2 2 2 2" xfId="362" xr:uid="{00000000-0005-0000-0000-000060000000}"/>
    <cellStyle name="Обычный 2 4 2 2 2 2 2 2" xfId="676" xr:uid="{00000000-0005-0000-0000-000093000000}"/>
    <cellStyle name="Обычный 2 4 2 2 2 2 3" xfId="519" xr:uid="{00000000-0005-0000-0000-000092000000}"/>
    <cellStyle name="Обычный 2 4 2 2 2 3" xfId="282" xr:uid="{00000000-0005-0000-0000-00005F000000}"/>
    <cellStyle name="Обычный 2 4 2 2 2 3 2" xfId="596" xr:uid="{00000000-0005-0000-0000-000094000000}"/>
    <cellStyle name="Обычный 2 4 2 2 2 4" xfId="449" xr:uid="{00000000-0005-0000-0000-000091000000}"/>
    <cellStyle name="Обычный 2 4 2 2 3" xfId="147" xr:uid="{00000000-0005-0000-0000-000039000000}"/>
    <cellStyle name="Обычный 2 4 2 2 3 2" xfId="361" xr:uid="{00000000-0005-0000-0000-000061000000}"/>
    <cellStyle name="Обычный 2 4 2 2 3 2 2" xfId="675" xr:uid="{00000000-0005-0000-0000-000096000000}"/>
    <cellStyle name="Обычный 2 4 2 2 3 3" xfId="518" xr:uid="{00000000-0005-0000-0000-000095000000}"/>
    <cellStyle name="Обычный 2 4 2 2 4" xfId="281" xr:uid="{00000000-0005-0000-0000-00005E000000}"/>
    <cellStyle name="Обычный 2 4 2 2 4 2" xfId="595" xr:uid="{00000000-0005-0000-0000-000097000000}"/>
    <cellStyle name="Обычный 2 4 2 2 5" xfId="448" xr:uid="{00000000-0005-0000-0000-000090000000}"/>
    <cellStyle name="Обычный 2 4 2 3" xfId="61" xr:uid="{00000000-0005-0000-0000-00003B000000}"/>
    <cellStyle name="Обычный 2 4 2 3 2" xfId="149" xr:uid="{00000000-0005-0000-0000-00003B000000}"/>
    <cellStyle name="Обычный 2 4 2 3 2 2" xfId="363" xr:uid="{00000000-0005-0000-0000-000063000000}"/>
    <cellStyle name="Обычный 2 4 2 3 2 2 2" xfId="677" xr:uid="{00000000-0005-0000-0000-00009A000000}"/>
    <cellStyle name="Обычный 2 4 2 3 2 3" xfId="520" xr:uid="{00000000-0005-0000-0000-000099000000}"/>
    <cellStyle name="Обычный 2 4 2 3 3" xfId="283" xr:uid="{00000000-0005-0000-0000-000062000000}"/>
    <cellStyle name="Обычный 2 4 2 3 3 2" xfId="597" xr:uid="{00000000-0005-0000-0000-00009B000000}"/>
    <cellStyle name="Обычный 2 4 2 3 4" xfId="450" xr:uid="{00000000-0005-0000-0000-000098000000}"/>
    <cellStyle name="Обычный 2 4 2 4" xfId="146" xr:uid="{00000000-0005-0000-0000-000038000000}"/>
    <cellStyle name="Обычный 2 4 2 4 2" xfId="360" xr:uid="{00000000-0005-0000-0000-000064000000}"/>
    <cellStyle name="Обычный 2 4 2 4 2 2" xfId="674" xr:uid="{00000000-0005-0000-0000-00009D000000}"/>
    <cellStyle name="Обычный 2 4 2 4 3" xfId="517" xr:uid="{00000000-0005-0000-0000-00009C000000}"/>
    <cellStyle name="Обычный 2 4 2 5" xfId="280" xr:uid="{00000000-0005-0000-0000-00005D000000}"/>
    <cellStyle name="Обычный 2 4 2 5 2" xfId="594" xr:uid="{00000000-0005-0000-0000-00009E000000}"/>
    <cellStyle name="Обычный 2 4 2 6" xfId="447" xr:uid="{00000000-0005-0000-0000-00008F000000}"/>
    <cellStyle name="Обычный 2 4 3" xfId="62" xr:uid="{00000000-0005-0000-0000-00003C000000}"/>
    <cellStyle name="Обычный 2 4 3 2" xfId="63" xr:uid="{00000000-0005-0000-0000-00003D000000}"/>
    <cellStyle name="Обычный 2 4 3 2 2" xfId="151" xr:uid="{00000000-0005-0000-0000-00003D000000}"/>
    <cellStyle name="Обычный 2 4 3 2 2 2" xfId="365" xr:uid="{00000000-0005-0000-0000-000067000000}"/>
    <cellStyle name="Обычный 2 4 3 2 2 2 2" xfId="679" xr:uid="{00000000-0005-0000-0000-0000A2000000}"/>
    <cellStyle name="Обычный 2 4 3 2 2 3" xfId="522" xr:uid="{00000000-0005-0000-0000-0000A1000000}"/>
    <cellStyle name="Обычный 2 4 3 2 3" xfId="285" xr:uid="{00000000-0005-0000-0000-000066000000}"/>
    <cellStyle name="Обычный 2 4 3 2 3 2" xfId="599" xr:uid="{00000000-0005-0000-0000-0000A3000000}"/>
    <cellStyle name="Обычный 2 4 3 2 4" xfId="452" xr:uid="{00000000-0005-0000-0000-0000A0000000}"/>
    <cellStyle name="Обычный 2 4 3 3" xfId="150" xr:uid="{00000000-0005-0000-0000-00003C000000}"/>
    <cellStyle name="Обычный 2 4 3 3 2" xfId="364" xr:uid="{00000000-0005-0000-0000-000068000000}"/>
    <cellStyle name="Обычный 2 4 3 3 2 2" xfId="678" xr:uid="{00000000-0005-0000-0000-0000A5000000}"/>
    <cellStyle name="Обычный 2 4 3 3 3" xfId="521" xr:uid="{00000000-0005-0000-0000-0000A4000000}"/>
    <cellStyle name="Обычный 2 4 3 4" xfId="284" xr:uid="{00000000-0005-0000-0000-000065000000}"/>
    <cellStyle name="Обычный 2 4 3 4 2" xfId="598" xr:uid="{00000000-0005-0000-0000-0000A6000000}"/>
    <cellStyle name="Обычный 2 4 3 5" xfId="451" xr:uid="{00000000-0005-0000-0000-00009F000000}"/>
    <cellStyle name="Обычный 2 4 4" xfId="64" xr:uid="{00000000-0005-0000-0000-00003E000000}"/>
    <cellStyle name="Обычный 2 4 4 2" xfId="152" xr:uid="{00000000-0005-0000-0000-00003E000000}"/>
    <cellStyle name="Обычный 2 4 4 2 2" xfId="366" xr:uid="{00000000-0005-0000-0000-00006A000000}"/>
    <cellStyle name="Обычный 2 4 4 2 2 2" xfId="680" xr:uid="{00000000-0005-0000-0000-0000A9000000}"/>
    <cellStyle name="Обычный 2 4 4 2 3" xfId="523" xr:uid="{00000000-0005-0000-0000-0000A8000000}"/>
    <cellStyle name="Обычный 2 4 4 3" xfId="286" xr:uid="{00000000-0005-0000-0000-000069000000}"/>
    <cellStyle name="Обычный 2 4 4 3 2" xfId="600" xr:uid="{00000000-0005-0000-0000-0000AA000000}"/>
    <cellStyle name="Обычный 2 4 4 4" xfId="453" xr:uid="{00000000-0005-0000-0000-0000A7000000}"/>
    <cellStyle name="Обычный 2 4 5" xfId="145" xr:uid="{00000000-0005-0000-0000-000037000000}"/>
    <cellStyle name="Обычный 2 4 5 2" xfId="359" xr:uid="{00000000-0005-0000-0000-00006B000000}"/>
    <cellStyle name="Обычный 2 4 5 2 2" xfId="673" xr:uid="{00000000-0005-0000-0000-0000AC000000}"/>
    <cellStyle name="Обычный 2 4 5 3" xfId="516" xr:uid="{00000000-0005-0000-0000-0000AB000000}"/>
    <cellStyle name="Обычный 2 4 6" xfId="279" xr:uid="{00000000-0005-0000-0000-00005C000000}"/>
    <cellStyle name="Обычный 2 4 6 2" xfId="593" xr:uid="{00000000-0005-0000-0000-0000AD000000}"/>
    <cellStyle name="Обычный 2 4 7" xfId="446" xr:uid="{00000000-0005-0000-0000-00008E000000}"/>
    <cellStyle name="Обычный 2 5" xfId="65" xr:uid="{00000000-0005-0000-0000-00003F000000}"/>
    <cellStyle name="Обычный 2 5 2" xfId="66" xr:uid="{00000000-0005-0000-0000-000040000000}"/>
    <cellStyle name="Обычный 2 5 2 2" xfId="67" xr:uid="{00000000-0005-0000-0000-000041000000}"/>
    <cellStyle name="Обычный 2 5 2 2 2" xfId="155" xr:uid="{00000000-0005-0000-0000-000041000000}"/>
    <cellStyle name="Обычный 2 5 2 2 2 2" xfId="369" xr:uid="{00000000-0005-0000-0000-00006F000000}"/>
    <cellStyle name="Обычный 2 5 2 2 2 2 2" xfId="683" xr:uid="{00000000-0005-0000-0000-0000B2000000}"/>
    <cellStyle name="Обычный 2 5 2 2 2 3" xfId="526" xr:uid="{00000000-0005-0000-0000-0000B1000000}"/>
    <cellStyle name="Обычный 2 5 2 2 3" xfId="289" xr:uid="{00000000-0005-0000-0000-00006E000000}"/>
    <cellStyle name="Обычный 2 5 2 2 3 2" xfId="603" xr:uid="{00000000-0005-0000-0000-0000B3000000}"/>
    <cellStyle name="Обычный 2 5 2 2 4" xfId="456" xr:uid="{00000000-0005-0000-0000-0000B0000000}"/>
    <cellStyle name="Обычный 2 5 2 3" xfId="154" xr:uid="{00000000-0005-0000-0000-000040000000}"/>
    <cellStyle name="Обычный 2 5 2 3 2" xfId="368" xr:uid="{00000000-0005-0000-0000-000070000000}"/>
    <cellStyle name="Обычный 2 5 2 3 2 2" xfId="682" xr:uid="{00000000-0005-0000-0000-0000B5000000}"/>
    <cellStyle name="Обычный 2 5 2 3 3" xfId="525" xr:uid="{00000000-0005-0000-0000-0000B4000000}"/>
    <cellStyle name="Обычный 2 5 2 4" xfId="288" xr:uid="{00000000-0005-0000-0000-00006D000000}"/>
    <cellStyle name="Обычный 2 5 2 4 2" xfId="602" xr:uid="{00000000-0005-0000-0000-0000B6000000}"/>
    <cellStyle name="Обычный 2 5 2 5" xfId="455" xr:uid="{00000000-0005-0000-0000-0000AF000000}"/>
    <cellStyle name="Обычный 2 5 3" xfId="68" xr:uid="{00000000-0005-0000-0000-000042000000}"/>
    <cellStyle name="Обычный 2 5 3 2" xfId="156" xr:uid="{00000000-0005-0000-0000-000042000000}"/>
    <cellStyle name="Обычный 2 5 3 2 2" xfId="370" xr:uid="{00000000-0005-0000-0000-000072000000}"/>
    <cellStyle name="Обычный 2 5 3 2 2 2" xfId="684" xr:uid="{00000000-0005-0000-0000-0000B9000000}"/>
    <cellStyle name="Обычный 2 5 3 2 3" xfId="527" xr:uid="{00000000-0005-0000-0000-0000B8000000}"/>
    <cellStyle name="Обычный 2 5 3 3" xfId="290" xr:uid="{00000000-0005-0000-0000-000071000000}"/>
    <cellStyle name="Обычный 2 5 3 3 2" xfId="604" xr:uid="{00000000-0005-0000-0000-0000BA000000}"/>
    <cellStyle name="Обычный 2 5 3 4" xfId="457" xr:uid="{00000000-0005-0000-0000-0000B7000000}"/>
    <cellStyle name="Обычный 2 5 4" xfId="153" xr:uid="{00000000-0005-0000-0000-00003F000000}"/>
    <cellStyle name="Обычный 2 5 4 2" xfId="367" xr:uid="{00000000-0005-0000-0000-000073000000}"/>
    <cellStyle name="Обычный 2 5 4 2 2" xfId="681" xr:uid="{00000000-0005-0000-0000-0000BC000000}"/>
    <cellStyle name="Обычный 2 5 4 3" xfId="524" xr:uid="{00000000-0005-0000-0000-0000BB000000}"/>
    <cellStyle name="Обычный 2 5 5" xfId="287" xr:uid="{00000000-0005-0000-0000-00006C000000}"/>
    <cellStyle name="Обычный 2 5 5 2" xfId="601" xr:uid="{00000000-0005-0000-0000-0000BD000000}"/>
    <cellStyle name="Обычный 2 5 6" xfId="454" xr:uid="{00000000-0005-0000-0000-0000AE000000}"/>
    <cellStyle name="Обычный 2 6" xfId="69" xr:uid="{00000000-0005-0000-0000-000043000000}"/>
    <cellStyle name="Обычный 2 6 2" xfId="70" xr:uid="{00000000-0005-0000-0000-000044000000}"/>
    <cellStyle name="Обычный 2 6 2 2" xfId="158" xr:uid="{00000000-0005-0000-0000-000044000000}"/>
    <cellStyle name="Обычный 2 6 2 2 2" xfId="372" xr:uid="{00000000-0005-0000-0000-000076000000}"/>
    <cellStyle name="Обычный 2 6 2 2 2 2" xfId="686" xr:uid="{00000000-0005-0000-0000-0000C1000000}"/>
    <cellStyle name="Обычный 2 6 2 2 3" xfId="529" xr:uid="{00000000-0005-0000-0000-0000C0000000}"/>
    <cellStyle name="Обычный 2 6 2 3" xfId="292" xr:uid="{00000000-0005-0000-0000-000075000000}"/>
    <cellStyle name="Обычный 2 6 2 3 2" xfId="606" xr:uid="{00000000-0005-0000-0000-0000C2000000}"/>
    <cellStyle name="Обычный 2 6 2 4" xfId="459" xr:uid="{00000000-0005-0000-0000-0000BF000000}"/>
    <cellStyle name="Обычный 2 6 3" xfId="157" xr:uid="{00000000-0005-0000-0000-000043000000}"/>
    <cellStyle name="Обычный 2 6 3 2" xfId="371" xr:uid="{00000000-0005-0000-0000-000077000000}"/>
    <cellStyle name="Обычный 2 6 3 2 2" xfId="685" xr:uid="{00000000-0005-0000-0000-0000C4000000}"/>
    <cellStyle name="Обычный 2 6 3 3" xfId="528" xr:uid="{00000000-0005-0000-0000-0000C3000000}"/>
    <cellStyle name="Обычный 2 6 4" xfId="291" xr:uid="{00000000-0005-0000-0000-000074000000}"/>
    <cellStyle name="Обычный 2 6 4 2" xfId="605" xr:uid="{00000000-0005-0000-0000-0000C5000000}"/>
    <cellStyle name="Обычный 2 6 5" xfId="458" xr:uid="{00000000-0005-0000-0000-0000BE000000}"/>
    <cellStyle name="Обычный 2 7" xfId="71" xr:uid="{00000000-0005-0000-0000-000045000000}"/>
    <cellStyle name="Обычный 2 7 2" xfId="159" xr:uid="{00000000-0005-0000-0000-000045000000}"/>
    <cellStyle name="Обычный 2 7 2 2" xfId="373" xr:uid="{00000000-0005-0000-0000-000079000000}"/>
    <cellStyle name="Обычный 2 7 2 2 2" xfId="687" xr:uid="{00000000-0005-0000-0000-0000C8000000}"/>
    <cellStyle name="Обычный 2 7 2 3" xfId="530" xr:uid="{00000000-0005-0000-0000-0000C7000000}"/>
    <cellStyle name="Обычный 2 7 3" xfId="293" xr:uid="{00000000-0005-0000-0000-000078000000}"/>
    <cellStyle name="Обычный 2 7 3 2" xfId="607" xr:uid="{00000000-0005-0000-0000-0000C9000000}"/>
    <cellStyle name="Обычный 2 7 4" xfId="460" xr:uid="{00000000-0005-0000-0000-0000C6000000}"/>
    <cellStyle name="Обычный 2 8" xfId="128" xr:uid="{00000000-0005-0000-0000-000024000000}"/>
    <cellStyle name="Обычный 2 8 2" xfId="342" xr:uid="{00000000-0005-0000-0000-00007A000000}"/>
    <cellStyle name="Обычный 2 8 2 2" xfId="656" xr:uid="{00000000-0005-0000-0000-0000CB000000}"/>
    <cellStyle name="Обычный 2 8 3" xfId="499" xr:uid="{00000000-0005-0000-0000-0000CA000000}"/>
    <cellStyle name="Обычный 2 9" xfId="218" xr:uid="{00000000-0005-0000-0000-000009010000}"/>
    <cellStyle name="Обычный 20" xfId="220" xr:uid="{00000000-0005-0000-0000-00000B010000}"/>
    <cellStyle name="Обычный 21" xfId="221" xr:uid="{00000000-0005-0000-0000-00000C010000}"/>
    <cellStyle name="Обычный 22" xfId="222" xr:uid="{00000000-0005-0000-0000-00000D010000}"/>
    <cellStyle name="Обычный 23" xfId="223" xr:uid="{00000000-0005-0000-0000-00000E010000}"/>
    <cellStyle name="Обычный 24" xfId="224" xr:uid="{00000000-0005-0000-0000-00000F010000}"/>
    <cellStyle name="Обычный 25" xfId="225" xr:uid="{00000000-0005-0000-0000-000010010000}"/>
    <cellStyle name="Обычный 26" xfId="226" xr:uid="{00000000-0005-0000-0000-000011010000}"/>
    <cellStyle name="Обычный 27" xfId="227" xr:uid="{00000000-0005-0000-0000-000012010000}"/>
    <cellStyle name="Обычный 28" xfId="228" xr:uid="{00000000-0005-0000-0000-000013010000}"/>
    <cellStyle name="Обычный 29" xfId="229" xr:uid="{00000000-0005-0000-0000-000014010000}"/>
    <cellStyle name="Обычный 3" xfId="72" xr:uid="{00000000-0005-0000-0000-000046000000}"/>
    <cellStyle name="Обычный 3 10" xfId="461" xr:uid="{00000000-0005-0000-0000-0000D7000000}"/>
    <cellStyle name="Обычный 3 2" xfId="73" xr:uid="{00000000-0005-0000-0000-000047000000}"/>
    <cellStyle name="Обычный 3 2 2" xfId="74" xr:uid="{00000000-0005-0000-0000-000048000000}"/>
    <cellStyle name="Обычный 3 2 2 2" xfId="75" xr:uid="{00000000-0005-0000-0000-000049000000}"/>
    <cellStyle name="Обычный 3 2 2 2 2" xfId="76" xr:uid="{00000000-0005-0000-0000-00004A000000}"/>
    <cellStyle name="Обычный 3 2 2 2 2 2" xfId="77" xr:uid="{00000000-0005-0000-0000-00004B000000}"/>
    <cellStyle name="Обычный 3 2 2 2 2 2 2" xfId="165" xr:uid="{00000000-0005-0000-0000-00004B000000}"/>
    <cellStyle name="Обычный 3 2 2 2 2 2 2 2" xfId="379" xr:uid="{00000000-0005-0000-0000-00008C000000}"/>
    <cellStyle name="Обычный 3 2 2 2 2 2 2 2 2" xfId="693" xr:uid="{00000000-0005-0000-0000-0000DE000000}"/>
    <cellStyle name="Обычный 3 2 2 2 2 2 2 3" xfId="536" xr:uid="{00000000-0005-0000-0000-0000DD000000}"/>
    <cellStyle name="Обычный 3 2 2 2 2 2 3" xfId="299" xr:uid="{00000000-0005-0000-0000-00008B000000}"/>
    <cellStyle name="Обычный 3 2 2 2 2 2 3 2" xfId="613" xr:uid="{00000000-0005-0000-0000-0000DF000000}"/>
    <cellStyle name="Обычный 3 2 2 2 2 2 4" xfId="466" xr:uid="{00000000-0005-0000-0000-0000DC000000}"/>
    <cellStyle name="Обычный 3 2 2 2 2 3" xfId="164" xr:uid="{00000000-0005-0000-0000-00004A000000}"/>
    <cellStyle name="Обычный 3 2 2 2 2 3 2" xfId="378" xr:uid="{00000000-0005-0000-0000-00008D000000}"/>
    <cellStyle name="Обычный 3 2 2 2 2 3 2 2" xfId="692" xr:uid="{00000000-0005-0000-0000-0000E1000000}"/>
    <cellStyle name="Обычный 3 2 2 2 2 3 3" xfId="535" xr:uid="{00000000-0005-0000-0000-0000E0000000}"/>
    <cellStyle name="Обычный 3 2 2 2 2 4" xfId="298" xr:uid="{00000000-0005-0000-0000-00008A000000}"/>
    <cellStyle name="Обычный 3 2 2 2 2 4 2" xfId="612" xr:uid="{00000000-0005-0000-0000-0000E2000000}"/>
    <cellStyle name="Обычный 3 2 2 2 2 5" xfId="465" xr:uid="{00000000-0005-0000-0000-0000DB000000}"/>
    <cellStyle name="Обычный 3 2 2 2 3" xfId="78" xr:uid="{00000000-0005-0000-0000-00004C000000}"/>
    <cellStyle name="Обычный 3 2 2 2 3 2" xfId="166" xr:uid="{00000000-0005-0000-0000-00004C000000}"/>
    <cellStyle name="Обычный 3 2 2 2 3 2 2" xfId="380" xr:uid="{00000000-0005-0000-0000-00008F000000}"/>
    <cellStyle name="Обычный 3 2 2 2 3 2 2 2" xfId="694" xr:uid="{00000000-0005-0000-0000-0000E5000000}"/>
    <cellStyle name="Обычный 3 2 2 2 3 2 3" xfId="537" xr:uid="{00000000-0005-0000-0000-0000E4000000}"/>
    <cellStyle name="Обычный 3 2 2 2 3 3" xfId="300" xr:uid="{00000000-0005-0000-0000-00008E000000}"/>
    <cellStyle name="Обычный 3 2 2 2 3 3 2" xfId="614" xr:uid="{00000000-0005-0000-0000-0000E6000000}"/>
    <cellStyle name="Обычный 3 2 2 2 3 4" xfId="467" xr:uid="{00000000-0005-0000-0000-0000E3000000}"/>
    <cellStyle name="Обычный 3 2 2 2 4" xfId="163" xr:uid="{00000000-0005-0000-0000-000049000000}"/>
    <cellStyle name="Обычный 3 2 2 2 4 2" xfId="377" xr:uid="{00000000-0005-0000-0000-000090000000}"/>
    <cellStyle name="Обычный 3 2 2 2 4 2 2" xfId="691" xr:uid="{00000000-0005-0000-0000-0000E8000000}"/>
    <cellStyle name="Обычный 3 2 2 2 4 3" xfId="534" xr:uid="{00000000-0005-0000-0000-0000E7000000}"/>
    <cellStyle name="Обычный 3 2 2 2 5" xfId="297" xr:uid="{00000000-0005-0000-0000-000089000000}"/>
    <cellStyle name="Обычный 3 2 2 2 5 2" xfId="611" xr:uid="{00000000-0005-0000-0000-0000E9000000}"/>
    <cellStyle name="Обычный 3 2 2 2 6" xfId="464" xr:uid="{00000000-0005-0000-0000-0000DA000000}"/>
    <cellStyle name="Обычный 3 2 2 3" xfId="79" xr:uid="{00000000-0005-0000-0000-00004D000000}"/>
    <cellStyle name="Обычный 3 2 2 3 2" xfId="80" xr:uid="{00000000-0005-0000-0000-00004E000000}"/>
    <cellStyle name="Обычный 3 2 2 3 2 2" xfId="168" xr:uid="{00000000-0005-0000-0000-00004E000000}"/>
    <cellStyle name="Обычный 3 2 2 3 2 2 2" xfId="382" xr:uid="{00000000-0005-0000-0000-000093000000}"/>
    <cellStyle name="Обычный 3 2 2 3 2 2 2 2" xfId="696" xr:uid="{00000000-0005-0000-0000-0000ED000000}"/>
    <cellStyle name="Обычный 3 2 2 3 2 2 3" xfId="539" xr:uid="{00000000-0005-0000-0000-0000EC000000}"/>
    <cellStyle name="Обычный 3 2 2 3 2 3" xfId="302" xr:uid="{00000000-0005-0000-0000-000092000000}"/>
    <cellStyle name="Обычный 3 2 2 3 2 3 2" xfId="616" xr:uid="{00000000-0005-0000-0000-0000EE000000}"/>
    <cellStyle name="Обычный 3 2 2 3 2 4" xfId="469" xr:uid="{00000000-0005-0000-0000-0000EB000000}"/>
    <cellStyle name="Обычный 3 2 2 3 3" xfId="167" xr:uid="{00000000-0005-0000-0000-00004D000000}"/>
    <cellStyle name="Обычный 3 2 2 3 3 2" xfId="381" xr:uid="{00000000-0005-0000-0000-000094000000}"/>
    <cellStyle name="Обычный 3 2 2 3 3 2 2" xfId="695" xr:uid="{00000000-0005-0000-0000-0000F0000000}"/>
    <cellStyle name="Обычный 3 2 2 3 3 3" xfId="538" xr:uid="{00000000-0005-0000-0000-0000EF000000}"/>
    <cellStyle name="Обычный 3 2 2 3 4" xfId="301" xr:uid="{00000000-0005-0000-0000-000091000000}"/>
    <cellStyle name="Обычный 3 2 2 3 4 2" xfId="615" xr:uid="{00000000-0005-0000-0000-0000F1000000}"/>
    <cellStyle name="Обычный 3 2 2 3 5" xfId="468" xr:uid="{00000000-0005-0000-0000-0000EA000000}"/>
    <cellStyle name="Обычный 3 2 2 4" xfId="81" xr:uid="{00000000-0005-0000-0000-00004F000000}"/>
    <cellStyle name="Обычный 3 2 2 4 2" xfId="169" xr:uid="{00000000-0005-0000-0000-00004F000000}"/>
    <cellStyle name="Обычный 3 2 2 4 2 2" xfId="383" xr:uid="{00000000-0005-0000-0000-000096000000}"/>
    <cellStyle name="Обычный 3 2 2 4 2 2 2" xfId="697" xr:uid="{00000000-0005-0000-0000-0000F4000000}"/>
    <cellStyle name="Обычный 3 2 2 4 2 3" xfId="540" xr:uid="{00000000-0005-0000-0000-0000F3000000}"/>
    <cellStyle name="Обычный 3 2 2 4 3" xfId="303" xr:uid="{00000000-0005-0000-0000-000095000000}"/>
    <cellStyle name="Обычный 3 2 2 4 3 2" xfId="617" xr:uid="{00000000-0005-0000-0000-0000F5000000}"/>
    <cellStyle name="Обычный 3 2 2 4 4" xfId="470" xr:uid="{00000000-0005-0000-0000-0000F2000000}"/>
    <cellStyle name="Обычный 3 2 2 5" xfId="162" xr:uid="{00000000-0005-0000-0000-000048000000}"/>
    <cellStyle name="Обычный 3 2 2 5 2" xfId="376" xr:uid="{00000000-0005-0000-0000-000097000000}"/>
    <cellStyle name="Обычный 3 2 2 5 2 2" xfId="690" xr:uid="{00000000-0005-0000-0000-0000F7000000}"/>
    <cellStyle name="Обычный 3 2 2 5 3" xfId="533" xr:uid="{00000000-0005-0000-0000-0000F6000000}"/>
    <cellStyle name="Обычный 3 2 2 6" xfId="296" xr:uid="{00000000-0005-0000-0000-000088000000}"/>
    <cellStyle name="Обычный 3 2 2 6 2" xfId="610" xr:uid="{00000000-0005-0000-0000-0000F8000000}"/>
    <cellStyle name="Обычный 3 2 2 7" xfId="463" xr:uid="{00000000-0005-0000-0000-0000D9000000}"/>
    <cellStyle name="Обычный 3 2 3" xfId="82" xr:uid="{00000000-0005-0000-0000-000050000000}"/>
    <cellStyle name="Обычный 3 2 3 2" xfId="83" xr:uid="{00000000-0005-0000-0000-000051000000}"/>
    <cellStyle name="Обычный 3 2 3 2 2" xfId="84" xr:uid="{00000000-0005-0000-0000-000052000000}"/>
    <cellStyle name="Обычный 3 2 3 2 2 2" xfId="172" xr:uid="{00000000-0005-0000-0000-000052000000}"/>
    <cellStyle name="Обычный 3 2 3 2 2 2 2" xfId="386" xr:uid="{00000000-0005-0000-0000-00009B000000}"/>
    <cellStyle name="Обычный 3 2 3 2 2 2 2 2" xfId="700" xr:uid="{00000000-0005-0000-0000-0000FD000000}"/>
    <cellStyle name="Обычный 3 2 3 2 2 2 3" xfId="543" xr:uid="{00000000-0005-0000-0000-0000FC000000}"/>
    <cellStyle name="Обычный 3 2 3 2 2 3" xfId="306" xr:uid="{00000000-0005-0000-0000-00009A000000}"/>
    <cellStyle name="Обычный 3 2 3 2 2 3 2" xfId="620" xr:uid="{00000000-0005-0000-0000-0000FE000000}"/>
    <cellStyle name="Обычный 3 2 3 2 2 4" xfId="473" xr:uid="{00000000-0005-0000-0000-0000FB000000}"/>
    <cellStyle name="Обычный 3 2 3 2 3" xfId="171" xr:uid="{00000000-0005-0000-0000-000051000000}"/>
    <cellStyle name="Обычный 3 2 3 2 3 2" xfId="385" xr:uid="{00000000-0005-0000-0000-00009C000000}"/>
    <cellStyle name="Обычный 3 2 3 2 3 2 2" xfId="699" xr:uid="{00000000-0005-0000-0000-000000010000}"/>
    <cellStyle name="Обычный 3 2 3 2 3 3" xfId="542" xr:uid="{00000000-0005-0000-0000-0000FF000000}"/>
    <cellStyle name="Обычный 3 2 3 2 4" xfId="305" xr:uid="{00000000-0005-0000-0000-000099000000}"/>
    <cellStyle name="Обычный 3 2 3 2 4 2" xfId="619" xr:uid="{00000000-0005-0000-0000-000001010000}"/>
    <cellStyle name="Обычный 3 2 3 2 5" xfId="472" xr:uid="{00000000-0005-0000-0000-0000FA000000}"/>
    <cellStyle name="Обычный 3 2 3 3" xfId="85" xr:uid="{00000000-0005-0000-0000-000053000000}"/>
    <cellStyle name="Обычный 3 2 3 3 2" xfId="173" xr:uid="{00000000-0005-0000-0000-000053000000}"/>
    <cellStyle name="Обычный 3 2 3 3 2 2" xfId="387" xr:uid="{00000000-0005-0000-0000-00009E000000}"/>
    <cellStyle name="Обычный 3 2 3 3 2 2 2" xfId="701" xr:uid="{00000000-0005-0000-0000-000004010000}"/>
    <cellStyle name="Обычный 3 2 3 3 2 3" xfId="544" xr:uid="{00000000-0005-0000-0000-000003010000}"/>
    <cellStyle name="Обычный 3 2 3 3 3" xfId="307" xr:uid="{00000000-0005-0000-0000-00009D000000}"/>
    <cellStyle name="Обычный 3 2 3 3 3 2" xfId="621" xr:uid="{00000000-0005-0000-0000-000005010000}"/>
    <cellStyle name="Обычный 3 2 3 3 4" xfId="474" xr:uid="{00000000-0005-0000-0000-000002010000}"/>
    <cellStyle name="Обычный 3 2 3 4" xfId="170" xr:uid="{00000000-0005-0000-0000-000050000000}"/>
    <cellStyle name="Обычный 3 2 3 4 2" xfId="384" xr:uid="{00000000-0005-0000-0000-00009F000000}"/>
    <cellStyle name="Обычный 3 2 3 4 2 2" xfId="698" xr:uid="{00000000-0005-0000-0000-000007010000}"/>
    <cellStyle name="Обычный 3 2 3 4 3" xfId="541" xr:uid="{00000000-0005-0000-0000-000006010000}"/>
    <cellStyle name="Обычный 3 2 3 5" xfId="304" xr:uid="{00000000-0005-0000-0000-000098000000}"/>
    <cellStyle name="Обычный 3 2 3 5 2" xfId="618" xr:uid="{00000000-0005-0000-0000-000008010000}"/>
    <cellStyle name="Обычный 3 2 3 6" xfId="471" xr:uid="{00000000-0005-0000-0000-0000F9000000}"/>
    <cellStyle name="Обычный 3 2 4" xfId="86" xr:uid="{00000000-0005-0000-0000-000054000000}"/>
    <cellStyle name="Обычный 3 2 4 2" xfId="87" xr:uid="{00000000-0005-0000-0000-000055000000}"/>
    <cellStyle name="Обычный 3 2 4 2 2" xfId="175" xr:uid="{00000000-0005-0000-0000-000055000000}"/>
    <cellStyle name="Обычный 3 2 4 2 2 2" xfId="389" xr:uid="{00000000-0005-0000-0000-0000A2000000}"/>
    <cellStyle name="Обычный 3 2 4 2 2 2 2" xfId="703" xr:uid="{00000000-0005-0000-0000-00000C010000}"/>
    <cellStyle name="Обычный 3 2 4 2 2 3" xfId="546" xr:uid="{00000000-0005-0000-0000-00000B010000}"/>
    <cellStyle name="Обычный 3 2 4 2 3" xfId="309" xr:uid="{00000000-0005-0000-0000-0000A1000000}"/>
    <cellStyle name="Обычный 3 2 4 2 3 2" xfId="623" xr:uid="{00000000-0005-0000-0000-00000D010000}"/>
    <cellStyle name="Обычный 3 2 4 2 4" xfId="476" xr:uid="{00000000-0005-0000-0000-00000A010000}"/>
    <cellStyle name="Обычный 3 2 4 3" xfId="174" xr:uid="{00000000-0005-0000-0000-000054000000}"/>
    <cellStyle name="Обычный 3 2 4 3 2" xfId="388" xr:uid="{00000000-0005-0000-0000-0000A3000000}"/>
    <cellStyle name="Обычный 3 2 4 3 2 2" xfId="702" xr:uid="{00000000-0005-0000-0000-00000F010000}"/>
    <cellStyle name="Обычный 3 2 4 3 3" xfId="545" xr:uid="{00000000-0005-0000-0000-00000E010000}"/>
    <cellStyle name="Обычный 3 2 4 4" xfId="308" xr:uid="{00000000-0005-0000-0000-0000A0000000}"/>
    <cellStyle name="Обычный 3 2 4 4 2" xfId="622" xr:uid="{00000000-0005-0000-0000-000010010000}"/>
    <cellStyle name="Обычный 3 2 4 5" xfId="475" xr:uid="{00000000-0005-0000-0000-000009010000}"/>
    <cellStyle name="Обычный 3 2 5" xfId="88" xr:uid="{00000000-0005-0000-0000-000056000000}"/>
    <cellStyle name="Обычный 3 2 5 2" xfId="176" xr:uid="{00000000-0005-0000-0000-000056000000}"/>
    <cellStyle name="Обычный 3 2 5 2 2" xfId="390" xr:uid="{00000000-0005-0000-0000-0000A5000000}"/>
    <cellStyle name="Обычный 3 2 5 2 2 2" xfId="704" xr:uid="{00000000-0005-0000-0000-000013010000}"/>
    <cellStyle name="Обычный 3 2 5 2 3" xfId="547" xr:uid="{00000000-0005-0000-0000-000012010000}"/>
    <cellStyle name="Обычный 3 2 5 3" xfId="310" xr:uid="{00000000-0005-0000-0000-0000A4000000}"/>
    <cellStyle name="Обычный 3 2 5 3 2" xfId="624" xr:uid="{00000000-0005-0000-0000-000014010000}"/>
    <cellStyle name="Обычный 3 2 5 4" xfId="477" xr:uid="{00000000-0005-0000-0000-000011010000}"/>
    <cellStyle name="Обычный 3 2 6" xfId="161" xr:uid="{00000000-0005-0000-0000-000047000000}"/>
    <cellStyle name="Обычный 3 2 6 2" xfId="375" xr:uid="{00000000-0005-0000-0000-0000A6000000}"/>
    <cellStyle name="Обычный 3 2 6 2 2" xfId="689" xr:uid="{00000000-0005-0000-0000-000016010000}"/>
    <cellStyle name="Обычный 3 2 6 3" xfId="532" xr:uid="{00000000-0005-0000-0000-000015010000}"/>
    <cellStyle name="Обычный 3 2 7" xfId="231" xr:uid="{00000000-0005-0000-0000-000016010000}"/>
    <cellStyle name="Обычный 3 2 8" xfId="295" xr:uid="{00000000-0005-0000-0000-000087000000}"/>
    <cellStyle name="Обычный 3 2 8 2" xfId="609" xr:uid="{00000000-0005-0000-0000-000018010000}"/>
    <cellStyle name="Обычный 3 2 9" xfId="462" xr:uid="{00000000-0005-0000-0000-0000D8000000}"/>
    <cellStyle name="Обычный 3 3" xfId="89" xr:uid="{00000000-0005-0000-0000-000057000000}"/>
    <cellStyle name="Обычный 3 3 2" xfId="90" xr:uid="{00000000-0005-0000-0000-000058000000}"/>
    <cellStyle name="Обычный 3 3 2 2" xfId="91" xr:uid="{00000000-0005-0000-0000-000059000000}"/>
    <cellStyle name="Обычный 3 3 2 2 2" xfId="92" xr:uid="{00000000-0005-0000-0000-00005A000000}"/>
    <cellStyle name="Обычный 3 3 2 2 2 2" xfId="180" xr:uid="{00000000-0005-0000-0000-00005A000000}"/>
    <cellStyle name="Обычный 3 3 2 2 2 2 2" xfId="394" xr:uid="{00000000-0005-0000-0000-0000AC000000}"/>
    <cellStyle name="Обычный 3 3 2 2 2 2 2 2" xfId="708" xr:uid="{00000000-0005-0000-0000-00001E010000}"/>
    <cellStyle name="Обычный 3 3 2 2 2 2 3" xfId="551" xr:uid="{00000000-0005-0000-0000-00001D010000}"/>
    <cellStyle name="Обычный 3 3 2 2 2 3" xfId="314" xr:uid="{00000000-0005-0000-0000-0000AB000000}"/>
    <cellStyle name="Обычный 3 3 2 2 2 3 2" xfId="628" xr:uid="{00000000-0005-0000-0000-00001F010000}"/>
    <cellStyle name="Обычный 3 3 2 2 2 4" xfId="481" xr:uid="{00000000-0005-0000-0000-00001C010000}"/>
    <cellStyle name="Обычный 3 3 2 2 3" xfId="179" xr:uid="{00000000-0005-0000-0000-000059000000}"/>
    <cellStyle name="Обычный 3 3 2 2 3 2" xfId="393" xr:uid="{00000000-0005-0000-0000-0000AD000000}"/>
    <cellStyle name="Обычный 3 3 2 2 3 2 2" xfId="707" xr:uid="{00000000-0005-0000-0000-000021010000}"/>
    <cellStyle name="Обычный 3 3 2 2 3 3" xfId="550" xr:uid="{00000000-0005-0000-0000-000020010000}"/>
    <cellStyle name="Обычный 3 3 2 2 4" xfId="313" xr:uid="{00000000-0005-0000-0000-0000AA000000}"/>
    <cellStyle name="Обычный 3 3 2 2 4 2" xfId="627" xr:uid="{00000000-0005-0000-0000-000022010000}"/>
    <cellStyle name="Обычный 3 3 2 2 5" xfId="480" xr:uid="{00000000-0005-0000-0000-00001B010000}"/>
    <cellStyle name="Обычный 3 3 2 3" xfId="93" xr:uid="{00000000-0005-0000-0000-00005B000000}"/>
    <cellStyle name="Обычный 3 3 2 3 2" xfId="181" xr:uid="{00000000-0005-0000-0000-00005B000000}"/>
    <cellStyle name="Обычный 3 3 2 3 2 2" xfId="395" xr:uid="{00000000-0005-0000-0000-0000AF000000}"/>
    <cellStyle name="Обычный 3 3 2 3 2 2 2" xfId="709" xr:uid="{00000000-0005-0000-0000-000025010000}"/>
    <cellStyle name="Обычный 3 3 2 3 2 3" xfId="552" xr:uid="{00000000-0005-0000-0000-000024010000}"/>
    <cellStyle name="Обычный 3 3 2 3 3" xfId="315" xr:uid="{00000000-0005-0000-0000-0000AE000000}"/>
    <cellStyle name="Обычный 3 3 2 3 3 2" xfId="629" xr:uid="{00000000-0005-0000-0000-000026010000}"/>
    <cellStyle name="Обычный 3 3 2 3 4" xfId="482" xr:uid="{00000000-0005-0000-0000-000023010000}"/>
    <cellStyle name="Обычный 3 3 2 4" xfId="178" xr:uid="{00000000-0005-0000-0000-000058000000}"/>
    <cellStyle name="Обычный 3 3 2 4 2" xfId="392" xr:uid="{00000000-0005-0000-0000-0000B0000000}"/>
    <cellStyle name="Обычный 3 3 2 4 2 2" xfId="706" xr:uid="{00000000-0005-0000-0000-000028010000}"/>
    <cellStyle name="Обычный 3 3 2 4 3" xfId="549" xr:uid="{00000000-0005-0000-0000-000027010000}"/>
    <cellStyle name="Обычный 3 3 2 5" xfId="312" xr:uid="{00000000-0005-0000-0000-0000A9000000}"/>
    <cellStyle name="Обычный 3 3 2 5 2" xfId="626" xr:uid="{00000000-0005-0000-0000-000029010000}"/>
    <cellStyle name="Обычный 3 3 2 6" xfId="479" xr:uid="{00000000-0005-0000-0000-00001A010000}"/>
    <cellStyle name="Обычный 3 3 3" xfId="94" xr:uid="{00000000-0005-0000-0000-00005C000000}"/>
    <cellStyle name="Обычный 3 3 3 2" xfId="95" xr:uid="{00000000-0005-0000-0000-00005D000000}"/>
    <cellStyle name="Обычный 3 3 3 2 2" xfId="183" xr:uid="{00000000-0005-0000-0000-00005D000000}"/>
    <cellStyle name="Обычный 3 3 3 2 2 2" xfId="397" xr:uid="{00000000-0005-0000-0000-0000B3000000}"/>
    <cellStyle name="Обычный 3 3 3 2 2 2 2" xfId="711" xr:uid="{00000000-0005-0000-0000-00002D010000}"/>
    <cellStyle name="Обычный 3 3 3 2 2 3" xfId="554" xr:uid="{00000000-0005-0000-0000-00002C010000}"/>
    <cellStyle name="Обычный 3 3 3 2 3" xfId="317" xr:uid="{00000000-0005-0000-0000-0000B2000000}"/>
    <cellStyle name="Обычный 3 3 3 2 3 2" xfId="631" xr:uid="{00000000-0005-0000-0000-00002E010000}"/>
    <cellStyle name="Обычный 3 3 3 2 4" xfId="484" xr:uid="{00000000-0005-0000-0000-00002B010000}"/>
    <cellStyle name="Обычный 3 3 3 3" xfId="182" xr:uid="{00000000-0005-0000-0000-00005C000000}"/>
    <cellStyle name="Обычный 3 3 3 3 2" xfId="396" xr:uid="{00000000-0005-0000-0000-0000B4000000}"/>
    <cellStyle name="Обычный 3 3 3 3 2 2" xfId="710" xr:uid="{00000000-0005-0000-0000-000030010000}"/>
    <cellStyle name="Обычный 3 3 3 3 3" xfId="553" xr:uid="{00000000-0005-0000-0000-00002F010000}"/>
    <cellStyle name="Обычный 3 3 3 4" xfId="316" xr:uid="{00000000-0005-0000-0000-0000B1000000}"/>
    <cellStyle name="Обычный 3 3 3 4 2" xfId="630" xr:uid="{00000000-0005-0000-0000-000031010000}"/>
    <cellStyle name="Обычный 3 3 3 5" xfId="483" xr:uid="{00000000-0005-0000-0000-00002A010000}"/>
    <cellStyle name="Обычный 3 3 4" xfId="96" xr:uid="{00000000-0005-0000-0000-00005E000000}"/>
    <cellStyle name="Обычный 3 3 4 2" xfId="184" xr:uid="{00000000-0005-0000-0000-00005E000000}"/>
    <cellStyle name="Обычный 3 3 4 2 2" xfId="398" xr:uid="{00000000-0005-0000-0000-0000B6000000}"/>
    <cellStyle name="Обычный 3 3 4 2 2 2" xfId="712" xr:uid="{00000000-0005-0000-0000-000034010000}"/>
    <cellStyle name="Обычный 3 3 4 2 3" xfId="555" xr:uid="{00000000-0005-0000-0000-000033010000}"/>
    <cellStyle name="Обычный 3 3 4 3" xfId="318" xr:uid="{00000000-0005-0000-0000-0000B5000000}"/>
    <cellStyle name="Обычный 3 3 4 3 2" xfId="632" xr:uid="{00000000-0005-0000-0000-000035010000}"/>
    <cellStyle name="Обычный 3 3 4 4" xfId="485" xr:uid="{00000000-0005-0000-0000-000032010000}"/>
    <cellStyle name="Обычный 3 3 5" xfId="177" xr:uid="{00000000-0005-0000-0000-000057000000}"/>
    <cellStyle name="Обычный 3 3 5 2" xfId="391" xr:uid="{00000000-0005-0000-0000-0000B7000000}"/>
    <cellStyle name="Обычный 3 3 5 2 2" xfId="705" xr:uid="{00000000-0005-0000-0000-000037010000}"/>
    <cellStyle name="Обычный 3 3 5 3" xfId="548" xr:uid="{00000000-0005-0000-0000-000036010000}"/>
    <cellStyle name="Обычный 3 3 6" xfId="311" xr:uid="{00000000-0005-0000-0000-0000A8000000}"/>
    <cellStyle name="Обычный 3 3 6 2" xfId="625" xr:uid="{00000000-0005-0000-0000-000038010000}"/>
    <cellStyle name="Обычный 3 3 7" xfId="478" xr:uid="{00000000-0005-0000-0000-000019010000}"/>
    <cellStyle name="Обычный 3 4" xfId="97" xr:uid="{00000000-0005-0000-0000-00005F000000}"/>
    <cellStyle name="Обычный 3 4 2" xfId="98" xr:uid="{00000000-0005-0000-0000-000060000000}"/>
    <cellStyle name="Обычный 3 4 2 2" xfId="99" xr:uid="{00000000-0005-0000-0000-000061000000}"/>
    <cellStyle name="Обычный 3 4 2 2 2" xfId="187" xr:uid="{00000000-0005-0000-0000-000061000000}"/>
    <cellStyle name="Обычный 3 4 2 2 2 2" xfId="401" xr:uid="{00000000-0005-0000-0000-0000BB000000}"/>
    <cellStyle name="Обычный 3 4 2 2 2 2 2" xfId="715" xr:uid="{00000000-0005-0000-0000-00003D010000}"/>
    <cellStyle name="Обычный 3 4 2 2 2 3" xfId="558" xr:uid="{00000000-0005-0000-0000-00003C010000}"/>
    <cellStyle name="Обычный 3 4 2 2 3" xfId="321" xr:uid="{00000000-0005-0000-0000-0000BA000000}"/>
    <cellStyle name="Обычный 3 4 2 2 3 2" xfId="635" xr:uid="{00000000-0005-0000-0000-00003E010000}"/>
    <cellStyle name="Обычный 3 4 2 2 4" xfId="488" xr:uid="{00000000-0005-0000-0000-00003B010000}"/>
    <cellStyle name="Обычный 3 4 2 3" xfId="186" xr:uid="{00000000-0005-0000-0000-000060000000}"/>
    <cellStyle name="Обычный 3 4 2 3 2" xfId="400" xr:uid="{00000000-0005-0000-0000-0000BC000000}"/>
    <cellStyle name="Обычный 3 4 2 3 2 2" xfId="714" xr:uid="{00000000-0005-0000-0000-000040010000}"/>
    <cellStyle name="Обычный 3 4 2 3 3" xfId="557" xr:uid="{00000000-0005-0000-0000-00003F010000}"/>
    <cellStyle name="Обычный 3 4 2 4" xfId="320" xr:uid="{00000000-0005-0000-0000-0000B9000000}"/>
    <cellStyle name="Обычный 3 4 2 4 2" xfId="634" xr:uid="{00000000-0005-0000-0000-000041010000}"/>
    <cellStyle name="Обычный 3 4 2 5" xfId="487" xr:uid="{00000000-0005-0000-0000-00003A010000}"/>
    <cellStyle name="Обычный 3 4 3" xfId="100" xr:uid="{00000000-0005-0000-0000-000062000000}"/>
    <cellStyle name="Обычный 3 4 3 2" xfId="188" xr:uid="{00000000-0005-0000-0000-000062000000}"/>
    <cellStyle name="Обычный 3 4 3 2 2" xfId="402" xr:uid="{00000000-0005-0000-0000-0000BE000000}"/>
    <cellStyle name="Обычный 3 4 3 2 2 2" xfId="716" xr:uid="{00000000-0005-0000-0000-000044010000}"/>
    <cellStyle name="Обычный 3 4 3 2 3" xfId="559" xr:uid="{00000000-0005-0000-0000-000043010000}"/>
    <cellStyle name="Обычный 3 4 3 3" xfId="322" xr:uid="{00000000-0005-0000-0000-0000BD000000}"/>
    <cellStyle name="Обычный 3 4 3 3 2" xfId="636" xr:uid="{00000000-0005-0000-0000-000045010000}"/>
    <cellStyle name="Обычный 3 4 3 4" xfId="489" xr:uid="{00000000-0005-0000-0000-000042010000}"/>
    <cellStyle name="Обычный 3 4 4" xfId="185" xr:uid="{00000000-0005-0000-0000-00005F000000}"/>
    <cellStyle name="Обычный 3 4 4 2" xfId="399" xr:uid="{00000000-0005-0000-0000-0000BF000000}"/>
    <cellStyle name="Обычный 3 4 4 2 2" xfId="713" xr:uid="{00000000-0005-0000-0000-000047010000}"/>
    <cellStyle name="Обычный 3 4 4 3" xfId="556" xr:uid="{00000000-0005-0000-0000-000046010000}"/>
    <cellStyle name="Обычный 3 4 5" xfId="319" xr:uid="{00000000-0005-0000-0000-0000B8000000}"/>
    <cellStyle name="Обычный 3 4 5 2" xfId="633" xr:uid="{00000000-0005-0000-0000-000048010000}"/>
    <cellStyle name="Обычный 3 4 6" xfId="486" xr:uid="{00000000-0005-0000-0000-000039010000}"/>
    <cellStyle name="Обычный 3 5" xfId="101" xr:uid="{00000000-0005-0000-0000-000063000000}"/>
    <cellStyle name="Обычный 3 5 2" xfId="102" xr:uid="{00000000-0005-0000-0000-000064000000}"/>
    <cellStyle name="Обычный 3 5 2 2" xfId="190" xr:uid="{00000000-0005-0000-0000-000064000000}"/>
    <cellStyle name="Обычный 3 5 2 2 2" xfId="404" xr:uid="{00000000-0005-0000-0000-0000C2000000}"/>
    <cellStyle name="Обычный 3 5 2 2 2 2" xfId="718" xr:uid="{00000000-0005-0000-0000-00004C010000}"/>
    <cellStyle name="Обычный 3 5 2 2 3" xfId="561" xr:uid="{00000000-0005-0000-0000-00004B010000}"/>
    <cellStyle name="Обычный 3 5 2 3" xfId="324" xr:uid="{00000000-0005-0000-0000-0000C1000000}"/>
    <cellStyle name="Обычный 3 5 2 3 2" xfId="638" xr:uid="{00000000-0005-0000-0000-00004D010000}"/>
    <cellStyle name="Обычный 3 5 2 4" xfId="491" xr:uid="{00000000-0005-0000-0000-00004A010000}"/>
    <cellStyle name="Обычный 3 5 3" xfId="189" xr:uid="{00000000-0005-0000-0000-000063000000}"/>
    <cellStyle name="Обычный 3 5 3 2" xfId="403" xr:uid="{00000000-0005-0000-0000-0000C3000000}"/>
    <cellStyle name="Обычный 3 5 3 2 2" xfId="717" xr:uid="{00000000-0005-0000-0000-00004F010000}"/>
    <cellStyle name="Обычный 3 5 3 3" xfId="560" xr:uid="{00000000-0005-0000-0000-00004E010000}"/>
    <cellStyle name="Обычный 3 5 4" xfId="323" xr:uid="{00000000-0005-0000-0000-0000C0000000}"/>
    <cellStyle name="Обычный 3 5 4 2" xfId="637" xr:uid="{00000000-0005-0000-0000-000050010000}"/>
    <cellStyle name="Обычный 3 5 5" xfId="490" xr:uid="{00000000-0005-0000-0000-000049010000}"/>
    <cellStyle name="Обычный 3 6" xfId="103" xr:uid="{00000000-0005-0000-0000-000065000000}"/>
    <cellStyle name="Обычный 3 6 2" xfId="191" xr:uid="{00000000-0005-0000-0000-000065000000}"/>
    <cellStyle name="Обычный 3 6 2 2" xfId="405" xr:uid="{00000000-0005-0000-0000-0000C5000000}"/>
    <cellStyle name="Обычный 3 6 2 2 2" xfId="719" xr:uid="{00000000-0005-0000-0000-000053010000}"/>
    <cellStyle name="Обычный 3 6 2 3" xfId="562" xr:uid="{00000000-0005-0000-0000-000052010000}"/>
    <cellStyle name="Обычный 3 6 3" xfId="325" xr:uid="{00000000-0005-0000-0000-0000C4000000}"/>
    <cellStyle name="Обычный 3 6 3 2" xfId="639" xr:uid="{00000000-0005-0000-0000-000054010000}"/>
    <cellStyle name="Обычный 3 6 4" xfId="492" xr:uid="{00000000-0005-0000-0000-000051010000}"/>
    <cellStyle name="Обычный 3 7" xfId="160" xr:uid="{00000000-0005-0000-0000-000046000000}"/>
    <cellStyle name="Обычный 3 7 2" xfId="374" xr:uid="{00000000-0005-0000-0000-0000C6000000}"/>
    <cellStyle name="Обычный 3 7 2 2" xfId="688" xr:uid="{00000000-0005-0000-0000-000056010000}"/>
    <cellStyle name="Обычный 3 7 3" xfId="531" xr:uid="{00000000-0005-0000-0000-000055010000}"/>
    <cellStyle name="Обычный 3 8" xfId="230" xr:uid="{00000000-0005-0000-0000-000015010000}"/>
    <cellStyle name="Обычный 3 9" xfId="294" xr:uid="{00000000-0005-0000-0000-000086000000}"/>
    <cellStyle name="Обычный 3 9 2" xfId="608" xr:uid="{00000000-0005-0000-0000-000058010000}"/>
    <cellStyle name="Обычный 30" xfId="232" xr:uid="{00000000-0005-0000-0000-000017010000}"/>
    <cellStyle name="Обычный 31" xfId="233" xr:uid="{00000000-0005-0000-0000-000018010000}"/>
    <cellStyle name="Обычный 32" xfId="234" xr:uid="{00000000-0005-0000-0000-000019010000}"/>
    <cellStyle name="Обычный 33" xfId="235" xr:uid="{00000000-0005-0000-0000-00001A010000}"/>
    <cellStyle name="Обычный 34" xfId="236" xr:uid="{00000000-0005-0000-0000-00001B010000}"/>
    <cellStyle name="Обычный 35" xfId="237" xr:uid="{00000000-0005-0000-0000-00001C010000}"/>
    <cellStyle name="Обычный 36" xfId="238" xr:uid="{00000000-0005-0000-0000-00001D010000}"/>
    <cellStyle name="Обычный 37" xfId="239" xr:uid="{00000000-0005-0000-0000-00001E010000}"/>
    <cellStyle name="Обычный 38" xfId="240" xr:uid="{00000000-0005-0000-0000-00001F010000}"/>
    <cellStyle name="Обычный 39" xfId="241" xr:uid="{00000000-0005-0000-0000-000020010000}"/>
    <cellStyle name="Обычный 4" xfId="104" xr:uid="{00000000-0005-0000-0000-000066000000}"/>
    <cellStyle name="Обычный 4 2" xfId="242" xr:uid="{00000000-0005-0000-0000-000021010000}"/>
    <cellStyle name="Обычный 4 2 2" xfId="419" xr:uid="{00000000-0005-0000-0000-0000D3000000}"/>
    <cellStyle name="Обычный 4 2 2 2" xfId="733" xr:uid="{00000000-0005-0000-0000-000065010000}"/>
    <cellStyle name="Обычный 4 2 3" xfId="569" xr:uid="{00000000-0005-0000-0000-000064010000}"/>
    <cellStyle name="Обычный 40" xfId="243" xr:uid="{00000000-0005-0000-0000-000022010000}"/>
    <cellStyle name="Обычный 41" xfId="244" xr:uid="{00000000-0005-0000-0000-000023010000}"/>
    <cellStyle name="Обычный 42" xfId="245" xr:uid="{00000000-0005-0000-0000-000024010000}"/>
    <cellStyle name="Обычный 43" xfId="246" xr:uid="{00000000-0005-0000-0000-000025010000}"/>
    <cellStyle name="Обычный 44" xfId="247" xr:uid="{00000000-0005-0000-0000-000026010000}"/>
    <cellStyle name="Обычный 45" xfId="248" xr:uid="{00000000-0005-0000-0000-000027010000}"/>
    <cellStyle name="Обычный 46" xfId="205" xr:uid="{00000000-0005-0000-0000-0000FE000000}"/>
    <cellStyle name="Обычный 5" xfId="1" xr:uid="{00000000-0005-0000-0000-000067000000}"/>
    <cellStyle name="Обычный 5 2" xfId="105" xr:uid="{00000000-0005-0000-0000-000068000000}"/>
    <cellStyle name="Обычный 5 2 2" xfId="106" xr:uid="{00000000-0005-0000-0000-000069000000}"/>
    <cellStyle name="Обычный 5 2 2 2" xfId="193" xr:uid="{00000000-0005-0000-0000-000069000000}"/>
    <cellStyle name="Обычный 5 2 2 2 2" xfId="407" xr:uid="{00000000-0005-0000-0000-0000DE000000}"/>
    <cellStyle name="Обычный 5 2 2 2 2 2" xfId="721" xr:uid="{00000000-0005-0000-0000-000071010000}"/>
    <cellStyle name="Обычный 5 2 2 2 3" xfId="564" xr:uid="{00000000-0005-0000-0000-000070010000}"/>
    <cellStyle name="Обычный 5 2 2 3" xfId="327" xr:uid="{00000000-0005-0000-0000-0000DD000000}"/>
    <cellStyle name="Обычный 5 2 2 3 2" xfId="641" xr:uid="{00000000-0005-0000-0000-000072010000}"/>
    <cellStyle name="Обычный 5 2 2 4" xfId="494" xr:uid="{00000000-0005-0000-0000-00006F010000}"/>
    <cellStyle name="Обычный 5 2 3" xfId="192" xr:uid="{00000000-0005-0000-0000-000068000000}"/>
    <cellStyle name="Обычный 5 2 3 2" xfId="406" xr:uid="{00000000-0005-0000-0000-0000DF000000}"/>
    <cellStyle name="Обычный 5 2 3 2 2" xfId="720" xr:uid="{00000000-0005-0000-0000-000074010000}"/>
    <cellStyle name="Обычный 5 2 3 3" xfId="563" xr:uid="{00000000-0005-0000-0000-000073010000}"/>
    <cellStyle name="Обычный 5 2 4" xfId="326" xr:uid="{00000000-0005-0000-0000-0000DC000000}"/>
    <cellStyle name="Обычный 5 2 4 2" xfId="640" xr:uid="{00000000-0005-0000-0000-000075010000}"/>
    <cellStyle name="Обычный 5 2 5" xfId="493" xr:uid="{00000000-0005-0000-0000-00006E010000}"/>
    <cellStyle name="Обычный 5 3" xfId="107" xr:uid="{00000000-0005-0000-0000-00006A000000}"/>
    <cellStyle name="Обычный 5 3 2" xfId="108" xr:uid="{00000000-0005-0000-0000-00006B000000}"/>
    <cellStyle name="Обычный 5 3 2 2" xfId="195" xr:uid="{00000000-0005-0000-0000-00006B000000}"/>
    <cellStyle name="Обычный 5 3 2 2 2" xfId="409" xr:uid="{00000000-0005-0000-0000-0000E2000000}"/>
    <cellStyle name="Обычный 5 3 2 2 2 2" xfId="723" xr:uid="{00000000-0005-0000-0000-000079010000}"/>
    <cellStyle name="Обычный 5 3 2 2 3" xfId="566" xr:uid="{00000000-0005-0000-0000-000078010000}"/>
    <cellStyle name="Обычный 5 3 2 3" xfId="329" xr:uid="{00000000-0005-0000-0000-0000E1000000}"/>
    <cellStyle name="Обычный 5 3 2 3 2" xfId="643" xr:uid="{00000000-0005-0000-0000-00007A010000}"/>
    <cellStyle name="Обычный 5 3 2 4" xfId="496" xr:uid="{00000000-0005-0000-0000-000077010000}"/>
    <cellStyle name="Обычный 5 3 3" xfId="194" xr:uid="{00000000-0005-0000-0000-00006A000000}"/>
    <cellStyle name="Обычный 5 3 3 2" xfId="408" xr:uid="{00000000-0005-0000-0000-0000E3000000}"/>
    <cellStyle name="Обычный 5 3 3 2 2" xfId="722" xr:uid="{00000000-0005-0000-0000-00007C010000}"/>
    <cellStyle name="Обычный 5 3 3 3" xfId="565" xr:uid="{00000000-0005-0000-0000-00007B010000}"/>
    <cellStyle name="Обычный 5 3 4" xfId="328" xr:uid="{00000000-0005-0000-0000-0000E0000000}"/>
    <cellStyle name="Обычный 5 3 4 2" xfId="642" xr:uid="{00000000-0005-0000-0000-00007D010000}"/>
    <cellStyle name="Обычный 5 3 5" xfId="495" xr:uid="{00000000-0005-0000-0000-000076010000}"/>
    <cellStyle name="Обычный 5 4" xfId="109" xr:uid="{00000000-0005-0000-0000-00006C000000}"/>
    <cellStyle name="Обычный 5 4 2" xfId="196" xr:uid="{00000000-0005-0000-0000-00006C000000}"/>
    <cellStyle name="Обычный 5 4 2 2" xfId="410" xr:uid="{00000000-0005-0000-0000-0000E5000000}"/>
    <cellStyle name="Обычный 5 4 2 2 2" xfId="724" xr:uid="{00000000-0005-0000-0000-000080010000}"/>
    <cellStyle name="Обычный 5 4 2 3" xfId="567" xr:uid="{00000000-0005-0000-0000-00007F010000}"/>
    <cellStyle name="Обычный 5 4 3" xfId="330" xr:uid="{00000000-0005-0000-0000-0000E4000000}"/>
    <cellStyle name="Обычный 5 4 3 2" xfId="644" xr:uid="{00000000-0005-0000-0000-000081010000}"/>
    <cellStyle name="Обычный 5 4 4" xfId="497" xr:uid="{00000000-0005-0000-0000-00007E010000}"/>
    <cellStyle name="Обычный 5 5" xfId="127" xr:uid="{00000000-0005-0000-0000-000067000000}"/>
    <cellStyle name="Обычный 5 5 2" xfId="341" xr:uid="{00000000-0005-0000-0000-0000E6000000}"/>
    <cellStyle name="Обычный 5 5 2 2" xfId="655" xr:uid="{00000000-0005-0000-0000-000083010000}"/>
    <cellStyle name="Обычный 5 5 3" xfId="498" xr:uid="{00000000-0005-0000-0000-000082010000}"/>
    <cellStyle name="Обычный 5 6" xfId="249" xr:uid="{00000000-0005-0000-0000-000028010000}"/>
    <cellStyle name="Обычный 5 7" xfId="257" xr:uid="{00000000-0005-0000-0000-0000DB000000}"/>
    <cellStyle name="Обычный 5 7 2" xfId="571" xr:uid="{00000000-0005-0000-0000-000085010000}"/>
    <cellStyle name="Обычный 5 8" xfId="428" xr:uid="{00000000-0005-0000-0000-00006D010000}"/>
    <cellStyle name="Обычный 6" xfId="118" xr:uid="{00000000-0005-0000-0000-0000A4000000}"/>
    <cellStyle name="Обычный 6 2" xfId="197" xr:uid="{00000000-0005-0000-0000-0000A4000000}"/>
    <cellStyle name="Обычный 6 3" xfId="250" xr:uid="{00000000-0005-0000-0000-000029010000}"/>
    <cellStyle name="Обычный 7" xfId="126" xr:uid="{00000000-0005-0000-0000-0000AC000000}"/>
    <cellStyle name="Обычный 7 2" xfId="251" xr:uid="{00000000-0005-0000-0000-00002A010000}"/>
    <cellStyle name="Обычный 8" xfId="252" xr:uid="{00000000-0005-0000-0000-00002B010000}"/>
    <cellStyle name="Обычный 9" xfId="253" xr:uid="{00000000-0005-0000-0000-00002C010000}"/>
    <cellStyle name="Обычный_Магистральный нефтепровод сводка 17.12.07г. 2 2" xfId="2" xr:uid="{00000000-0005-0000-0000-00006D000000}"/>
    <cellStyle name="Плохой 2" xfId="110" xr:uid="{00000000-0005-0000-0000-00006E000000}"/>
    <cellStyle name="Пояснение 2" xfId="111" xr:uid="{00000000-0005-0000-0000-00006F000000}"/>
    <cellStyle name="Примечание 2" xfId="112" xr:uid="{00000000-0005-0000-0000-000070000000}"/>
    <cellStyle name="Примечание 2 2" xfId="123" xr:uid="{00000000-0005-0000-0000-000070000000}"/>
    <cellStyle name="Примечание 2 2 2" xfId="202" xr:uid="{00000000-0005-0000-0000-000070000000}"/>
    <cellStyle name="Примечание 2 2 2 2" xfId="415" xr:uid="{00000000-0005-0000-0000-0000F4000000}"/>
    <cellStyle name="Примечание 2 2 2 2 2" xfId="729" xr:uid="{00000000-0005-0000-0000-000093010000}"/>
    <cellStyle name="Примечание 2 2 2 3" xfId="425" xr:uid="{00000000-0005-0000-0000-0000F4000000}"/>
    <cellStyle name="Примечание 2 2 3" xfId="338" xr:uid="{00000000-0005-0000-0000-0000F3000000}"/>
    <cellStyle name="Примечание 2 2 3 2" xfId="652" xr:uid="{00000000-0005-0000-0000-000095010000}"/>
    <cellStyle name="Примечание 2 3" xfId="331" xr:uid="{00000000-0005-0000-0000-0000F2000000}"/>
    <cellStyle name="Примечание 2 3 2" xfId="645" xr:uid="{00000000-0005-0000-0000-000096010000}"/>
    <cellStyle name="Примечание 3" xfId="113" xr:uid="{00000000-0005-0000-0000-000071000000}"/>
    <cellStyle name="Примечание 3 2" xfId="124" xr:uid="{00000000-0005-0000-0000-000071000000}"/>
    <cellStyle name="Примечание 3 2 2" xfId="203" xr:uid="{00000000-0005-0000-0000-000071000000}"/>
    <cellStyle name="Примечание 3 2 2 2" xfId="416" xr:uid="{00000000-0005-0000-0000-0000F7000000}"/>
    <cellStyle name="Примечание 3 2 2 2 2" xfId="730" xr:uid="{00000000-0005-0000-0000-00009A010000}"/>
    <cellStyle name="Примечание 3 2 2 3" xfId="426" xr:uid="{00000000-0005-0000-0000-0000F7000000}"/>
    <cellStyle name="Примечание 3 2 3" xfId="339" xr:uid="{00000000-0005-0000-0000-0000F6000000}"/>
    <cellStyle name="Примечание 3 2 3 2" xfId="653" xr:uid="{00000000-0005-0000-0000-00009C010000}"/>
    <cellStyle name="Примечание 3 3" xfId="332" xr:uid="{00000000-0005-0000-0000-0000F5000000}"/>
    <cellStyle name="Примечание 3 3 2" xfId="646" xr:uid="{00000000-0005-0000-0000-00009D010000}"/>
    <cellStyle name="Примечание 4" xfId="114" xr:uid="{00000000-0005-0000-0000-000072000000}"/>
    <cellStyle name="Примечание 4 2" xfId="125" xr:uid="{00000000-0005-0000-0000-000072000000}"/>
    <cellStyle name="Примечание 4 2 2" xfId="204" xr:uid="{00000000-0005-0000-0000-000072000000}"/>
    <cellStyle name="Примечание 4 2 2 2" xfId="417" xr:uid="{00000000-0005-0000-0000-0000FA000000}"/>
    <cellStyle name="Примечание 4 2 2 2 2" xfId="731" xr:uid="{00000000-0005-0000-0000-0000A1010000}"/>
    <cellStyle name="Примечание 4 2 2 3" xfId="427" xr:uid="{00000000-0005-0000-0000-0000FA000000}"/>
    <cellStyle name="Примечание 4 2 3" xfId="340" xr:uid="{00000000-0005-0000-0000-0000F9000000}"/>
    <cellStyle name="Примечание 4 2 3 2" xfId="654" xr:uid="{00000000-0005-0000-0000-0000A3010000}"/>
    <cellStyle name="Примечание 4 3" xfId="333" xr:uid="{00000000-0005-0000-0000-0000F8000000}"/>
    <cellStyle name="Примечание 4 3 2" xfId="647" xr:uid="{00000000-0005-0000-0000-0000A4010000}"/>
    <cellStyle name="Процентный 2" xfId="255" xr:uid="{00000000-0005-0000-0000-00002F010000}"/>
    <cellStyle name="Процентный 2 2" xfId="420" xr:uid="{00000000-0005-0000-0000-0000FB000000}"/>
    <cellStyle name="Процентный 2 2 2" xfId="734" xr:uid="{00000000-0005-0000-0000-0000A6010000}"/>
    <cellStyle name="Процентный 2 3" xfId="570" xr:uid="{00000000-0005-0000-0000-0000A5010000}"/>
    <cellStyle name="Процентный 3" xfId="254" xr:uid="{00000000-0005-0000-0000-00002E010000}"/>
    <cellStyle name="Связанная ячейка 2" xfId="115" xr:uid="{00000000-0005-0000-0000-000073000000}"/>
    <cellStyle name="Стиль 1" xfId="256" xr:uid="{00000000-0005-0000-0000-000030010000}"/>
    <cellStyle name="Текст предупреждения 2" xfId="116" xr:uid="{00000000-0005-0000-0000-000074000000}"/>
    <cellStyle name="Хороший 2" xfId="117" xr:uid="{00000000-0005-0000-0000-000075000000}"/>
  </cellStyles>
  <dxfs count="27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6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99FF"/>
      <color rgb="FF7247B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1352550</xdr:colOff>
          <xdr:row>0</xdr:row>
          <xdr:rowOff>504825</xdr:rowOff>
        </xdr:from>
        <xdr:to>
          <xdr:col>38</xdr:col>
          <xdr:colOff>276225</xdr:colOff>
          <xdr:row>0</xdr:row>
          <xdr:rowOff>895350</xdr:rowOff>
        </xdr:to>
        <xdr:sp macro="" textlink="">
          <xdr:nvSpPr>
            <xdr:cNvPr id="7230" name="ComboBox1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0558-4B7D-42F4-B352-A04E88B64BB1}">
  <sheetPr codeName="Лист2">
    <tabColor rgb="FF92D050"/>
    <outlinePr summaryBelow="0" summaryRight="0"/>
    <pageSetUpPr fitToPage="1"/>
  </sheetPr>
  <dimension ref="A1:ID213"/>
  <sheetViews>
    <sheetView zoomScale="55" zoomScaleNormal="55" zoomScaleSheetLayoutView="55" workbookViewId="0">
      <pane xSplit="24" ySplit="4" topLeftCell="Y6" activePane="bottomRight" state="frozen"/>
      <selection pane="topRight" activeCell="V1" sqref="V1"/>
      <selection pane="bottomLeft" activeCell="A5" sqref="A5"/>
      <selection pane="bottomRight" activeCell="AA13" sqref="AA13"/>
    </sheetView>
  </sheetViews>
  <sheetFormatPr defaultColWidth="9.140625" defaultRowHeight="12.75" outlineLevelRow="2" x14ac:dyDescent="0.2"/>
  <cols>
    <col min="1" max="1" width="9.140625" style="7"/>
    <col min="2" max="2" width="12.7109375" style="4" customWidth="1"/>
    <col min="3" max="3" width="71.140625" style="5" customWidth="1"/>
    <col min="4" max="4" width="31.5703125" style="6" customWidth="1"/>
    <col min="5" max="6" width="20.7109375" style="6" customWidth="1"/>
    <col min="7" max="7" width="9.85546875" style="6" customWidth="1"/>
    <col min="8" max="8" width="13.5703125" style="6" customWidth="1"/>
    <col min="9" max="9" width="17.140625" style="7" customWidth="1"/>
    <col min="10" max="10" width="18.140625" style="7" customWidth="1"/>
    <col min="11" max="11" width="20.42578125" style="7" customWidth="1"/>
    <col min="12" max="13" width="14.7109375" style="5" customWidth="1"/>
    <col min="14" max="14" width="9.28515625" style="5" customWidth="1"/>
    <col min="15" max="16" width="14.7109375" style="5" customWidth="1"/>
    <col min="17" max="17" width="9.28515625" style="5" customWidth="1"/>
    <col min="18" max="19" width="14.7109375" style="5" customWidth="1"/>
    <col min="20" max="20" width="9.28515625" style="5" customWidth="1"/>
    <col min="21" max="22" width="12.7109375" style="5" customWidth="1"/>
    <col min="23" max="24" width="19" style="5" hidden="1" customWidth="1"/>
    <col min="25" max="16384" width="9.140625" style="7"/>
  </cols>
  <sheetData>
    <row r="1" spans="1:238" s="1" customFormat="1" ht="59.25" customHeight="1" thickBot="1" x14ac:dyDescent="0.25">
      <c r="B1" s="1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52"/>
      <c r="Q1" s="135" t="str">
        <f ca="1">CONCATENATE("Сегодня ",TEXT(TODAY(),"ДД.ММ.ГГГГ ДДДД"))</f>
        <v>Сегодня 27.07.2018 пятница</v>
      </c>
      <c r="R1" s="135"/>
      <c r="S1" s="135"/>
      <c r="T1" s="135"/>
      <c r="U1" s="135"/>
      <c r="V1" s="68"/>
      <c r="W1" s="136">
        <f ca="1">TODAY()</f>
        <v>43308</v>
      </c>
      <c r="X1" s="137"/>
    </row>
    <row r="2" spans="1:238" s="2" customFormat="1" ht="27" customHeight="1" x14ac:dyDescent="0.2">
      <c r="B2" s="123" t="s">
        <v>0</v>
      </c>
      <c r="C2" s="126" t="s">
        <v>1</v>
      </c>
      <c r="D2" s="129" t="s">
        <v>17</v>
      </c>
      <c r="E2" s="129" t="s">
        <v>25</v>
      </c>
      <c r="F2" s="129" t="s">
        <v>23</v>
      </c>
      <c r="G2" s="129" t="s">
        <v>31</v>
      </c>
      <c r="H2" s="129" t="s">
        <v>2</v>
      </c>
      <c r="I2" s="129" t="s">
        <v>3</v>
      </c>
      <c r="J2" s="129" t="s">
        <v>13</v>
      </c>
      <c r="K2" s="138" t="s">
        <v>21</v>
      </c>
      <c r="L2" s="141" t="s">
        <v>35</v>
      </c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67"/>
      <c r="X2" s="13"/>
      <c r="Y2" s="73" t="s">
        <v>26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5"/>
      <c r="BC2" s="155" t="s">
        <v>39</v>
      </c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7"/>
      <c r="CH2" s="155" t="s">
        <v>40</v>
      </c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7"/>
      <c r="DM2" s="155" t="s">
        <v>41</v>
      </c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7"/>
      <c r="EQ2" s="155" t="s">
        <v>42</v>
      </c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7"/>
      <c r="FV2" s="155" t="s">
        <v>43</v>
      </c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7"/>
      <c r="GZ2" s="155" t="s">
        <v>44</v>
      </c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7"/>
    </row>
    <row r="3" spans="1:238" s="3" customFormat="1" ht="19.5" customHeight="1" x14ac:dyDescent="0.2">
      <c r="B3" s="124"/>
      <c r="C3" s="127"/>
      <c r="D3" s="130"/>
      <c r="E3" s="130"/>
      <c r="F3" s="130"/>
      <c r="G3" s="130"/>
      <c r="H3" s="130"/>
      <c r="I3" s="130"/>
      <c r="J3" s="130"/>
      <c r="K3" s="139"/>
      <c r="L3" s="144" t="s">
        <v>19</v>
      </c>
      <c r="M3" s="145"/>
      <c r="N3" s="146"/>
      <c r="O3" s="147" t="s">
        <v>14</v>
      </c>
      <c r="P3" s="148"/>
      <c r="Q3" s="149"/>
      <c r="R3" s="150" t="s">
        <v>20</v>
      </c>
      <c r="S3" s="151"/>
      <c r="T3" s="152"/>
      <c r="U3" s="153" t="s">
        <v>29</v>
      </c>
      <c r="V3" s="154"/>
      <c r="W3" s="67"/>
      <c r="X3" s="13"/>
      <c r="Y3" s="132">
        <v>1</v>
      </c>
      <c r="Z3" s="132">
        <v>2</v>
      </c>
      <c r="AA3" s="132">
        <v>3</v>
      </c>
      <c r="AB3" s="132">
        <v>4</v>
      </c>
      <c r="AC3" s="132">
        <v>5</v>
      </c>
      <c r="AD3" s="132">
        <v>6</v>
      </c>
      <c r="AE3" s="132">
        <v>7</v>
      </c>
      <c r="AF3" s="132">
        <v>8</v>
      </c>
      <c r="AG3" s="132">
        <v>9</v>
      </c>
      <c r="AH3" s="132">
        <v>10</v>
      </c>
      <c r="AI3" s="132">
        <v>11</v>
      </c>
      <c r="AJ3" s="132">
        <v>12</v>
      </c>
      <c r="AK3" s="132">
        <v>13</v>
      </c>
      <c r="AL3" s="132">
        <v>14</v>
      </c>
      <c r="AM3" s="132">
        <v>15</v>
      </c>
      <c r="AN3" s="132">
        <v>16</v>
      </c>
      <c r="AO3" s="132">
        <v>17</v>
      </c>
      <c r="AP3" s="132">
        <v>18</v>
      </c>
      <c r="AQ3" s="132">
        <v>19</v>
      </c>
      <c r="AR3" s="132">
        <v>20</v>
      </c>
      <c r="AS3" s="132">
        <v>21</v>
      </c>
      <c r="AT3" s="132">
        <v>22</v>
      </c>
      <c r="AU3" s="132">
        <v>23</v>
      </c>
      <c r="AV3" s="132">
        <v>24</v>
      </c>
      <c r="AW3" s="132">
        <v>25</v>
      </c>
      <c r="AX3" s="132">
        <v>26</v>
      </c>
      <c r="AY3" s="132">
        <v>27</v>
      </c>
      <c r="AZ3" s="132">
        <v>28</v>
      </c>
      <c r="BA3" s="132">
        <v>29</v>
      </c>
      <c r="BB3" s="132">
        <v>30</v>
      </c>
      <c r="BC3" s="132">
        <v>1</v>
      </c>
      <c r="BD3" s="158">
        <v>2</v>
      </c>
      <c r="BE3" s="158">
        <v>3</v>
      </c>
      <c r="BF3" s="158">
        <v>4</v>
      </c>
      <c r="BG3" s="158">
        <v>5</v>
      </c>
      <c r="BH3" s="158">
        <v>6</v>
      </c>
      <c r="BI3" s="158">
        <v>7</v>
      </c>
      <c r="BJ3" s="158">
        <v>8</v>
      </c>
      <c r="BK3" s="158">
        <v>9</v>
      </c>
      <c r="BL3" s="158">
        <v>10</v>
      </c>
      <c r="BM3" s="158">
        <v>11</v>
      </c>
      <c r="BN3" s="158">
        <v>12</v>
      </c>
      <c r="BO3" s="158">
        <v>13</v>
      </c>
      <c r="BP3" s="158">
        <v>14</v>
      </c>
      <c r="BQ3" s="158">
        <v>15</v>
      </c>
      <c r="BR3" s="158">
        <v>16</v>
      </c>
      <c r="BS3" s="158">
        <v>17</v>
      </c>
      <c r="BT3" s="158">
        <v>18</v>
      </c>
      <c r="BU3" s="158">
        <v>19</v>
      </c>
      <c r="BV3" s="158">
        <v>20</v>
      </c>
      <c r="BW3" s="158">
        <v>21</v>
      </c>
      <c r="BX3" s="158">
        <v>22</v>
      </c>
      <c r="BY3" s="158">
        <v>23</v>
      </c>
      <c r="BZ3" s="158">
        <v>24</v>
      </c>
      <c r="CA3" s="158">
        <v>25</v>
      </c>
      <c r="CB3" s="158">
        <v>26</v>
      </c>
      <c r="CC3" s="158">
        <v>27</v>
      </c>
      <c r="CD3" s="158">
        <v>28</v>
      </c>
      <c r="CE3" s="158">
        <v>29</v>
      </c>
      <c r="CF3" s="158">
        <v>30</v>
      </c>
      <c r="CG3" s="160">
        <v>31</v>
      </c>
      <c r="CH3" s="132">
        <v>1</v>
      </c>
      <c r="CI3" s="158">
        <v>2</v>
      </c>
      <c r="CJ3" s="158">
        <v>3</v>
      </c>
      <c r="CK3" s="158">
        <v>4</v>
      </c>
      <c r="CL3" s="158">
        <v>5</v>
      </c>
      <c r="CM3" s="158">
        <v>6</v>
      </c>
      <c r="CN3" s="158">
        <v>7</v>
      </c>
      <c r="CO3" s="158">
        <v>8</v>
      </c>
      <c r="CP3" s="158">
        <v>9</v>
      </c>
      <c r="CQ3" s="158">
        <v>10</v>
      </c>
      <c r="CR3" s="158">
        <v>11</v>
      </c>
      <c r="CS3" s="158">
        <v>12</v>
      </c>
      <c r="CT3" s="158">
        <v>13</v>
      </c>
      <c r="CU3" s="158">
        <v>14</v>
      </c>
      <c r="CV3" s="158">
        <v>15</v>
      </c>
      <c r="CW3" s="158">
        <v>16</v>
      </c>
      <c r="CX3" s="158">
        <v>17</v>
      </c>
      <c r="CY3" s="158">
        <v>18</v>
      </c>
      <c r="CZ3" s="158">
        <v>19</v>
      </c>
      <c r="DA3" s="158">
        <v>20</v>
      </c>
      <c r="DB3" s="158">
        <v>21</v>
      </c>
      <c r="DC3" s="158">
        <v>22</v>
      </c>
      <c r="DD3" s="158">
        <v>23</v>
      </c>
      <c r="DE3" s="158">
        <v>24</v>
      </c>
      <c r="DF3" s="158">
        <v>25</v>
      </c>
      <c r="DG3" s="158">
        <v>26</v>
      </c>
      <c r="DH3" s="158">
        <v>27</v>
      </c>
      <c r="DI3" s="158">
        <v>28</v>
      </c>
      <c r="DJ3" s="158">
        <v>29</v>
      </c>
      <c r="DK3" s="158">
        <v>30</v>
      </c>
      <c r="DL3" s="160">
        <v>31</v>
      </c>
      <c r="DM3" s="132">
        <v>1</v>
      </c>
      <c r="DN3" s="158">
        <v>2</v>
      </c>
      <c r="DO3" s="158">
        <v>3</v>
      </c>
      <c r="DP3" s="158">
        <v>4</v>
      </c>
      <c r="DQ3" s="158">
        <v>5</v>
      </c>
      <c r="DR3" s="158">
        <v>6</v>
      </c>
      <c r="DS3" s="158">
        <v>7</v>
      </c>
      <c r="DT3" s="158">
        <v>8</v>
      </c>
      <c r="DU3" s="158">
        <v>9</v>
      </c>
      <c r="DV3" s="158">
        <v>10</v>
      </c>
      <c r="DW3" s="158">
        <v>11</v>
      </c>
      <c r="DX3" s="158">
        <v>12</v>
      </c>
      <c r="DY3" s="158">
        <v>13</v>
      </c>
      <c r="DZ3" s="158">
        <v>14</v>
      </c>
      <c r="EA3" s="158">
        <v>15</v>
      </c>
      <c r="EB3" s="158">
        <v>16</v>
      </c>
      <c r="EC3" s="158">
        <v>17</v>
      </c>
      <c r="ED3" s="158">
        <v>18</v>
      </c>
      <c r="EE3" s="158">
        <v>19</v>
      </c>
      <c r="EF3" s="158">
        <v>20</v>
      </c>
      <c r="EG3" s="158">
        <v>21</v>
      </c>
      <c r="EH3" s="158">
        <v>22</v>
      </c>
      <c r="EI3" s="158">
        <v>23</v>
      </c>
      <c r="EJ3" s="158">
        <v>24</v>
      </c>
      <c r="EK3" s="158">
        <v>25</v>
      </c>
      <c r="EL3" s="158">
        <v>26</v>
      </c>
      <c r="EM3" s="158">
        <v>27</v>
      </c>
      <c r="EN3" s="158">
        <v>28</v>
      </c>
      <c r="EO3" s="158">
        <v>29</v>
      </c>
      <c r="EP3" s="160">
        <v>30</v>
      </c>
      <c r="EQ3" s="132">
        <v>1</v>
      </c>
      <c r="ER3" s="158">
        <v>2</v>
      </c>
      <c r="ES3" s="158">
        <v>3</v>
      </c>
      <c r="ET3" s="158">
        <v>4</v>
      </c>
      <c r="EU3" s="158">
        <v>5</v>
      </c>
      <c r="EV3" s="158">
        <v>6</v>
      </c>
      <c r="EW3" s="158">
        <v>7</v>
      </c>
      <c r="EX3" s="158">
        <v>8</v>
      </c>
      <c r="EY3" s="158">
        <v>9</v>
      </c>
      <c r="EZ3" s="158">
        <v>10</v>
      </c>
      <c r="FA3" s="158">
        <v>11</v>
      </c>
      <c r="FB3" s="158">
        <v>12</v>
      </c>
      <c r="FC3" s="158">
        <v>13</v>
      </c>
      <c r="FD3" s="158">
        <v>14</v>
      </c>
      <c r="FE3" s="158">
        <v>15</v>
      </c>
      <c r="FF3" s="158">
        <v>16</v>
      </c>
      <c r="FG3" s="158">
        <v>17</v>
      </c>
      <c r="FH3" s="158">
        <v>18</v>
      </c>
      <c r="FI3" s="158">
        <v>19</v>
      </c>
      <c r="FJ3" s="158">
        <v>20</v>
      </c>
      <c r="FK3" s="158">
        <v>21</v>
      </c>
      <c r="FL3" s="158">
        <v>22</v>
      </c>
      <c r="FM3" s="158">
        <v>23</v>
      </c>
      <c r="FN3" s="158">
        <v>24</v>
      </c>
      <c r="FO3" s="158">
        <v>25</v>
      </c>
      <c r="FP3" s="158">
        <v>26</v>
      </c>
      <c r="FQ3" s="158">
        <v>27</v>
      </c>
      <c r="FR3" s="158">
        <v>28</v>
      </c>
      <c r="FS3" s="158">
        <v>29</v>
      </c>
      <c r="FT3" s="158">
        <v>30</v>
      </c>
      <c r="FU3" s="160">
        <v>31</v>
      </c>
      <c r="FV3" s="132">
        <v>1</v>
      </c>
      <c r="FW3" s="158">
        <v>2</v>
      </c>
      <c r="FX3" s="158">
        <v>3</v>
      </c>
      <c r="FY3" s="158">
        <v>4</v>
      </c>
      <c r="FZ3" s="158">
        <v>5</v>
      </c>
      <c r="GA3" s="158">
        <v>6</v>
      </c>
      <c r="GB3" s="158">
        <v>7</v>
      </c>
      <c r="GC3" s="158">
        <v>8</v>
      </c>
      <c r="GD3" s="158">
        <v>9</v>
      </c>
      <c r="GE3" s="158">
        <v>10</v>
      </c>
      <c r="GF3" s="158">
        <v>11</v>
      </c>
      <c r="GG3" s="158">
        <v>12</v>
      </c>
      <c r="GH3" s="158">
        <v>13</v>
      </c>
      <c r="GI3" s="158">
        <v>14</v>
      </c>
      <c r="GJ3" s="158">
        <v>15</v>
      </c>
      <c r="GK3" s="158">
        <v>16</v>
      </c>
      <c r="GL3" s="158">
        <v>17</v>
      </c>
      <c r="GM3" s="158">
        <v>18</v>
      </c>
      <c r="GN3" s="158">
        <v>19</v>
      </c>
      <c r="GO3" s="158">
        <v>20</v>
      </c>
      <c r="GP3" s="158">
        <v>21</v>
      </c>
      <c r="GQ3" s="158">
        <v>22</v>
      </c>
      <c r="GR3" s="158">
        <v>23</v>
      </c>
      <c r="GS3" s="158">
        <v>24</v>
      </c>
      <c r="GT3" s="158">
        <v>25</v>
      </c>
      <c r="GU3" s="158">
        <v>26</v>
      </c>
      <c r="GV3" s="158">
        <v>27</v>
      </c>
      <c r="GW3" s="158">
        <v>28</v>
      </c>
      <c r="GX3" s="158">
        <v>29</v>
      </c>
      <c r="GY3" s="160">
        <v>30</v>
      </c>
      <c r="GZ3" s="132">
        <v>1</v>
      </c>
      <c r="HA3" s="158">
        <v>2</v>
      </c>
      <c r="HB3" s="158">
        <v>3</v>
      </c>
      <c r="HC3" s="158">
        <v>4</v>
      </c>
      <c r="HD3" s="158">
        <v>5</v>
      </c>
      <c r="HE3" s="158">
        <v>6</v>
      </c>
      <c r="HF3" s="158">
        <v>7</v>
      </c>
      <c r="HG3" s="158">
        <v>8</v>
      </c>
      <c r="HH3" s="158">
        <v>9</v>
      </c>
      <c r="HI3" s="158">
        <v>10</v>
      </c>
      <c r="HJ3" s="158">
        <v>11</v>
      </c>
      <c r="HK3" s="158">
        <v>12</v>
      </c>
      <c r="HL3" s="158">
        <v>13</v>
      </c>
      <c r="HM3" s="158">
        <v>14</v>
      </c>
      <c r="HN3" s="158">
        <v>15</v>
      </c>
      <c r="HO3" s="158">
        <v>16</v>
      </c>
      <c r="HP3" s="158">
        <v>17</v>
      </c>
      <c r="HQ3" s="158">
        <v>18</v>
      </c>
      <c r="HR3" s="158">
        <v>19</v>
      </c>
      <c r="HS3" s="158">
        <v>20</v>
      </c>
      <c r="HT3" s="158">
        <v>21</v>
      </c>
      <c r="HU3" s="158">
        <v>22</v>
      </c>
      <c r="HV3" s="158">
        <v>23</v>
      </c>
      <c r="HW3" s="158">
        <v>24</v>
      </c>
      <c r="HX3" s="158">
        <v>25</v>
      </c>
      <c r="HY3" s="158">
        <v>26</v>
      </c>
      <c r="HZ3" s="158">
        <v>27</v>
      </c>
      <c r="IA3" s="158">
        <v>28</v>
      </c>
      <c r="IB3" s="158">
        <v>29</v>
      </c>
      <c r="IC3" s="158">
        <v>30</v>
      </c>
      <c r="ID3" s="160">
        <v>31</v>
      </c>
    </row>
    <row r="4" spans="1:238" s="3" customFormat="1" ht="27" customHeight="1" thickBot="1" x14ac:dyDescent="0.25">
      <c r="B4" s="125"/>
      <c r="C4" s="128"/>
      <c r="D4" s="131"/>
      <c r="E4" s="131"/>
      <c r="F4" s="131"/>
      <c r="G4" s="131"/>
      <c r="H4" s="131"/>
      <c r="I4" s="131"/>
      <c r="J4" s="131"/>
      <c r="K4" s="140"/>
      <c r="L4" s="53" t="s">
        <v>15</v>
      </c>
      <c r="M4" s="54" t="s">
        <v>16</v>
      </c>
      <c r="N4" s="54" t="s">
        <v>30</v>
      </c>
      <c r="O4" s="55" t="s">
        <v>15</v>
      </c>
      <c r="P4" s="56" t="s">
        <v>16</v>
      </c>
      <c r="Q4" s="57" t="s">
        <v>30</v>
      </c>
      <c r="R4" s="58" t="s">
        <v>15</v>
      </c>
      <c r="S4" s="59" t="s">
        <v>16</v>
      </c>
      <c r="T4" s="60" t="s">
        <v>30</v>
      </c>
      <c r="U4" s="61" t="s">
        <v>33</v>
      </c>
      <c r="V4" s="62" t="s">
        <v>34</v>
      </c>
      <c r="W4" s="67"/>
      <c r="X4" s="1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61"/>
      <c r="CH4" s="133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61"/>
      <c r="DM4" s="133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61"/>
      <c r="EQ4" s="133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61"/>
      <c r="FV4" s="133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61"/>
      <c r="GZ4" s="133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61"/>
    </row>
    <row r="5" spans="1:238" s="3" customFormat="1" ht="27" hidden="1" customHeight="1" thickBot="1" x14ac:dyDescent="0.25">
      <c r="B5" s="24"/>
      <c r="C5" s="25"/>
      <c r="D5" s="26"/>
      <c r="E5" s="26"/>
      <c r="F5" s="26"/>
      <c r="G5" s="27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51"/>
      <c r="V5" s="26"/>
      <c r="W5" s="22"/>
      <c r="X5" s="23"/>
      <c r="Y5" s="50">
        <v>43252</v>
      </c>
      <c r="Z5" s="50">
        <v>43253</v>
      </c>
      <c r="AA5" s="50">
        <v>43254</v>
      </c>
      <c r="AB5" s="50">
        <v>43255</v>
      </c>
      <c r="AC5" s="50">
        <v>43256</v>
      </c>
      <c r="AD5" s="50">
        <v>43257</v>
      </c>
      <c r="AE5" s="50">
        <v>43258</v>
      </c>
      <c r="AF5" s="50">
        <v>43259</v>
      </c>
      <c r="AG5" s="50">
        <v>43260</v>
      </c>
      <c r="AH5" s="50">
        <v>43261</v>
      </c>
      <c r="AI5" s="50">
        <v>43262</v>
      </c>
      <c r="AJ5" s="50">
        <v>43263</v>
      </c>
      <c r="AK5" s="50">
        <v>43264</v>
      </c>
      <c r="AL5" s="50">
        <v>43265</v>
      </c>
      <c r="AM5" s="50">
        <v>43266</v>
      </c>
      <c r="AN5" s="50">
        <v>43267</v>
      </c>
      <c r="AO5" s="50">
        <v>43268</v>
      </c>
      <c r="AP5" s="50">
        <v>43269</v>
      </c>
      <c r="AQ5" s="50">
        <v>43270</v>
      </c>
      <c r="AR5" s="50">
        <v>43271</v>
      </c>
      <c r="AS5" s="50">
        <v>43272</v>
      </c>
      <c r="AT5" s="50">
        <v>43273</v>
      </c>
      <c r="AU5" s="50">
        <v>43274</v>
      </c>
      <c r="AV5" s="50">
        <v>43275</v>
      </c>
      <c r="AW5" s="50">
        <v>43276</v>
      </c>
      <c r="AX5" s="50">
        <v>43277</v>
      </c>
      <c r="AY5" s="50">
        <v>43278</v>
      </c>
      <c r="AZ5" s="50">
        <v>43279</v>
      </c>
      <c r="BA5" s="50">
        <v>43280</v>
      </c>
      <c r="BB5" s="50">
        <v>43281</v>
      </c>
      <c r="BC5" s="50">
        <v>43282</v>
      </c>
      <c r="BD5" s="28">
        <v>43283</v>
      </c>
      <c r="BE5" s="28">
        <v>43284</v>
      </c>
      <c r="BF5" s="28">
        <v>43285</v>
      </c>
      <c r="BG5" s="28">
        <v>43286</v>
      </c>
      <c r="BH5" s="28">
        <v>43287</v>
      </c>
      <c r="BI5" s="28">
        <v>43288</v>
      </c>
      <c r="BJ5" s="28">
        <v>43289</v>
      </c>
      <c r="BK5" s="28">
        <v>43290</v>
      </c>
      <c r="BL5" s="28">
        <v>43291</v>
      </c>
      <c r="BM5" s="28">
        <v>43292</v>
      </c>
      <c r="BN5" s="28">
        <v>43293</v>
      </c>
      <c r="BO5" s="28">
        <v>43294</v>
      </c>
      <c r="BP5" s="28">
        <v>43295</v>
      </c>
      <c r="BQ5" s="28">
        <v>43296</v>
      </c>
      <c r="BR5" s="28">
        <v>43297</v>
      </c>
      <c r="BS5" s="28">
        <v>43298</v>
      </c>
      <c r="BT5" s="28">
        <v>43299</v>
      </c>
      <c r="BU5" s="28">
        <v>43300</v>
      </c>
      <c r="BV5" s="28">
        <v>43301</v>
      </c>
      <c r="BW5" s="28">
        <v>43302</v>
      </c>
      <c r="BX5" s="28">
        <v>43303</v>
      </c>
      <c r="BY5" s="28">
        <v>43304</v>
      </c>
      <c r="BZ5" s="28">
        <v>43305</v>
      </c>
      <c r="CA5" s="28">
        <v>43306</v>
      </c>
      <c r="CB5" s="28">
        <v>43307</v>
      </c>
      <c r="CC5" s="28">
        <v>43308</v>
      </c>
      <c r="CD5" s="28">
        <v>43309</v>
      </c>
      <c r="CE5" s="28">
        <v>43310</v>
      </c>
      <c r="CF5" s="28">
        <v>43311</v>
      </c>
      <c r="CG5" s="50">
        <v>43312</v>
      </c>
      <c r="CH5" s="50">
        <v>43313</v>
      </c>
      <c r="CI5" s="28">
        <v>43314</v>
      </c>
      <c r="CJ5" s="28">
        <v>43315</v>
      </c>
      <c r="CK5" s="28">
        <v>43316</v>
      </c>
      <c r="CL5" s="28">
        <v>43317</v>
      </c>
      <c r="CM5" s="28">
        <v>43318</v>
      </c>
      <c r="CN5" s="28">
        <v>43319</v>
      </c>
      <c r="CO5" s="28">
        <v>43320</v>
      </c>
      <c r="CP5" s="28">
        <v>43321</v>
      </c>
      <c r="CQ5" s="28">
        <v>43322</v>
      </c>
      <c r="CR5" s="28">
        <v>43323</v>
      </c>
      <c r="CS5" s="28">
        <v>43324</v>
      </c>
      <c r="CT5" s="28">
        <v>43325</v>
      </c>
      <c r="CU5" s="28">
        <v>43326</v>
      </c>
      <c r="CV5" s="28">
        <v>43327</v>
      </c>
      <c r="CW5" s="28">
        <v>43328</v>
      </c>
      <c r="CX5" s="28">
        <v>43329</v>
      </c>
      <c r="CY5" s="28">
        <v>43330</v>
      </c>
      <c r="CZ5" s="28">
        <v>43331</v>
      </c>
      <c r="DA5" s="28">
        <v>43332</v>
      </c>
      <c r="DB5" s="28">
        <v>43333</v>
      </c>
      <c r="DC5" s="28">
        <v>43334</v>
      </c>
      <c r="DD5" s="28">
        <v>43335</v>
      </c>
      <c r="DE5" s="28">
        <v>43336</v>
      </c>
      <c r="DF5" s="28">
        <v>43337</v>
      </c>
      <c r="DG5" s="28">
        <v>43338</v>
      </c>
      <c r="DH5" s="28">
        <v>43339</v>
      </c>
      <c r="DI5" s="28">
        <v>43340</v>
      </c>
      <c r="DJ5" s="28">
        <v>43341</v>
      </c>
      <c r="DK5" s="28">
        <v>43342</v>
      </c>
      <c r="DL5" s="28">
        <v>43343</v>
      </c>
      <c r="DM5" s="28">
        <v>43344</v>
      </c>
      <c r="DN5" s="28">
        <v>43345</v>
      </c>
      <c r="DO5" s="28">
        <v>43346</v>
      </c>
      <c r="DP5" s="28">
        <v>43347</v>
      </c>
      <c r="DQ5" s="28">
        <v>43348</v>
      </c>
      <c r="DR5" s="28">
        <v>43349</v>
      </c>
      <c r="DS5" s="28">
        <v>43350</v>
      </c>
      <c r="DT5" s="28">
        <v>43351</v>
      </c>
      <c r="DU5" s="28">
        <v>43352</v>
      </c>
      <c r="DV5" s="28">
        <v>43353</v>
      </c>
      <c r="DW5" s="28">
        <v>43354</v>
      </c>
      <c r="DX5" s="28">
        <v>43355</v>
      </c>
      <c r="DY5" s="28">
        <v>43356</v>
      </c>
      <c r="DZ5" s="28">
        <v>43357</v>
      </c>
      <c r="EA5" s="28">
        <v>43358</v>
      </c>
      <c r="EB5" s="28">
        <v>43359</v>
      </c>
      <c r="EC5" s="28">
        <v>43360</v>
      </c>
      <c r="ED5" s="28">
        <v>43361</v>
      </c>
      <c r="EE5" s="28">
        <v>43362</v>
      </c>
      <c r="EF5" s="28">
        <v>43363</v>
      </c>
      <c r="EG5" s="28">
        <v>43364</v>
      </c>
      <c r="EH5" s="28">
        <v>43365</v>
      </c>
      <c r="EI5" s="28">
        <v>43366</v>
      </c>
      <c r="EJ5" s="28">
        <v>43367</v>
      </c>
      <c r="EK5" s="28">
        <v>43368</v>
      </c>
      <c r="EL5" s="28">
        <v>43369</v>
      </c>
      <c r="EM5" s="28">
        <v>43370</v>
      </c>
      <c r="EN5" s="28">
        <v>43371</v>
      </c>
      <c r="EO5" s="28">
        <v>43372</v>
      </c>
      <c r="EP5" s="28">
        <v>43373</v>
      </c>
      <c r="EQ5" s="28">
        <v>43374</v>
      </c>
      <c r="ER5" s="28">
        <v>43375</v>
      </c>
      <c r="ES5" s="28">
        <v>43376</v>
      </c>
      <c r="ET5" s="28">
        <v>43377</v>
      </c>
      <c r="EU5" s="28">
        <v>43378</v>
      </c>
      <c r="EV5" s="28">
        <v>43379</v>
      </c>
      <c r="EW5" s="28">
        <v>43380</v>
      </c>
      <c r="EX5" s="28">
        <v>43381</v>
      </c>
      <c r="EY5" s="28">
        <v>43382</v>
      </c>
      <c r="EZ5" s="28">
        <v>43383</v>
      </c>
      <c r="FA5" s="28">
        <v>43384</v>
      </c>
      <c r="FB5" s="28">
        <v>43385</v>
      </c>
      <c r="FC5" s="28">
        <v>43386</v>
      </c>
      <c r="FD5" s="28">
        <v>43387</v>
      </c>
      <c r="FE5" s="28">
        <v>43388</v>
      </c>
      <c r="FF5" s="28">
        <v>43389</v>
      </c>
      <c r="FG5" s="28">
        <v>43390</v>
      </c>
      <c r="FH5" s="28">
        <v>43391</v>
      </c>
      <c r="FI5" s="28">
        <v>43392</v>
      </c>
      <c r="FJ5" s="28">
        <v>43393</v>
      </c>
      <c r="FK5" s="28">
        <v>43394</v>
      </c>
      <c r="FL5" s="28">
        <v>43395</v>
      </c>
      <c r="FM5" s="28">
        <v>43396</v>
      </c>
      <c r="FN5" s="28">
        <v>43397</v>
      </c>
      <c r="FO5" s="28">
        <v>43398</v>
      </c>
      <c r="FP5" s="28">
        <v>43399</v>
      </c>
      <c r="FQ5" s="28">
        <v>43400</v>
      </c>
      <c r="FR5" s="28">
        <v>43401</v>
      </c>
      <c r="FS5" s="28">
        <v>43402</v>
      </c>
      <c r="FT5" s="28">
        <v>43403</v>
      </c>
      <c r="FU5" s="50">
        <v>43404</v>
      </c>
      <c r="FV5" s="50">
        <v>43405</v>
      </c>
      <c r="FW5" s="28">
        <v>43406</v>
      </c>
      <c r="FX5" s="28">
        <v>43407</v>
      </c>
      <c r="FY5" s="28">
        <v>43408</v>
      </c>
      <c r="FZ5" s="28">
        <v>43409</v>
      </c>
      <c r="GA5" s="28">
        <v>43410</v>
      </c>
      <c r="GB5" s="28">
        <v>43411</v>
      </c>
      <c r="GC5" s="28">
        <v>43412</v>
      </c>
      <c r="GD5" s="28">
        <v>43413</v>
      </c>
      <c r="GE5" s="28">
        <v>43414</v>
      </c>
      <c r="GF5" s="28">
        <v>43415</v>
      </c>
      <c r="GG5" s="28">
        <v>43416</v>
      </c>
      <c r="GH5" s="28">
        <v>43417</v>
      </c>
      <c r="GI5" s="28">
        <v>43418</v>
      </c>
      <c r="GJ5" s="28">
        <v>43419</v>
      </c>
      <c r="GK5" s="28">
        <v>43420</v>
      </c>
      <c r="GL5" s="28">
        <v>43421</v>
      </c>
      <c r="GM5" s="28">
        <v>43422</v>
      </c>
      <c r="GN5" s="28">
        <v>43423</v>
      </c>
      <c r="GO5" s="28">
        <v>43424</v>
      </c>
      <c r="GP5" s="28">
        <v>43425</v>
      </c>
      <c r="GQ5" s="28">
        <v>43426</v>
      </c>
      <c r="GR5" s="28">
        <v>43427</v>
      </c>
      <c r="GS5" s="28">
        <v>43428</v>
      </c>
      <c r="GT5" s="28">
        <v>43429</v>
      </c>
      <c r="GU5" s="28">
        <v>43430</v>
      </c>
      <c r="GV5" s="28">
        <v>43431</v>
      </c>
      <c r="GW5" s="28">
        <v>43432</v>
      </c>
      <c r="GX5" s="28">
        <v>43433</v>
      </c>
      <c r="GY5" s="50">
        <v>43434</v>
      </c>
      <c r="GZ5" s="50">
        <v>43435</v>
      </c>
      <c r="HA5" s="28">
        <v>43436</v>
      </c>
      <c r="HB5" s="28">
        <v>43437</v>
      </c>
      <c r="HC5" s="28">
        <v>43438</v>
      </c>
      <c r="HD5" s="28">
        <v>43439</v>
      </c>
      <c r="HE5" s="28">
        <v>43440</v>
      </c>
      <c r="HF5" s="28">
        <v>43441</v>
      </c>
      <c r="HG5" s="28">
        <v>43442</v>
      </c>
      <c r="HH5" s="28">
        <v>43443</v>
      </c>
      <c r="HI5" s="28">
        <v>43444</v>
      </c>
      <c r="HJ5" s="28">
        <v>43445</v>
      </c>
      <c r="HK5" s="28">
        <v>43446</v>
      </c>
      <c r="HL5" s="28">
        <v>43447</v>
      </c>
      <c r="HM5" s="28">
        <v>43448</v>
      </c>
      <c r="HN5" s="28">
        <v>43449</v>
      </c>
      <c r="HO5" s="28">
        <v>43450</v>
      </c>
      <c r="HP5" s="28">
        <v>43451</v>
      </c>
      <c r="HQ5" s="28">
        <v>43452</v>
      </c>
      <c r="HR5" s="28">
        <v>43453</v>
      </c>
      <c r="HS5" s="28">
        <v>43454</v>
      </c>
      <c r="HT5" s="28">
        <v>43455</v>
      </c>
      <c r="HU5" s="28">
        <v>43456</v>
      </c>
      <c r="HV5" s="28">
        <v>43457</v>
      </c>
      <c r="HW5" s="28">
        <v>43458</v>
      </c>
      <c r="HX5" s="28">
        <v>43459</v>
      </c>
      <c r="HY5" s="28">
        <v>43460</v>
      </c>
      <c r="HZ5" s="28">
        <v>43461</v>
      </c>
      <c r="IA5" s="28">
        <v>43462</v>
      </c>
      <c r="IB5" s="28">
        <v>43463</v>
      </c>
      <c r="IC5" s="28">
        <v>43464</v>
      </c>
      <c r="ID5" s="28">
        <v>43465</v>
      </c>
    </row>
    <row r="6" spans="1:238" s="3" customFormat="1" ht="30" customHeight="1" thickBot="1" x14ac:dyDescent="0.25">
      <c r="B6" s="16" t="s">
        <v>4</v>
      </c>
      <c r="C6" s="33" t="s">
        <v>5</v>
      </c>
      <c r="D6" s="30"/>
      <c r="E6" s="30"/>
      <c r="F6" s="30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47"/>
      <c r="U6" s="47"/>
      <c r="V6" s="47"/>
      <c r="W6" s="63"/>
      <c r="X6" s="6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76"/>
      <c r="DM6" s="77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7"/>
      <c r="EQ6" s="77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14"/>
      <c r="FV6" s="14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14"/>
      <c r="GZ6" s="14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9"/>
    </row>
    <row r="7" spans="1:238" s="3" customFormat="1" ht="20.100000000000001" customHeight="1" outlineLevel="1" thickBot="1" x14ac:dyDescent="0.25">
      <c r="B7" s="49" t="s">
        <v>6</v>
      </c>
      <c r="C7" s="29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2"/>
      <c r="U7" s="32"/>
      <c r="V7" s="32"/>
      <c r="W7" s="65"/>
      <c r="X7" s="65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48"/>
      <c r="CH7" s="48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48"/>
      <c r="DM7" s="48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48"/>
      <c r="EQ7" s="48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48"/>
      <c r="FV7" s="48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48"/>
      <c r="GZ7" s="48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80"/>
    </row>
    <row r="8" spans="1:238" s="1" customFormat="1" ht="20.100000000000001" customHeight="1" outlineLevel="2" x14ac:dyDescent="0.2">
      <c r="A8" s="1">
        <v>1</v>
      </c>
      <c r="B8" s="111" t="s">
        <v>8</v>
      </c>
      <c r="C8" s="114" t="s">
        <v>11</v>
      </c>
      <c r="D8" s="88" t="s">
        <v>18</v>
      </c>
      <c r="E8" s="117" t="s">
        <v>24</v>
      </c>
      <c r="F8" s="120" t="s">
        <v>22</v>
      </c>
      <c r="G8" s="37" t="s">
        <v>27</v>
      </c>
      <c r="H8" s="88" t="s">
        <v>9</v>
      </c>
      <c r="I8" s="69">
        <v>2</v>
      </c>
      <c r="J8" s="102">
        <f>SUM($Y10:$BB10)</f>
        <v>1</v>
      </c>
      <c r="K8" s="88">
        <f>$J8*100/$I8</f>
        <v>50</v>
      </c>
      <c r="L8" s="105">
        <v>43252</v>
      </c>
      <c r="M8" s="105">
        <v>43258</v>
      </c>
      <c r="N8" s="108">
        <f>$M8-$L8+1</f>
        <v>7</v>
      </c>
      <c r="O8" s="91">
        <v>43252</v>
      </c>
      <c r="P8" s="91">
        <v>43257</v>
      </c>
      <c r="Q8" s="94">
        <f>$P8-$O8+1</f>
        <v>6</v>
      </c>
      <c r="R8" s="85">
        <f>_xlfn.AGGREGATE(15,6,$Y$5:$BB$5/($Y10:$BB10&gt;0),1)</f>
        <v>43252</v>
      </c>
      <c r="S8" s="85">
        <f>_xlfn.AGGREGATE(14,6,$Y$5:$BB$5/($Y10:$BB10&gt;0),1)</f>
        <v>43252</v>
      </c>
      <c r="T8" s="97">
        <f>$S8-$R8+1</f>
        <v>1</v>
      </c>
      <c r="U8" s="46">
        <f ca="1">$W$1-L8</f>
        <v>56</v>
      </c>
      <c r="V8" s="45">
        <f ca="1">$W$1-$M8</f>
        <v>50</v>
      </c>
      <c r="W8" s="18">
        <f>L8</f>
        <v>43252</v>
      </c>
      <c r="X8" s="19">
        <f>M8</f>
        <v>43258</v>
      </c>
      <c r="Y8" s="81">
        <f>IF(((Y$3&amp;$Y$2)-$X8&lt;0)*((Y$3&amp;$Y$2)-$W8&gt;=0),ROUNDDOWN($I8/($X8-$W8+1),2),IF((Y$3&amp;$Y$2)-$X8,,$I8+$X8-SUM($X8:X8)))</f>
        <v>0.28000000000000003</v>
      </c>
      <c r="Z8" s="81">
        <f>IF(((Z$3&amp;$Y$2)-$X8&lt;0)*((Z$3&amp;$Y$2)-$W8&gt;=0),ROUNDDOWN($I8/($X8-$W8+1),2),IF((Z$3&amp;$Y$2)-$X8,,$I8+$X8-SUM($X8:Y8)))</f>
        <v>0.28000000000000003</v>
      </c>
      <c r="AA8" s="81">
        <f>IF(((AA$3&amp;$Y$2)-$X8&lt;0)*((AA$3&amp;$Y$2)-$W8&gt;=0),ROUNDDOWN($I8/($X8-$W8+1),2),IF((AA$3&amp;$Y$2)-$X8,,$I8+$X8-SUM($X8:Z8)))</f>
        <v>0.28000000000000003</v>
      </c>
      <c r="AB8" s="81">
        <f>IF(((AB$3&amp;$Y$2)-$X8&lt;0)*((AB$3&amp;$Y$2)-$W8&gt;=0),ROUNDDOWN($I8/($X8-$W8+1),2),IF((AB$3&amp;$Y$2)-$X8,,$I8+$X8-SUM($X8:AA8)))</f>
        <v>0.28000000000000003</v>
      </c>
      <c r="AC8" s="81">
        <f>IF(((AC$3&amp;$Y$2)-$X8&lt;0)*((AC$3&amp;$Y$2)-$W8&gt;=0),ROUNDDOWN($I8/($X8-$W8+1),2),IF((AC$3&amp;$Y$2)-$X8,,$I8+$X8-SUM($X8:AB8)))</f>
        <v>0.28000000000000003</v>
      </c>
      <c r="AD8" s="81">
        <f>IF(((AD$3&amp;$Y$2)-$X8&lt;0)*((AD$3&amp;$Y$2)-$W8&gt;=0),ROUNDDOWN($I8/($X8-$W8+1),2),IF((AD$3&amp;$Y$2)-$X8,,$I8+$X8-SUM($X8:AC8)))</f>
        <v>0.28000000000000003</v>
      </c>
      <c r="AE8" s="81">
        <f>IF(((AE$3&amp;$Y$2)-$X8&lt;0)*((AE$3&amp;$Y$2)-$W8&gt;=0),ROUNDDOWN($I8/($X8-$W8+1),2),IF((AE$3&amp;$Y$2)-$X8,,$I8+$X8-SUM($X8:AD8)))</f>
        <v>0.32000000000698492</v>
      </c>
      <c r="AF8" s="81">
        <f>IF(((AF$3&amp;$Y$2)-$X8&lt;0)*((AF$3&amp;$Y$2)-$W8&gt;=0),ROUNDDOWN($I8/($X8-$W8+1),2),IF((AF$3&amp;$Y$2)-$X8,,$I8+$X8-SUM($X8:AE8)))</f>
        <v>0</v>
      </c>
      <c r="AG8" s="81">
        <f>IF(((AG$3&amp;$Y$2)-$X8&lt;0)*((AG$3&amp;$Y$2)-$W8&gt;=0),ROUNDDOWN($I8/($X8-$W8+1),2),IF((AG$3&amp;$Y$2)-$X8,,$I8+$X8-SUM($X8:AF8)))</f>
        <v>0</v>
      </c>
      <c r="AH8" s="81">
        <f>IF(((AH$3&amp;$Y$2)-$X8&lt;0)*((AH$3&amp;$Y$2)-$W8&gt;=0),ROUNDDOWN($I8/($X8-$W8+1),2),IF((AH$3&amp;$Y$2)-$X8,,$I8+$X8-SUM($X8:AG8)))</f>
        <v>0</v>
      </c>
      <c r="AI8" s="81">
        <f>IF(((AI$3&amp;$Y$2)-$X8&lt;0)*((AI$3&amp;$Y$2)-$W8&gt;=0),ROUNDDOWN($I8/($X8-$W8+1),2),IF((AI$3&amp;$Y$2)-$X8,,$I8+$X8-SUM($X8:AH8)))</f>
        <v>0</v>
      </c>
      <c r="AJ8" s="81">
        <f>IF(((AJ$3&amp;$Y$2)-$X8&lt;0)*((AJ$3&amp;$Y$2)-$W8&gt;=0),ROUNDDOWN($I8/($X8-$W8+1),2),IF((AJ$3&amp;$Y$2)-$X8,,$I8+$X8-SUM($X8:AI8)))</f>
        <v>0</v>
      </c>
      <c r="AK8" s="81">
        <f>IF(((AK$3&amp;$Y$2)-$X8&lt;0)*((AK$3&amp;$Y$2)-$W8&gt;=0),ROUNDDOWN($I8/($X8-$W8+1),2),IF((AK$3&amp;$Y$2)-$X8,,$I8+$X8-SUM($X8:AJ8)))</f>
        <v>0</v>
      </c>
      <c r="AL8" s="81">
        <f>IF(((AL$3&amp;$Y$2)-$X8&lt;0)*((AL$3&amp;$Y$2)-$W8&gt;=0),ROUNDDOWN($I8/($X8-$W8+1),2),IF((AL$3&amp;$Y$2)-$X8,,$I8+$X8-SUM($X8:AK8)))</f>
        <v>0</v>
      </c>
      <c r="AM8" s="81">
        <f>IF(((AM$3&amp;$Y$2)-$X8&lt;0)*((AM$3&amp;$Y$2)-$W8&gt;=0),ROUNDDOWN($I8/($X8-$W8+1),2),IF((AM$3&amp;$Y$2)-$X8,,$I8+$X8-SUM($X8:AL8)))</f>
        <v>0</v>
      </c>
      <c r="AN8" s="81">
        <f>IF(((AN$3&amp;$Y$2)-$X8&lt;0)*((AN$3&amp;$Y$2)-$W8&gt;=0),ROUNDDOWN($I8/($X8-$W8+1),2),IF((AN$3&amp;$Y$2)-$X8,,$I8+$X8-SUM($X8:AM8)))</f>
        <v>0</v>
      </c>
      <c r="AO8" s="81">
        <f>IF(((AO$3&amp;$Y$2)-$X8&lt;0)*((AO$3&amp;$Y$2)-$W8&gt;=0),ROUNDDOWN($I8/($X8-$W8+1),2),IF((AO$3&amp;$Y$2)-$X8,,$I8+$X8-SUM($X8:AN8)))</f>
        <v>0</v>
      </c>
      <c r="AP8" s="81">
        <f>IF(((AP$3&amp;$Y$2)-$X8&lt;0)*((AP$3&amp;$Y$2)-$W8&gt;=0),ROUNDDOWN($I8/($X8-$W8+1),2),IF((AP$3&amp;$Y$2)-$X8,,$I8+$X8-SUM($X8:AO8)))</f>
        <v>0</v>
      </c>
      <c r="AQ8" s="81">
        <f>IF(((AQ$3&amp;$Y$2)-$X8&lt;0)*((AQ$3&amp;$Y$2)-$W8&gt;=0),ROUNDDOWN($I8/($X8-$W8+1),2),IF((AQ$3&amp;$Y$2)-$X8,,$I8+$X8-SUM($X8:AP8)))</f>
        <v>0</v>
      </c>
      <c r="AR8" s="81">
        <f>IF(((AR$3&amp;$Y$2)-$X8&lt;0)*((AR$3&amp;$Y$2)-$W8&gt;=0),ROUNDDOWN($I8/($X8-$W8+1),2),IF((AR$3&amp;$Y$2)-$X8,,$I8+$X8-SUM($X8:AQ8)))</f>
        <v>0</v>
      </c>
      <c r="AS8" s="81">
        <f>IF(((AS$3&amp;$Y$2)-$X8&lt;0)*((AS$3&amp;$Y$2)-$W8&gt;=0),ROUNDDOWN($I8/($X8-$W8+1),2),IF((AS$3&amp;$Y$2)-$X8,,$I8+$X8-SUM($X8:AR8)))</f>
        <v>0</v>
      </c>
      <c r="AT8" s="81">
        <f>IF(((AT$3&amp;$Y$2)-$X8&lt;0)*((AT$3&amp;$Y$2)-$W8&gt;=0),ROUNDDOWN($I8/($X8-$W8+1),2),IF((AT$3&amp;$Y$2)-$X8,,$I8+$X8-SUM($X8:AS8)))</f>
        <v>0</v>
      </c>
      <c r="AU8" s="81">
        <f>IF(((AU$3&amp;$Y$2)-$X8&lt;0)*((AU$3&amp;$Y$2)-$W8&gt;=0),ROUNDDOWN($I8/($X8-$W8+1),2),IF((AU$3&amp;$Y$2)-$X8,,$I8+$X8-SUM($X8:AT8)))</f>
        <v>0</v>
      </c>
      <c r="AV8" s="81">
        <f>IF(((AV$3&amp;$Y$2)-$X8&lt;0)*((AV$3&amp;$Y$2)-$W8&gt;=0),ROUNDDOWN($I8/($X8-$W8+1),2),IF((AV$3&amp;$Y$2)-$X8,,$I8+$X8-SUM($X8:AU8)))</f>
        <v>0</v>
      </c>
      <c r="AW8" s="81">
        <f>IF(((AW$3&amp;$Y$2)-$X8&lt;0)*((AW$3&amp;$Y$2)-$W8&gt;=0),ROUNDDOWN($I8/($X8-$W8+1),2),IF((AW$3&amp;$Y$2)-$X8,,$I8+$X8-SUM($X8:AV8)))</f>
        <v>0</v>
      </c>
      <c r="AX8" s="81">
        <f>IF(((AX$3&amp;$Y$2)-$X8&lt;0)*((AX$3&amp;$Y$2)-$W8&gt;=0),ROUNDDOWN($I8/($X8-$W8+1),2),IF((AX$3&amp;$Y$2)-$X8,,$I8+$X8-SUM($X8:AW8)))</f>
        <v>0</v>
      </c>
      <c r="AY8" s="81">
        <f>IF(((AY$3&amp;$Y$2)-$X8&lt;0)*((AY$3&amp;$Y$2)-$W8&gt;=0),ROUNDDOWN($I8/($X8-$W8+1),2),IF((AY$3&amp;$Y$2)-$X8,,$I8+$X8-SUM($X8:AX8)))</f>
        <v>0</v>
      </c>
      <c r="AZ8" s="81">
        <f>IF(((AZ$3&amp;$Y$2)-$X8&lt;0)*((AZ$3&amp;$Y$2)-$W8&gt;=0),ROUNDDOWN($I8/($X8-$W8+1),2),IF((AZ$3&amp;$Y$2)-$X8,,$I8+$X8-SUM($X8:AY8)))</f>
        <v>0</v>
      </c>
      <c r="BA8" s="81">
        <f>IF(((BA$3&amp;$Y$2)-$X8&lt;0)*((BA$3&amp;$Y$2)-$W8&gt;=0),ROUNDDOWN($I8/($X8-$W8+1),2),IF((BA$3&amp;$Y$2)-$X8,,$I8+$X8-SUM($X8:AZ8)))</f>
        <v>0</v>
      </c>
      <c r="BB8" s="81">
        <f>IF(((BB$3&amp;$Y$2)-$X8&lt;0)*((BB$3&amp;$Y$2)-$W8&gt;=0),ROUNDDOWN($I8/($X8-$W8+1),2),IF((BB$3&amp;$Y$2)-$X8,,$I8+$X8-SUM($X8:BA8)))</f>
        <v>0</v>
      </c>
      <c r="BC8" s="81">
        <f ca="1">IF(((BC$3&amp;$BB$2)-$W8&lt;0)*((BC$3&amp;$BB$2)-$V8&gt;=0),ROUNDDOWN($H8/($W8-$V8+1),2),IF((BC$3&amp;$BB$2)-$W8,,$H8+$W8-SUM($W8:BB8)))</f>
        <v>0</v>
      </c>
      <c r="BD8" s="38">
        <f ca="1">IF(((BD$3&amp;$BB$2)-$W8&lt;0)*((BD$3&amp;$BB$2)-$V8&gt;=0),ROUNDDOWN($H8/($W8-$V8+1),2),IF((BD$3&amp;$BB$2)-$W8,,$H8+$W8-SUM($W8:BC8)))</f>
        <v>0</v>
      </c>
      <c r="BE8" s="38">
        <f ca="1">IF(((BE$3&amp;$BB$2)-$W8&lt;0)*((BE$3&amp;$BB$2)-$V8&gt;=0),ROUNDDOWN($H8/($W8-$V8+1),2),IF((BE$3&amp;$BB$2)-$W8,,$H8+$W8-SUM($W8:BD8)))</f>
        <v>0</v>
      </c>
      <c r="BF8" s="38">
        <f ca="1">IF(((BF$3&amp;$BB$2)-$W8&lt;0)*((BF$3&amp;$BB$2)-$V8&gt;=0),ROUNDDOWN($H8/($W8-$V8+1),2),IF((BF$3&amp;$BB$2)-$W8,,$H8+$W8-SUM($W8:BE8)))</f>
        <v>0</v>
      </c>
      <c r="BG8" s="38">
        <f ca="1">IF(((BG$3&amp;$BB$2)-$W8&lt;0)*((BG$3&amp;$BB$2)-$V8&gt;=0),ROUNDDOWN($H8/($W8-$V8+1),2),IF((BG$3&amp;$BB$2)-$W8,,$H8+$W8-SUM($W8:BF8)))</f>
        <v>0</v>
      </c>
      <c r="BH8" s="38">
        <f ca="1">IF(((BH$3&amp;$BB$2)-$W8&lt;0)*((BH$3&amp;$BB$2)-$V8&gt;=0),ROUNDDOWN($H8/($W8-$V8+1),2),IF((BH$3&amp;$BB$2)-$W8,,$H8+$W8-SUM($W8:BG8)))</f>
        <v>0</v>
      </c>
      <c r="BI8" s="38">
        <f ca="1">IF(((BI$3&amp;$BB$2)-$W8&lt;0)*((BI$3&amp;$BB$2)-$V8&gt;=0),ROUNDDOWN($H8/($W8-$V8+1),2),IF((BI$3&amp;$BB$2)-$W8,,$H8+$W8-SUM($W8:BH8)))</f>
        <v>0</v>
      </c>
      <c r="BJ8" s="38">
        <f ca="1">IF(((BJ$3&amp;$BB$2)-$W8&lt;0)*((BJ$3&amp;$BB$2)-$V8&gt;=0),ROUNDDOWN($H8/($W8-$V8+1),2),IF((BJ$3&amp;$BB$2)-$W8,,$H8+$W8-SUM($W8:BI8)))</f>
        <v>0</v>
      </c>
      <c r="BK8" s="38">
        <f ca="1">IF(((BK$3&amp;$BB$2)-$W8&lt;0)*((BK$3&amp;$BB$2)-$V8&gt;=0),ROUNDDOWN($H8/($W8-$V8+1),2),IF((BK$3&amp;$BB$2)-$W8,,$H8+$W8-SUM($W8:BJ8)))</f>
        <v>0</v>
      </c>
      <c r="BL8" s="38">
        <f ca="1">IF(((BL$3&amp;$BB$2)-$W8&lt;0)*((BL$3&amp;$BB$2)-$V8&gt;=0),ROUNDDOWN($H8/($W8-$V8+1),2),IF((BL$3&amp;$BB$2)-$W8,,$H8+$W8-SUM($W8:BK8)))</f>
        <v>0</v>
      </c>
      <c r="BM8" s="38">
        <f ca="1">IF(((BM$3&amp;$BB$2)-$W8&lt;0)*((BM$3&amp;$BB$2)-$V8&gt;=0),ROUNDDOWN($H8/($W8-$V8+1),2),IF((BM$3&amp;$BB$2)-$W8,,$H8+$W8-SUM($W8:BL8)))</f>
        <v>0</v>
      </c>
      <c r="BN8" s="38">
        <f ca="1">IF(((BN$3&amp;$BB$2)-$W8&lt;0)*((BN$3&amp;$BB$2)-$V8&gt;=0),ROUNDDOWN($H8/($W8-$V8+1),2),IF((BN$3&amp;$BB$2)-$W8,,$H8+$W8-SUM($W8:BM8)))</f>
        <v>0</v>
      </c>
      <c r="BO8" s="38">
        <f ca="1">IF(((BO$3&amp;$BB$2)-$W8&lt;0)*((BO$3&amp;$BB$2)-$V8&gt;=0),ROUNDDOWN($H8/($W8-$V8+1),2),IF((BO$3&amp;$BB$2)-$W8,,$H8+$W8-SUM($W8:BN8)))</f>
        <v>0</v>
      </c>
      <c r="BP8" s="38">
        <f ca="1">IF(((BP$3&amp;$BB$2)-$W8&lt;0)*((BP$3&amp;$BB$2)-$V8&gt;=0),ROUNDDOWN($H8/($W8-$V8+1),2),IF((BP$3&amp;$BB$2)-$W8,,$H8+$W8-SUM($W8:BO8)))</f>
        <v>0</v>
      </c>
      <c r="BQ8" s="38">
        <f ca="1">IF(((BQ$3&amp;$BB$2)-$W8&lt;0)*((BQ$3&amp;$BB$2)-$V8&gt;=0),ROUNDDOWN($H8/($W8-$V8+1),2),IF((BQ$3&amp;$BB$2)-$W8,,$H8+$W8-SUM($W8:BP8)))</f>
        <v>0</v>
      </c>
      <c r="BR8" s="38">
        <f ca="1">IF(((BR$3&amp;$BB$2)-$W8&lt;0)*((BR$3&amp;$BB$2)-$V8&gt;=0),ROUNDDOWN($H8/($W8-$V8+1),2),IF((BR$3&amp;$BB$2)-$W8,,$H8+$W8-SUM($W8:BQ8)))</f>
        <v>0</v>
      </c>
      <c r="BS8" s="38">
        <f ca="1">IF(((BS$3&amp;$BB$2)-$W8&lt;0)*((BS$3&amp;$BB$2)-$V8&gt;=0),ROUNDDOWN($H8/($W8-$V8+1),2),IF((BS$3&amp;$BB$2)-$W8,,$H8+$W8-SUM($W8:BR8)))</f>
        <v>0</v>
      </c>
      <c r="BT8" s="38">
        <f ca="1">IF(((BT$3&amp;$BB$2)-$W8&lt;0)*((BT$3&amp;$BB$2)-$V8&gt;=0),ROUNDDOWN($H8/($W8-$V8+1),2),IF((BT$3&amp;$BB$2)-$W8,,$H8+$W8-SUM($W8:BS8)))</f>
        <v>0</v>
      </c>
      <c r="BU8" s="38">
        <f ca="1">IF(((BU$3&amp;$BB$2)-$W8&lt;0)*((BU$3&amp;$BB$2)-$V8&gt;=0),ROUNDDOWN($H8/($W8-$V8+1),2),IF((BU$3&amp;$BB$2)-$W8,,$H8+$W8-SUM($W8:BT8)))</f>
        <v>0</v>
      </c>
      <c r="BV8" s="38">
        <f ca="1">IF(((BV$3&amp;$BB$2)-$W8&lt;0)*((BV$3&amp;$BB$2)-$V8&gt;=0),ROUNDDOWN($H8/($W8-$V8+1),2),IF((BV$3&amp;$BB$2)-$W8,,$H8+$W8-SUM($W8:BU8)))</f>
        <v>0</v>
      </c>
      <c r="BW8" s="38">
        <f ca="1">IF(((BW$3&amp;$BB$2)-$W8&lt;0)*((BW$3&amp;$BB$2)-$V8&gt;=0),ROUNDDOWN($H8/($W8-$V8+1),2),IF((BW$3&amp;$BB$2)-$W8,,$H8+$W8-SUM($W8:BV8)))</f>
        <v>0</v>
      </c>
      <c r="BX8" s="38">
        <f ca="1">IF(((BX$3&amp;$BB$2)-$W8&lt;0)*((BX$3&amp;$BB$2)-$V8&gt;=0),ROUNDDOWN($H8/($W8-$V8+1),2),IF((BX$3&amp;$BB$2)-$W8,,$H8+$W8-SUM($W8:BW8)))</f>
        <v>0</v>
      </c>
      <c r="BY8" s="38">
        <f ca="1">IF(((BY$3&amp;$BB$2)-$W8&lt;0)*((BY$3&amp;$BB$2)-$V8&gt;=0),ROUNDDOWN($H8/($W8-$V8+1),2),IF((BY$3&amp;$BB$2)-$W8,,$H8+$W8-SUM($W8:BX8)))</f>
        <v>0</v>
      </c>
      <c r="BZ8" s="38">
        <f ca="1">IF(((BZ$3&amp;$BB$2)-$W8&lt;0)*((BZ$3&amp;$BB$2)-$V8&gt;=0),ROUNDDOWN($H8/($W8-$V8+1),2),IF((BZ$3&amp;$BB$2)-$W8,,$H8+$W8-SUM($W8:BY8)))</f>
        <v>0</v>
      </c>
      <c r="CA8" s="38">
        <f ca="1">IF(((CA$3&amp;$BB$2)-$W8&lt;0)*((CA$3&amp;$BB$2)-$V8&gt;=0),ROUNDDOWN($H8/($W8-$V8+1),2),IF((CA$3&amp;$BB$2)-$W8,,$H8+$W8-SUM($W8:BZ8)))</f>
        <v>0</v>
      </c>
      <c r="CB8" s="38">
        <f ca="1">IF(((CB$3&amp;$BB$2)-$W8&lt;0)*((CB$3&amp;$BB$2)-$V8&gt;=0),ROUNDDOWN($H8/($W8-$V8+1),2),IF((CB$3&amp;$BB$2)-$W8,,$H8+$W8-SUM($W8:CA8)))</f>
        <v>0</v>
      </c>
      <c r="CC8" s="38">
        <f ca="1">IF(((CC$3&amp;$BB$2)-$W8&lt;0)*((CC$3&amp;$BB$2)-$V8&gt;=0),ROUNDDOWN($H8/($W8-$V8+1),2),IF((CC$3&amp;$BB$2)-$W8,,$H8+$W8-SUM($W8:CB8)))</f>
        <v>0</v>
      </c>
      <c r="CD8" s="38">
        <f ca="1">IF(((CD$3&amp;$BB$2)-$W8&lt;0)*((CD$3&amp;$BB$2)-$V8&gt;=0),ROUNDDOWN($H8/($W8-$V8+1),2),IF((CD$3&amp;$BB$2)-$W8,,$H8+$W8-SUM($W8:CC8)))</f>
        <v>0</v>
      </c>
      <c r="CE8" s="38">
        <f ca="1">IF(((CE$3&amp;$BB$2)-$W8&lt;0)*((CE$3&amp;$BB$2)-$V8&gt;=0),ROUNDDOWN($H8/($W8-$V8+1),2),IF((CE$3&amp;$BB$2)-$W8,,$H8+$W8-SUM($W8:CD8)))</f>
        <v>0</v>
      </c>
      <c r="CF8" s="38">
        <f ca="1">IF(((CF$3&amp;$BB$2)-$W8&lt;0)*((CF$3&amp;$BB$2)-$V8&gt;=0),ROUNDDOWN($H8/($W8-$V8+1),2),IF((CF$3&amp;$BB$2)-$W8,,$H8+$W8-SUM($W8:CE8)))</f>
        <v>0</v>
      </c>
      <c r="CG8" s="20">
        <f ca="1">IF(((CG$3&amp;$BB$2)-$W8&lt;0)*((CG$3&amp;$BB$2)-$V8&gt;=0),ROUNDDOWN($H8/($W8-$V8+1),2),IF((CG$3&amp;$BB$2)-$W8,,$H8+$W8-SUM($W8:CF8)))</f>
        <v>0</v>
      </c>
      <c r="CH8" s="82">
        <f ca="1">IF(((CH$3&amp;$CG$2)-$W8&lt;0)*((CH$3&amp;$CG$2)-$V8&gt;=0),ROUNDDOWN($H8/($W8-$V8+1),2),IF((CH$3&amp;$CG$2)-$W8,,$H8+$W8-SUM($W8:CG8)))</f>
        <v>0</v>
      </c>
      <c r="CI8" s="38">
        <f ca="1">IF(((CI$3&amp;$CG$2)-$W8&lt;0)*((CI$3&amp;$CG$2)-$V8&gt;=0),ROUNDDOWN($H8/($W8-$V8+1),2),IF((CI$3&amp;$CG$2)-$W8,,$H8+$W8-SUM($W8:CH8)))</f>
        <v>0</v>
      </c>
      <c r="CJ8" s="38">
        <f ca="1">IF(((CJ$3&amp;$CG$2)-$W8&lt;0)*((CJ$3&amp;$CG$2)-$V8&gt;=0),ROUNDDOWN($H8/($W8-$V8+1),2),IF((CJ$3&amp;$CG$2)-$W8,,$H8+$W8-SUM($W8:CI8)))</f>
        <v>0</v>
      </c>
      <c r="CK8" s="38">
        <f ca="1">IF(((CK$3&amp;$CG$2)-$W8&lt;0)*((CK$3&amp;$CG$2)-$V8&gt;=0),ROUNDDOWN($H8/($W8-$V8+1),2),IF((CK$3&amp;$CG$2)-$W8,,$H8+$W8-SUM($W8:CJ8)))</f>
        <v>0</v>
      </c>
      <c r="CL8" s="38">
        <f ca="1">IF(((CL$3&amp;$CG$2)-$W8&lt;0)*((CL$3&amp;$CG$2)-$V8&gt;=0),ROUNDDOWN($H8/($W8-$V8+1),2),IF((CL$3&amp;$CG$2)-$W8,,$H8+$W8-SUM($W8:CK8)))</f>
        <v>0</v>
      </c>
      <c r="CM8" s="38">
        <f ca="1">IF(((CM$3&amp;$CG$2)-$W8&lt;0)*((CM$3&amp;$CG$2)-$V8&gt;=0),ROUNDDOWN($H8/($W8-$V8+1),2),IF((CM$3&amp;$CG$2)-$W8,,$H8+$W8-SUM($W8:CL8)))</f>
        <v>0</v>
      </c>
      <c r="CN8" s="38">
        <f ca="1">IF(((CN$3&amp;$CG$2)-$W8&lt;0)*((CN$3&amp;$CG$2)-$V8&gt;=0),ROUNDDOWN($H8/($W8-$V8+1),2),IF((CN$3&amp;$CG$2)-$W8,,$H8+$W8-SUM($W8:CM8)))</f>
        <v>0</v>
      </c>
      <c r="CO8" s="38">
        <f ca="1">IF(((CO$3&amp;$CG$2)-$W8&lt;0)*((CO$3&amp;$CG$2)-$V8&gt;=0),ROUNDDOWN($H8/($W8-$V8+1),2),IF((CO$3&amp;$CG$2)-$W8,,$H8+$W8-SUM($W8:CN8)))</f>
        <v>0</v>
      </c>
      <c r="CP8" s="38">
        <f ca="1">IF(((CP$3&amp;$CG$2)-$W8&lt;0)*((CP$3&amp;$CG$2)-$V8&gt;=0),ROUNDDOWN($H8/($W8-$V8+1),2),IF((CP$3&amp;$CG$2)-$W8,,$H8+$W8-SUM($W8:CO8)))</f>
        <v>0</v>
      </c>
      <c r="CQ8" s="38">
        <f ca="1">IF(((CQ$3&amp;$CG$2)-$W8&lt;0)*((CQ$3&amp;$CG$2)-$V8&gt;=0),ROUNDDOWN($H8/($W8-$V8+1),2),IF((CQ$3&amp;$CG$2)-$W8,,$H8+$W8-SUM($W8:CP8)))</f>
        <v>0</v>
      </c>
      <c r="CR8" s="38">
        <f ca="1">IF(((CR$3&amp;$CG$2)-$W8&lt;0)*((CR$3&amp;$CG$2)-$V8&gt;=0),ROUNDDOWN($H8/($W8-$V8+1),2),IF((CR$3&amp;$CG$2)-$W8,,$H8+$W8-SUM($W8:CQ8)))</f>
        <v>0</v>
      </c>
      <c r="CS8" s="38">
        <f ca="1">IF(((CS$3&amp;$CG$2)-$W8&lt;0)*((CS$3&amp;$CG$2)-$V8&gt;=0),ROUNDDOWN($H8/($W8-$V8+1),2),IF((CS$3&amp;$CG$2)-$W8,,$H8+$W8-SUM($W8:CR8)))</f>
        <v>0</v>
      </c>
      <c r="CT8" s="38">
        <f ca="1">IF(((CT$3&amp;$CG$2)-$W8&lt;0)*((CT$3&amp;$CG$2)-$V8&gt;=0),ROUNDDOWN($H8/($W8-$V8+1),2),IF((CT$3&amp;$CG$2)-$W8,,$H8+$W8-SUM($W8:CS8)))</f>
        <v>0</v>
      </c>
      <c r="CU8" s="38">
        <f ca="1">IF(((CU$3&amp;$CG$2)-$W8&lt;0)*((CU$3&amp;$CG$2)-$V8&gt;=0),ROUNDDOWN($H8/($W8-$V8+1),2),IF((CU$3&amp;$CG$2)-$W8,,$H8+$W8-SUM($W8:CT8)))</f>
        <v>0</v>
      </c>
      <c r="CV8" s="38">
        <f ca="1">IF(((CV$3&amp;$CG$2)-$W8&lt;0)*((CV$3&amp;$CG$2)-$V8&gt;=0),ROUNDDOWN($H8/($W8-$V8+1),2),IF((CV$3&amp;$CG$2)-$W8,,$H8+$W8-SUM($W8:CU8)))</f>
        <v>0</v>
      </c>
      <c r="CW8" s="38">
        <f ca="1">IF(((CW$3&amp;$CG$2)-$W8&lt;0)*((CW$3&amp;$CG$2)-$V8&gt;=0),ROUNDDOWN($H8/($W8-$V8+1),2),IF((CW$3&amp;$CG$2)-$W8,,$H8+$W8-SUM($W8:CV8)))</f>
        <v>0</v>
      </c>
      <c r="CX8" s="38">
        <f ca="1">IF(((CX$3&amp;$CG$2)-$W8&lt;0)*((CX$3&amp;$CG$2)-$V8&gt;=0),ROUNDDOWN($H8/($W8-$V8+1),2),IF((CX$3&amp;$CG$2)-$W8,,$H8+$W8-SUM($W8:CW8)))</f>
        <v>0</v>
      </c>
      <c r="CY8" s="38">
        <f ca="1">IF(((CY$3&amp;$CG$2)-$W8&lt;0)*((CY$3&amp;$CG$2)-$V8&gt;=0),ROUNDDOWN($H8/($W8-$V8+1),2),IF((CY$3&amp;$CG$2)-$W8,,$H8+$W8-SUM($W8:CX8)))</f>
        <v>0</v>
      </c>
      <c r="CZ8" s="38">
        <f ca="1">IF(((CZ$3&amp;$CG$2)-$W8&lt;0)*((CZ$3&amp;$CG$2)-$V8&gt;=0),ROUNDDOWN($H8/($W8-$V8+1),2),IF((CZ$3&amp;$CG$2)-$W8,,$H8+$W8-SUM($W8:CY8)))</f>
        <v>0</v>
      </c>
      <c r="DA8" s="38">
        <f ca="1">IF(((DA$3&amp;$CG$2)-$W8&lt;0)*((DA$3&amp;$CG$2)-$V8&gt;=0),ROUNDDOWN($H8/($W8-$V8+1),2),IF((DA$3&amp;$CG$2)-$W8,,$H8+$W8-SUM($W8:CZ8)))</f>
        <v>0</v>
      </c>
      <c r="DB8" s="38">
        <f ca="1">IF(((DB$3&amp;$CG$2)-$W8&lt;0)*((DB$3&amp;$CG$2)-$V8&gt;=0),ROUNDDOWN($H8/($W8-$V8+1),2),IF((DB$3&amp;$CG$2)-$W8,,$H8+$W8-SUM($W8:DA8)))</f>
        <v>0</v>
      </c>
      <c r="DC8" s="38">
        <f ca="1">IF(((DC$3&amp;$CG$2)-$W8&lt;0)*((DC$3&amp;$CG$2)-$V8&gt;=0),ROUNDDOWN($H8/($W8-$V8+1),2),IF((DC$3&amp;$CG$2)-$W8,,$H8+$W8-SUM($W8:DB8)))</f>
        <v>0</v>
      </c>
      <c r="DD8" s="38">
        <f ca="1">IF(((DD$3&amp;$CG$2)-$W8&lt;0)*((DD$3&amp;$CG$2)-$V8&gt;=0),ROUNDDOWN($H8/($W8-$V8+1),2),IF((DD$3&amp;$CG$2)-$W8,,$H8+$W8-SUM($W8:DC8)))</f>
        <v>0</v>
      </c>
      <c r="DE8" s="38">
        <f ca="1">IF(((DE$3&amp;$CG$2)-$W8&lt;0)*((DE$3&amp;$CG$2)-$V8&gt;=0),ROUNDDOWN($H8/($W8-$V8+1),2),IF((DE$3&amp;$CG$2)-$W8,,$H8+$W8-SUM($W8:DD8)))</f>
        <v>0</v>
      </c>
      <c r="DF8" s="38">
        <f ca="1">IF(((DF$3&amp;$CG$2)-$W8&lt;0)*((DF$3&amp;$CG$2)-$V8&gt;=0),ROUNDDOWN($H8/($W8-$V8+1),2),IF((DF$3&amp;$CG$2)-$W8,,$H8+$W8-SUM($W8:DE8)))</f>
        <v>0</v>
      </c>
      <c r="DG8" s="38">
        <f ca="1">IF(((DG$3&amp;$CG$2)-$W8&lt;0)*((DG$3&amp;$CG$2)-$V8&gt;=0),ROUNDDOWN($H8/($W8-$V8+1),2),IF((DG$3&amp;$CG$2)-$W8,,$H8+$W8-SUM($W8:DF8)))</f>
        <v>0</v>
      </c>
      <c r="DH8" s="38">
        <f ca="1">IF(((DH$3&amp;$CG$2)-$W8&lt;0)*((DH$3&amp;$CG$2)-$V8&gt;=0),ROUNDDOWN($H8/($W8-$V8+1),2),IF((DH$3&amp;$CG$2)-$W8,,$H8+$W8-SUM($W8:DG8)))</f>
        <v>0</v>
      </c>
      <c r="DI8" s="38">
        <f ca="1">IF(((DI$3&amp;$CG$2)-$W8&lt;0)*((DI$3&amp;$CG$2)-$V8&gt;=0),ROUNDDOWN($H8/($W8-$V8+1),2),IF((DI$3&amp;$CG$2)-$W8,,$H8+$W8-SUM($W8:DH8)))</f>
        <v>0</v>
      </c>
      <c r="DJ8" s="38">
        <f ca="1">IF(((DJ$3&amp;$CG$2)-$W8&lt;0)*((DJ$3&amp;$CG$2)-$V8&gt;=0),ROUNDDOWN($H8/($W8-$V8+1),2),IF((DJ$3&amp;$CG$2)-$W8,,$H8+$W8-SUM($W8:DI8)))</f>
        <v>0</v>
      </c>
      <c r="DK8" s="38">
        <f ca="1">IF(((DK$3&amp;$CG$2)-$W8&lt;0)*((DK$3&amp;$CG$2)-$V8&gt;=0),ROUNDDOWN($H8/($W8-$V8+1),2),IF((DK$3&amp;$CG$2)-$W8,,$H8+$W8-SUM($W8:DJ8)))</f>
        <v>0</v>
      </c>
      <c r="DL8" s="20">
        <f ca="1">IF(((DL$3&amp;$CG$2)-$W8&lt;0)*((DL$3&amp;$CG$2)-$V8&gt;=0),ROUNDDOWN($H8/($W8-$V8+1),2),IF((DL$3&amp;$CG$2)-$W8,,$H8+$W8-SUM($W8:DK8)))</f>
        <v>0</v>
      </c>
      <c r="DM8" s="81">
        <f ca="1">IF(((DM$3&amp;$DL$2)-$W8&lt;0)*((DM$3&amp;$DL$2)-$V8&gt;=0),ROUNDDOWN($H8/($W8-$V8+1),2),IF((DM$3&amp;$DL$2)-$W8,,$H8+$W8-SUM($W8:DL8)))</f>
        <v>0</v>
      </c>
      <c r="DN8" s="38">
        <f ca="1">IF(((DN$3&amp;$DL$2)-$W8&lt;0)*((DN$3&amp;$DL$2)-$V8&gt;=0),ROUNDDOWN($H8/($W8-$V8+1),2),IF((DN$3&amp;$DL$2)-$W8,,$H8+$W8-SUM($W8:DM8)))</f>
        <v>0</v>
      </c>
      <c r="DO8" s="38">
        <f ca="1">IF(((DO$3&amp;$DL$2)-$W8&lt;0)*((DO$3&amp;$DL$2)-$V8&gt;=0),ROUNDDOWN($H8/($W8-$V8+1),2),IF((DO$3&amp;$DL$2)-$W8,,$H8+$W8-SUM($W8:DN8)))</f>
        <v>0</v>
      </c>
      <c r="DP8" s="38">
        <f ca="1">IF(((DP$3&amp;$DL$2)-$W8&lt;0)*((DP$3&amp;$DL$2)-$V8&gt;=0),ROUNDDOWN($H8/($W8-$V8+1),2),IF((DP$3&amp;$DL$2)-$W8,,$H8+$W8-SUM($W8:DO8)))</f>
        <v>0</v>
      </c>
      <c r="DQ8" s="38">
        <f ca="1">IF(((DQ$3&amp;$DL$2)-$W8&lt;0)*((DQ$3&amp;$DL$2)-$V8&gt;=0),ROUNDDOWN($H8/($W8-$V8+1),2),IF((DQ$3&amp;$DL$2)-$W8,,$H8+$W8-SUM($W8:DP8)))</f>
        <v>0</v>
      </c>
      <c r="DR8" s="38">
        <f ca="1">IF(((DR$3&amp;$DL$2)-$W8&lt;0)*((DR$3&amp;$DL$2)-$V8&gt;=0),ROUNDDOWN($H8/($W8-$V8+1),2),IF((DR$3&amp;$DL$2)-$W8,,$H8+$W8-SUM($W8:DQ8)))</f>
        <v>0</v>
      </c>
      <c r="DS8" s="38">
        <f ca="1">IF(((DS$3&amp;$DL$2)-$W8&lt;0)*((DS$3&amp;$DL$2)-$V8&gt;=0),ROUNDDOWN($H8/($W8-$V8+1),2),IF((DS$3&amp;$DL$2)-$W8,,$H8+$W8-SUM($W8:DR8)))</f>
        <v>0</v>
      </c>
      <c r="DT8" s="38">
        <f ca="1">IF(((DT$3&amp;$DL$2)-$W8&lt;0)*((DT$3&amp;$DL$2)-$V8&gt;=0),ROUNDDOWN($H8/($W8-$V8+1),2),IF((DT$3&amp;$DL$2)-$W8,,$H8+$W8-SUM($W8:DS8)))</f>
        <v>0</v>
      </c>
      <c r="DU8" s="38">
        <f ca="1">IF(((DU$3&amp;$DL$2)-$W8&lt;0)*((DU$3&amp;$DL$2)-$V8&gt;=0),ROUNDDOWN($H8/($W8-$V8+1),2),IF((DU$3&amp;$DL$2)-$W8,,$H8+$W8-SUM($W8:DT8)))</f>
        <v>0</v>
      </c>
      <c r="DV8" s="38">
        <f ca="1">IF(((DV$3&amp;$DL$2)-$W8&lt;0)*((DV$3&amp;$DL$2)-$V8&gt;=0),ROUNDDOWN($H8/($W8-$V8+1),2),IF((DV$3&amp;$DL$2)-$W8,,$H8+$W8-SUM($W8:DU8)))</f>
        <v>0</v>
      </c>
      <c r="DW8" s="38">
        <f ca="1">IF(((DW$3&amp;$DL$2)-$W8&lt;0)*((DW$3&amp;$DL$2)-$V8&gt;=0),ROUNDDOWN($H8/($W8-$V8+1),2),IF((DW$3&amp;$DL$2)-$W8,,$H8+$W8-SUM($W8:DV8)))</f>
        <v>0</v>
      </c>
      <c r="DX8" s="38">
        <f ca="1">IF(((DX$3&amp;$DL$2)-$W8&lt;0)*((DX$3&amp;$DL$2)-$V8&gt;=0),ROUNDDOWN($H8/($W8-$V8+1),2),IF((DX$3&amp;$DL$2)-$W8,,$H8+$W8-SUM($W8:DW8)))</f>
        <v>0</v>
      </c>
      <c r="DY8" s="38">
        <f ca="1">IF(((DY$3&amp;$DL$2)-$W8&lt;0)*((DY$3&amp;$DL$2)-$V8&gt;=0),ROUNDDOWN($H8/($W8-$V8+1),2),IF((DY$3&amp;$DL$2)-$W8,,$H8+$W8-SUM($W8:DX8)))</f>
        <v>0</v>
      </c>
      <c r="DZ8" s="38">
        <f ca="1">IF(((DZ$3&amp;$DL$2)-$W8&lt;0)*((DZ$3&amp;$DL$2)-$V8&gt;=0),ROUNDDOWN($H8/($W8-$V8+1),2),IF((DZ$3&amp;$DL$2)-$W8,,$H8+$W8-SUM($W8:DY8)))</f>
        <v>0</v>
      </c>
      <c r="EA8" s="38">
        <f ca="1">IF(((EA$3&amp;$DL$2)-$W8&lt;0)*((EA$3&amp;$DL$2)-$V8&gt;=0),ROUNDDOWN($H8/($W8-$V8+1),2),IF((EA$3&amp;$DL$2)-$W8,,$H8+$W8-SUM($W8:DZ8)))</f>
        <v>0</v>
      </c>
      <c r="EB8" s="38">
        <f ca="1">IF(((EB$3&amp;$DL$2)-$W8&lt;0)*((EB$3&amp;$DL$2)-$V8&gt;=0),ROUNDDOWN($H8/($W8-$V8+1),2),IF((EB$3&amp;$DL$2)-$W8,,$H8+$W8-SUM($W8:EA8)))</f>
        <v>0</v>
      </c>
      <c r="EC8" s="38">
        <f ca="1">IF(((EC$3&amp;$DL$2)-$W8&lt;0)*((EC$3&amp;$DL$2)-$V8&gt;=0),ROUNDDOWN($H8/($W8-$V8+1),2),IF((EC$3&amp;$DL$2)-$W8,,$H8+$W8-SUM($W8:EB8)))</f>
        <v>0</v>
      </c>
      <c r="ED8" s="38">
        <f ca="1">IF(((ED$3&amp;$DL$2)-$W8&lt;0)*((ED$3&amp;$DL$2)-$V8&gt;=0),ROUNDDOWN($H8/($W8-$V8+1),2),IF((ED$3&amp;$DL$2)-$W8,,$H8+$W8-SUM($W8:EC8)))</f>
        <v>0</v>
      </c>
      <c r="EE8" s="38">
        <f ca="1">IF(((EE$3&amp;$DL$2)-$W8&lt;0)*((EE$3&amp;$DL$2)-$V8&gt;=0),ROUNDDOWN($H8/($W8-$V8+1),2),IF((EE$3&amp;$DL$2)-$W8,,$H8+$W8-SUM($W8:ED8)))</f>
        <v>0</v>
      </c>
      <c r="EF8" s="38">
        <f ca="1">IF(((EF$3&amp;$DL$2)-$W8&lt;0)*((EF$3&amp;$DL$2)-$V8&gt;=0),ROUNDDOWN($H8/($W8-$V8+1),2),IF((EF$3&amp;$DL$2)-$W8,,$H8+$W8-SUM($W8:EE8)))</f>
        <v>0</v>
      </c>
      <c r="EG8" s="38">
        <f ca="1">IF(((EG$3&amp;$DL$2)-$W8&lt;0)*((EG$3&amp;$DL$2)-$V8&gt;=0),ROUNDDOWN($H8/($W8-$V8+1),2),IF((EG$3&amp;$DL$2)-$W8,,$H8+$W8-SUM($W8:EF8)))</f>
        <v>0</v>
      </c>
      <c r="EH8" s="38">
        <f ca="1">IF(((EH$3&amp;$DL$2)-$W8&lt;0)*((EH$3&amp;$DL$2)-$V8&gt;=0),ROUNDDOWN($H8/($W8-$V8+1),2),IF((EH$3&amp;$DL$2)-$W8,,$H8+$W8-SUM($W8:EG8)))</f>
        <v>0</v>
      </c>
      <c r="EI8" s="38">
        <f ca="1">IF(((EI$3&amp;$DL$2)-$W8&lt;0)*((EI$3&amp;$DL$2)-$V8&gt;=0),ROUNDDOWN($H8/($W8-$V8+1),2),IF((EI$3&amp;$DL$2)-$W8,,$H8+$W8-SUM($W8:EH8)))</f>
        <v>0</v>
      </c>
      <c r="EJ8" s="38">
        <f ca="1">IF(((EJ$3&amp;$DL$2)-$W8&lt;0)*((EJ$3&amp;$DL$2)-$V8&gt;=0),ROUNDDOWN($H8/($W8-$V8+1),2),IF((EJ$3&amp;$DL$2)-$W8,,$H8+$W8-SUM($W8:EI8)))</f>
        <v>0</v>
      </c>
      <c r="EK8" s="38">
        <f ca="1">IF(((EK$3&amp;$DL$2)-$W8&lt;0)*((EK$3&amp;$DL$2)-$V8&gt;=0),ROUNDDOWN($H8/($W8-$V8+1),2),IF((EK$3&amp;$DL$2)-$W8,,$H8+$W8-SUM($W8:EJ8)))</f>
        <v>0</v>
      </c>
      <c r="EL8" s="38">
        <f ca="1">IF(((EL$3&amp;$DL$2)-$W8&lt;0)*((EL$3&amp;$DL$2)-$V8&gt;=0),ROUNDDOWN($H8/($W8-$V8+1),2),IF((EL$3&amp;$DL$2)-$W8,,$H8+$W8-SUM($W8:EK8)))</f>
        <v>0</v>
      </c>
      <c r="EM8" s="38">
        <f ca="1">IF(((EM$3&amp;$DL$2)-$W8&lt;0)*((EM$3&amp;$DL$2)-$V8&gt;=0),ROUNDDOWN($H8/($W8-$V8+1),2),IF((EM$3&amp;$DL$2)-$W8,,$H8+$W8-SUM($W8:EL8)))</f>
        <v>0</v>
      </c>
      <c r="EN8" s="38">
        <f ca="1">IF(((EN$3&amp;$DL$2)-$W8&lt;0)*((EN$3&amp;$DL$2)-$V8&gt;=0),ROUNDDOWN($H8/($W8-$V8+1),2),IF((EN$3&amp;$DL$2)-$W8,,$H8+$W8-SUM($W8:EM8)))</f>
        <v>0</v>
      </c>
      <c r="EO8" s="38">
        <f ca="1">IF(((EO$3&amp;$DL$2)-$W8&lt;0)*((EO$3&amp;$DL$2)-$V8&gt;=0),ROUNDDOWN($H8/($W8-$V8+1),2),IF((EO$3&amp;$DL$2)-$W8,,$H8+$W8-SUM($W8:EN8)))</f>
        <v>0</v>
      </c>
      <c r="EP8" s="20">
        <f ca="1">IF(((EP$3&amp;$DL$2)-$W8&lt;0)*((EP$3&amp;$DL$2)-$V8&gt;=0),ROUNDDOWN($H8/($W8-$V8+1),2),IF((EP$3&amp;$DL$2)-$W8,,$H8+$W8-SUM($W8:EO8)))</f>
        <v>0</v>
      </c>
      <c r="EQ8" s="81">
        <f ca="1">IF(((EQ$3&amp;$EP$2)-$W8&lt;0)*((EQ$3&amp;$EP$2)-$V8&gt;=0),ROUNDDOWN($H8/($W8-$V8+1),2),IF((EQ$3&amp;$EP$2)-$W8,,$H8+$W8-SUM($W8:EP8)))</f>
        <v>0</v>
      </c>
      <c r="ER8" s="38">
        <f ca="1">IF(((ER$3&amp;$EP$2)-$W8&lt;0)*((ER$3&amp;$EP$2)-$V8&gt;=0),ROUNDDOWN($H8/($W8-$V8+1),2),IF((ER$3&amp;$EP$2)-$W8,,$H8+$W8-SUM($W8:EQ8)))</f>
        <v>0</v>
      </c>
      <c r="ES8" s="38">
        <f ca="1">IF(((ES$3&amp;$EP$2)-$W8&lt;0)*((ES$3&amp;$EP$2)-$V8&gt;=0),ROUNDDOWN($H8/($W8-$V8+1),2),IF((ES$3&amp;$EP$2)-$W8,,$H8+$W8-SUM($W8:ER8)))</f>
        <v>0</v>
      </c>
      <c r="ET8" s="38">
        <f ca="1">IF(((ET$3&amp;$EP$2)-$W8&lt;0)*((ET$3&amp;$EP$2)-$V8&gt;=0),ROUNDDOWN($H8/($W8-$V8+1),2),IF((ET$3&amp;$EP$2)-$W8,,$H8+$W8-SUM($W8:ES8)))</f>
        <v>0</v>
      </c>
      <c r="EU8" s="38">
        <f ca="1">IF(((EU$3&amp;$EP$2)-$W8&lt;0)*((EU$3&amp;$EP$2)-$V8&gt;=0),ROUNDDOWN($H8/($W8-$V8+1),2),IF((EU$3&amp;$EP$2)-$W8,,$H8+$W8-SUM($W8:ET8)))</f>
        <v>0</v>
      </c>
      <c r="EV8" s="38">
        <f ca="1">IF(((EV$3&amp;$EP$2)-$W8&lt;0)*((EV$3&amp;$EP$2)-$V8&gt;=0),ROUNDDOWN($H8/($W8-$V8+1),2),IF((EV$3&amp;$EP$2)-$W8,,$H8+$W8-SUM($W8:EU8)))</f>
        <v>0</v>
      </c>
      <c r="EW8" s="38">
        <f ca="1">IF(((EW$3&amp;$EP$2)-$W8&lt;0)*((EW$3&amp;$EP$2)-$V8&gt;=0),ROUNDDOWN($H8/($W8-$V8+1),2),IF((EW$3&amp;$EP$2)-$W8,,$H8+$W8-SUM($W8:EV8)))</f>
        <v>0</v>
      </c>
      <c r="EX8" s="38">
        <f ca="1">IF(((EX$3&amp;$EP$2)-$W8&lt;0)*((EX$3&amp;$EP$2)-$V8&gt;=0),ROUNDDOWN($H8/($W8-$V8+1),2),IF((EX$3&amp;$EP$2)-$W8,,$H8+$W8-SUM($W8:EW8)))</f>
        <v>0</v>
      </c>
      <c r="EY8" s="38">
        <f ca="1">IF(((EY$3&amp;$EP$2)-$W8&lt;0)*((EY$3&amp;$EP$2)-$V8&gt;=0),ROUNDDOWN($H8/($W8-$V8+1),2),IF((EY$3&amp;$EP$2)-$W8,,$H8+$W8-SUM($W8:EX8)))</f>
        <v>0</v>
      </c>
      <c r="EZ8" s="38">
        <f ca="1">IF(((EZ$3&amp;$EP$2)-$W8&lt;0)*((EZ$3&amp;$EP$2)-$V8&gt;=0),ROUNDDOWN($H8/($W8-$V8+1),2),IF((EZ$3&amp;$EP$2)-$W8,,$H8+$W8-SUM($W8:EY8)))</f>
        <v>0</v>
      </c>
      <c r="FA8" s="38">
        <f ca="1">IF(((FA$3&amp;$EP$2)-$W8&lt;0)*((FA$3&amp;$EP$2)-$V8&gt;=0),ROUNDDOWN($H8/($W8-$V8+1),2),IF((FA$3&amp;$EP$2)-$W8,,$H8+$W8-SUM($W8:EZ8)))</f>
        <v>0</v>
      </c>
      <c r="FB8" s="38">
        <f ca="1">IF(((FB$3&amp;$EP$2)-$W8&lt;0)*((FB$3&amp;$EP$2)-$V8&gt;=0),ROUNDDOWN($H8/($W8-$V8+1),2),IF((FB$3&amp;$EP$2)-$W8,,$H8+$W8-SUM($W8:FA8)))</f>
        <v>0</v>
      </c>
      <c r="FC8" s="38">
        <f ca="1">IF(((FC$3&amp;$EP$2)-$W8&lt;0)*((FC$3&amp;$EP$2)-$V8&gt;=0),ROUNDDOWN($H8/($W8-$V8+1),2),IF((FC$3&amp;$EP$2)-$W8,,$H8+$W8-SUM($W8:FB8)))</f>
        <v>0</v>
      </c>
      <c r="FD8" s="38">
        <f ca="1">IF(((FD$3&amp;$EP$2)-$W8&lt;0)*((FD$3&amp;$EP$2)-$V8&gt;=0),ROUNDDOWN($H8/($W8-$V8+1),2),IF((FD$3&amp;$EP$2)-$W8,,$H8+$W8-SUM($W8:FC8)))</f>
        <v>0</v>
      </c>
      <c r="FE8" s="38">
        <f ca="1">IF(((FE$3&amp;$EP$2)-$W8&lt;0)*((FE$3&amp;$EP$2)-$V8&gt;=0),ROUNDDOWN($H8/($W8-$V8+1),2),IF((FE$3&amp;$EP$2)-$W8,,$H8+$W8-SUM($W8:FD8)))</f>
        <v>0</v>
      </c>
      <c r="FF8" s="38">
        <f ca="1">IF(((FF$3&amp;$EP$2)-$W8&lt;0)*((FF$3&amp;$EP$2)-$V8&gt;=0),ROUNDDOWN($H8/($W8-$V8+1),2),IF((FF$3&amp;$EP$2)-$W8,,$H8+$W8-SUM($W8:FE8)))</f>
        <v>0</v>
      </c>
      <c r="FG8" s="38">
        <f ca="1">IF(((FG$3&amp;$EP$2)-$W8&lt;0)*((FG$3&amp;$EP$2)-$V8&gt;=0),ROUNDDOWN($H8/($W8-$V8+1),2),IF((FG$3&amp;$EP$2)-$W8,,$H8+$W8-SUM($W8:FF8)))</f>
        <v>0</v>
      </c>
      <c r="FH8" s="38">
        <f ca="1">IF(((FH$3&amp;$EP$2)-$W8&lt;0)*((FH$3&amp;$EP$2)-$V8&gt;=0),ROUNDDOWN($H8/($W8-$V8+1),2),IF((FH$3&amp;$EP$2)-$W8,,$H8+$W8-SUM($W8:FG8)))</f>
        <v>0</v>
      </c>
      <c r="FI8" s="38">
        <f ca="1">IF(((FI$3&amp;$EP$2)-$W8&lt;0)*((FI$3&amp;$EP$2)-$V8&gt;=0),ROUNDDOWN($H8/($W8-$V8+1),2),IF((FI$3&amp;$EP$2)-$W8,,$H8+$W8-SUM($W8:FH8)))</f>
        <v>0</v>
      </c>
      <c r="FJ8" s="38">
        <f ca="1">IF(((FJ$3&amp;$EP$2)-$W8&lt;0)*((FJ$3&amp;$EP$2)-$V8&gt;=0),ROUNDDOWN($H8/($W8-$V8+1),2),IF((FJ$3&amp;$EP$2)-$W8,,$H8+$W8-SUM($W8:FI8)))</f>
        <v>0</v>
      </c>
      <c r="FK8" s="38">
        <f ca="1">IF(((FK$3&amp;$EP$2)-$W8&lt;0)*((FK$3&amp;$EP$2)-$V8&gt;=0),ROUNDDOWN($H8/($W8-$V8+1),2),IF((FK$3&amp;$EP$2)-$W8,,$H8+$W8-SUM($W8:FJ8)))</f>
        <v>0</v>
      </c>
      <c r="FL8" s="38">
        <f ca="1">IF(((FL$3&amp;$EP$2)-$W8&lt;0)*((FL$3&amp;$EP$2)-$V8&gt;=0),ROUNDDOWN($H8/($W8-$V8+1),2),IF((FL$3&amp;$EP$2)-$W8,,$H8+$W8-SUM($W8:FK8)))</f>
        <v>0</v>
      </c>
      <c r="FM8" s="38">
        <f ca="1">IF(((FM$3&amp;$EP$2)-$W8&lt;0)*((FM$3&amp;$EP$2)-$V8&gt;=0),ROUNDDOWN($H8/($W8-$V8+1),2),IF((FM$3&amp;$EP$2)-$W8,,$H8+$W8-SUM($W8:FL8)))</f>
        <v>0</v>
      </c>
      <c r="FN8" s="38">
        <f ca="1">IF(((FN$3&amp;$EP$2)-$W8&lt;0)*((FN$3&amp;$EP$2)-$V8&gt;=0),ROUNDDOWN($H8/($W8-$V8+1),2),IF((FN$3&amp;$EP$2)-$W8,,$H8+$W8-SUM($W8:FM8)))</f>
        <v>0</v>
      </c>
      <c r="FO8" s="38">
        <f ca="1">IF(((FO$3&amp;$EP$2)-$W8&lt;0)*((FO$3&amp;$EP$2)-$V8&gt;=0),ROUNDDOWN($H8/($W8-$V8+1),2),IF((FO$3&amp;$EP$2)-$W8,,$H8+$W8-SUM($W8:FN8)))</f>
        <v>0</v>
      </c>
      <c r="FP8" s="38">
        <f ca="1">IF(((FP$3&amp;$EP$2)-$W8&lt;0)*((FP$3&amp;$EP$2)-$V8&gt;=0),ROUNDDOWN($H8/($W8-$V8+1),2),IF((FP$3&amp;$EP$2)-$W8,,$H8+$W8-SUM($W8:FO8)))</f>
        <v>0</v>
      </c>
      <c r="FQ8" s="38">
        <f ca="1">IF(((FQ$3&amp;$EP$2)-$W8&lt;0)*((FQ$3&amp;$EP$2)-$V8&gt;=0),ROUNDDOWN($H8/($W8-$V8+1),2),IF((FQ$3&amp;$EP$2)-$W8,,$H8+$W8-SUM($W8:FP8)))</f>
        <v>0</v>
      </c>
      <c r="FR8" s="38">
        <f ca="1">IF(((FR$3&amp;$EP$2)-$W8&lt;0)*((FR$3&amp;$EP$2)-$V8&gt;=0),ROUNDDOWN($H8/($W8-$V8+1),2),IF((FR$3&amp;$EP$2)-$W8,,$H8+$W8-SUM($W8:FQ8)))</f>
        <v>0</v>
      </c>
      <c r="FS8" s="38">
        <f ca="1">IF(((FS$3&amp;$EP$2)-$W8&lt;0)*((FS$3&amp;$EP$2)-$V8&gt;=0),ROUNDDOWN($H8/($W8-$V8+1),2),IF((FS$3&amp;$EP$2)-$W8,,$H8+$W8-SUM($W8:FR8)))</f>
        <v>0</v>
      </c>
      <c r="FT8" s="38">
        <f ca="1">IF(((FT$3&amp;$EP$2)-$W8&lt;0)*((FT$3&amp;$EP$2)-$V8&gt;=0),ROUNDDOWN($H8/($W8-$V8+1),2),IF((FT$3&amp;$EP$2)-$W8,,$H8+$W8-SUM($W8:FS8)))</f>
        <v>0</v>
      </c>
      <c r="FU8" s="20">
        <f ca="1">IF(((FU$3&amp;$EP$2)-$W8&lt;0)*((FU$3&amp;$EP$2)-$V8&gt;=0),ROUNDDOWN($H8/($W8-$V8+1),2),IF((FU$3&amp;$EP$2)-$W8,,$H8+$W8-SUM($W8:FT8)))</f>
        <v>0</v>
      </c>
      <c r="FV8" s="81">
        <f ca="1">IF(((FV$3&amp;$FU$2)-$W8&lt;0)*((FV$3&amp;$FU$2)-$V8&gt;=0),ROUNDDOWN($H8/($W8-$V8+1),2),IF((FV$3&amp;$FU$2)-$W8,,$H8+$W8-SUM($W8:FU8)))</f>
        <v>0</v>
      </c>
      <c r="FW8" s="38">
        <f ca="1">IF(((FW$3&amp;$FU$2)-$W8&lt;0)*((FW$3&amp;$FU$2)-$V8&gt;=0),ROUNDDOWN($H8/($W8-$V8+1),2),IF((FW$3&amp;$FU$2)-$W8,,$H8+$W8-SUM($W8:FV8)))</f>
        <v>0</v>
      </c>
      <c r="FX8" s="38">
        <f ca="1">IF(((FX$3&amp;$FU$2)-$W8&lt;0)*((FX$3&amp;$FU$2)-$V8&gt;=0),ROUNDDOWN($H8/($W8-$V8+1),2),IF((FX$3&amp;$FU$2)-$W8,,$H8+$W8-SUM($W8:FW8)))</f>
        <v>0</v>
      </c>
      <c r="FY8" s="38">
        <f ca="1">IF(((FY$3&amp;$FU$2)-$W8&lt;0)*((FY$3&amp;$FU$2)-$V8&gt;=0),ROUNDDOWN($H8/($W8-$V8+1),2),IF((FY$3&amp;$FU$2)-$W8,,$H8+$W8-SUM($W8:FX8)))</f>
        <v>0</v>
      </c>
      <c r="FZ8" s="38">
        <f ca="1">IF(((FZ$3&amp;$FU$2)-$W8&lt;0)*((FZ$3&amp;$FU$2)-$V8&gt;=0),ROUNDDOWN($H8/($W8-$V8+1),2),IF((FZ$3&amp;$FU$2)-$W8,,$H8+$W8-SUM($W8:FY8)))</f>
        <v>0</v>
      </c>
      <c r="GA8" s="38">
        <f ca="1">IF(((GA$3&amp;$FU$2)-$W8&lt;0)*((GA$3&amp;$FU$2)-$V8&gt;=0),ROUNDDOWN($H8/($W8-$V8+1),2),IF((GA$3&amp;$FU$2)-$W8,,$H8+$W8-SUM($W8:FZ8)))</f>
        <v>0</v>
      </c>
      <c r="GB8" s="38">
        <f ca="1">IF(((GB$3&amp;$FU$2)-$W8&lt;0)*((GB$3&amp;$FU$2)-$V8&gt;=0),ROUNDDOWN($H8/($W8-$V8+1),2),IF((GB$3&amp;$FU$2)-$W8,,$H8+$W8-SUM($W8:GA8)))</f>
        <v>0</v>
      </c>
      <c r="GC8" s="38">
        <f ca="1">IF(((GC$3&amp;$FU$2)-$W8&lt;0)*((GC$3&amp;$FU$2)-$V8&gt;=0),ROUNDDOWN($H8/($W8-$V8+1),2),IF((GC$3&amp;$FU$2)-$W8,,$H8+$W8-SUM($W8:GB8)))</f>
        <v>0</v>
      </c>
      <c r="GD8" s="38">
        <f ca="1">IF(((GD$3&amp;$FU$2)-$W8&lt;0)*((GD$3&amp;$FU$2)-$V8&gt;=0),ROUNDDOWN($H8/($W8-$V8+1),2),IF((GD$3&amp;$FU$2)-$W8,,$H8+$W8-SUM($W8:GC8)))</f>
        <v>0</v>
      </c>
      <c r="GE8" s="38">
        <f ca="1">IF(((GE$3&amp;$FU$2)-$W8&lt;0)*((GE$3&amp;$FU$2)-$V8&gt;=0),ROUNDDOWN($H8/($W8-$V8+1),2),IF((GE$3&amp;$FU$2)-$W8,,$H8+$W8-SUM($W8:GD8)))</f>
        <v>0</v>
      </c>
      <c r="GF8" s="38">
        <f ca="1">IF(((GF$3&amp;$FU$2)-$W8&lt;0)*((GF$3&amp;$FU$2)-$V8&gt;=0),ROUNDDOWN($H8/($W8-$V8+1),2),IF((GF$3&amp;$FU$2)-$W8,,$H8+$W8-SUM($W8:GE8)))</f>
        <v>0</v>
      </c>
      <c r="GG8" s="38">
        <f ca="1">IF(((GG$3&amp;$FU$2)-$W8&lt;0)*((GG$3&amp;$FU$2)-$V8&gt;=0),ROUNDDOWN($H8/($W8-$V8+1),2),IF((GG$3&amp;$FU$2)-$W8,,$H8+$W8-SUM($W8:GF8)))</f>
        <v>0</v>
      </c>
      <c r="GH8" s="38">
        <f ca="1">IF(((GH$3&amp;$FU$2)-$W8&lt;0)*((GH$3&amp;$FU$2)-$V8&gt;=0),ROUNDDOWN($H8/($W8-$V8+1),2),IF((GH$3&amp;$FU$2)-$W8,,$H8+$W8-SUM($W8:GG8)))</f>
        <v>0</v>
      </c>
      <c r="GI8" s="38">
        <f ca="1">IF(((GI$3&amp;$FU$2)-$W8&lt;0)*((GI$3&amp;$FU$2)-$V8&gt;=0),ROUNDDOWN($H8/($W8-$V8+1),2),IF((GI$3&amp;$FU$2)-$W8,,$H8+$W8-SUM($W8:GH8)))</f>
        <v>0</v>
      </c>
      <c r="GJ8" s="38">
        <f ca="1">IF(((GJ$3&amp;$FU$2)-$W8&lt;0)*((GJ$3&amp;$FU$2)-$V8&gt;=0),ROUNDDOWN($H8/($W8-$V8+1),2),IF((GJ$3&amp;$FU$2)-$W8,,$H8+$W8-SUM($W8:GI8)))</f>
        <v>0</v>
      </c>
      <c r="GK8" s="38">
        <f ca="1">IF(((GK$3&amp;$FU$2)-$W8&lt;0)*((GK$3&amp;$FU$2)-$V8&gt;=0),ROUNDDOWN($H8/($W8-$V8+1),2),IF((GK$3&amp;$FU$2)-$W8,,$H8+$W8-SUM($W8:GJ8)))</f>
        <v>0</v>
      </c>
      <c r="GL8" s="38">
        <f ca="1">IF(((GL$3&amp;$FU$2)-$W8&lt;0)*((GL$3&amp;$FU$2)-$V8&gt;=0),ROUNDDOWN($H8/($W8-$V8+1),2),IF((GL$3&amp;$FU$2)-$W8,,$H8+$W8-SUM($W8:GK8)))</f>
        <v>0</v>
      </c>
      <c r="GM8" s="38">
        <f ca="1">IF(((GM$3&amp;$FU$2)-$W8&lt;0)*((GM$3&amp;$FU$2)-$V8&gt;=0),ROUNDDOWN($H8/($W8-$V8+1),2),IF((GM$3&amp;$FU$2)-$W8,,$H8+$W8-SUM($W8:GL8)))</f>
        <v>0</v>
      </c>
      <c r="GN8" s="38">
        <f ca="1">IF(((GN$3&amp;$FU$2)-$W8&lt;0)*((GN$3&amp;$FU$2)-$V8&gt;=0),ROUNDDOWN($H8/($W8-$V8+1),2),IF((GN$3&amp;$FU$2)-$W8,,$H8+$W8-SUM($W8:GM8)))</f>
        <v>0</v>
      </c>
      <c r="GO8" s="38">
        <f ca="1">IF(((GO$3&amp;$FU$2)-$W8&lt;0)*((GO$3&amp;$FU$2)-$V8&gt;=0),ROUNDDOWN($H8/($W8-$V8+1),2),IF((GO$3&amp;$FU$2)-$W8,,$H8+$W8-SUM($W8:GN8)))</f>
        <v>0</v>
      </c>
      <c r="GP8" s="38">
        <f ca="1">IF(((GP$3&amp;$FU$2)-$W8&lt;0)*((GP$3&amp;$FU$2)-$V8&gt;=0),ROUNDDOWN($H8/($W8-$V8+1),2),IF((GP$3&amp;$FU$2)-$W8,,$H8+$W8-SUM($W8:GO8)))</f>
        <v>0</v>
      </c>
      <c r="GQ8" s="38">
        <f ca="1">IF(((GQ$3&amp;$FU$2)-$W8&lt;0)*((GQ$3&amp;$FU$2)-$V8&gt;=0),ROUNDDOWN($H8/($W8-$V8+1),2),IF((GQ$3&amp;$FU$2)-$W8,,$H8+$W8-SUM($W8:GP8)))</f>
        <v>0</v>
      </c>
      <c r="GR8" s="38">
        <f ca="1">IF(((GR$3&amp;$FU$2)-$W8&lt;0)*((GR$3&amp;$FU$2)-$V8&gt;=0),ROUNDDOWN($H8/($W8-$V8+1),2),IF((GR$3&amp;$FU$2)-$W8,,$H8+$W8-SUM($W8:GQ8)))</f>
        <v>0</v>
      </c>
      <c r="GS8" s="38">
        <f ca="1">IF(((GS$3&amp;$FU$2)-$W8&lt;0)*((GS$3&amp;$FU$2)-$V8&gt;=0),ROUNDDOWN($H8/($W8-$V8+1),2),IF((GS$3&amp;$FU$2)-$W8,,$H8+$W8-SUM($W8:GR8)))</f>
        <v>0</v>
      </c>
      <c r="GT8" s="38">
        <f ca="1">IF(((GT$3&amp;$FU$2)-$W8&lt;0)*((GT$3&amp;$FU$2)-$V8&gt;=0),ROUNDDOWN($H8/($W8-$V8+1),2),IF((GT$3&amp;$FU$2)-$W8,,$H8+$W8-SUM($W8:GS8)))</f>
        <v>0</v>
      </c>
      <c r="GU8" s="38">
        <f ca="1">IF(((GU$3&amp;$FU$2)-$W8&lt;0)*((GU$3&amp;$FU$2)-$V8&gt;=0),ROUNDDOWN($H8/($W8-$V8+1),2),IF((GU$3&amp;$FU$2)-$W8,,$H8+$W8-SUM($W8:GT8)))</f>
        <v>0</v>
      </c>
      <c r="GV8" s="38">
        <f ca="1">IF(((GV$3&amp;$FU$2)-$W8&lt;0)*((GV$3&amp;$FU$2)-$V8&gt;=0),ROUNDDOWN($H8/($W8-$V8+1),2),IF((GV$3&amp;$FU$2)-$W8,,$H8+$W8-SUM($W8:GU8)))</f>
        <v>0</v>
      </c>
      <c r="GW8" s="38">
        <f ca="1">IF(((GW$3&amp;$FU$2)-$W8&lt;0)*((GW$3&amp;$FU$2)-$V8&gt;=0),ROUNDDOWN($H8/($W8-$V8+1),2),IF((GW$3&amp;$FU$2)-$W8,,$H8+$W8-SUM($W8:GV8)))</f>
        <v>0</v>
      </c>
      <c r="GX8" s="38">
        <f ca="1">IF(((GX$3&amp;$FU$2)-$W8&lt;0)*((GX$3&amp;$FU$2)-$V8&gt;=0),ROUNDDOWN($H8/($W8-$V8+1),2),IF((GX$3&amp;$FU$2)-$W8,,$H8+$W8-SUM($W8:GW8)))</f>
        <v>0</v>
      </c>
      <c r="GY8" s="20">
        <f ca="1">IF(((GY$3&amp;$FU$2)-$W8&lt;0)*((GY$3&amp;$FU$2)-$V8&gt;=0),ROUNDDOWN($H8/($W8-$V8+1),2),IF((GY$3&amp;$FU$2)-$W8,,$H8+$W8-SUM($W8:GX8)))</f>
        <v>0</v>
      </c>
      <c r="GZ8" s="81">
        <f ca="1">IF(((GZ$3&amp;$GY$2)-$W8&lt;0)*((GZ$3&amp;$GY$2)-$V8&gt;=0),ROUNDDOWN($H8/($W8-$V8+1),2),IF((GZ$3&amp;$GY$2)-$W8,,$H8+$W8-SUM($W8:GY8)))</f>
        <v>0</v>
      </c>
      <c r="HA8" s="38">
        <f ca="1">IF(((HA$3&amp;$GY$2)-$W8&lt;0)*((HA$3&amp;$GY$2)-$V8&gt;=0),ROUNDDOWN($H8/($W8-$V8+1),2),IF((HA$3&amp;$GY$2)-$W8,,$H8+$W8-SUM($W8:GZ8)))</f>
        <v>0</v>
      </c>
      <c r="HB8" s="38">
        <f ca="1">IF(((HB$3&amp;$GY$2)-$W8&lt;0)*((HB$3&amp;$GY$2)-$V8&gt;=0),ROUNDDOWN($H8/($W8-$V8+1),2),IF((HB$3&amp;$GY$2)-$W8,,$H8+$W8-SUM($W8:HA8)))</f>
        <v>0</v>
      </c>
      <c r="HC8" s="38">
        <f ca="1">IF(((HC$3&amp;$GY$2)-$W8&lt;0)*((HC$3&amp;$GY$2)-$V8&gt;=0),ROUNDDOWN($H8/($W8-$V8+1),2),IF((HC$3&amp;$GY$2)-$W8,,$H8+$W8-SUM($W8:HB8)))</f>
        <v>0</v>
      </c>
      <c r="HD8" s="38">
        <f ca="1">IF(((HD$3&amp;$GY$2)-$W8&lt;0)*((HD$3&amp;$GY$2)-$V8&gt;=0),ROUNDDOWN($H8/($W8-$V8+1),2),IF((HD$3&amp;$GY$2)-$W8,,$H8+$W8-SUM($W8:HC8)))</f>
        <v>0</v>
      </c>
      <c r="HE8" s="38">
        <f ca="1">IF(((HE$3&amp;$GY$2)-$W8&lt;0)*((HE$3&amp;$GY$2)-$V8&gt;=0),ROUNDDOWN($H8/($W8-$V8+1),2),IF((HE$3&amp;$GY$2)-$W8,,$H8+$W8-SUM($W8:HD8)))</f>
        <v>0</v>
      </c>
      <c r="HF8" s="38">
        <f ca="1">IF(((HF$3&amp;$GY$2)-$W8&lt;0)*((HF$3&amp;$GY$2)-$V8&gt;=0),ROUNDDOWN($H8/($W8-$V8+1),2),IF((HF$3&amp;$GY$2)-$W8,,$H8+$W8-SUM($W8:HE8)))</f>
        <v>0</v>
      </c>
      <c r="HG8" s="38">
        <f ca="1">IF(((HG$3&amp;$GY$2)-$W8&lt;0)*((HG$3&amp;$GY$2)-$V8&gt;=0),ROUNDDOWN($H8/($W8-$V8+1),2),IF((HG$3&amp;$GY$2)-$W8,,$H8+$W8-SUM($W8:HF8)))</f>
        <v>0</v>
      </c>
      <c r="HH8" s="38">
        <f ca="1">IF(((HH$3&amp;$GY$2)-$W8&lt;0)*((HH$3&amp;$GY$2)-$V8&gt;=0),ROUNDDOWN($H8/($W8-$V8+1),2),IF((HH$3&amp;$GY$2)-$W8,,$H8+$W8-SUM($W8:HG8)))</f>
        <v>0</v>
      </c>
      <c r="HI8" s="38">
        <f ca="1">IF(((HI$3&amp;$GY$2)-$W8&lt;0)*((HI$3&amp;$GY$2)-$V8&gt;=0),ROUNDDOWN($H8/($W8-$V8+1),2),IF((HI$3&amp;$GY$2)-$W8,,$H8+$W8-SUM($W8:HH8)))</f>
        <v>0</v>
      </c>
      <c r="HJ8" s="38">
        <f ca="1">IF(((HJ$3&amp;$GY$2)-$W8&lt;0)*((HJ$3&amp;$GY$2)-$V8&gt;=0),ROUNDDOWN($H8/($W8-$V8+1),2),IF((HJ$3&amp;$GY$2)-$W8,,$H8+$W8-SUM($W8:HI8)))</f>
        <v>0</v>
      </c>
      <c r="HK8" s="38">
        <f ca="1">IF(((HK$3&amp;$GY$2)-$W8&lt;0)*((HK$3&amp;$GY$2)-$V8&gt;=0),ROUNDDOWN($H8/($W8-$V8+1),2),IF((HK$3&amp;$GY$2)-$W8,,$H8+$W8-SUM($W8:HJ8)))</f>
        <v>0</v>
      </c>
      <c r="HL8" s="38">
        <f ca="1">IF(((HL$3&amp;$GY$2)-$W8&lt;0)*((HL$3&amp;$GY$2)-$V8&gt;=0),ROUNDDOWN($H8/($W8-$V8+1),2),IF((HL$3&amp;$GY$2)-$W8,,$H8+$W8-SUM($W8:HK8)))</f>
        <v>0</v>
      </c>
      <c r="HM8" s="38">
        <f ca="1">IF(((HM$3&amp;$GY$2)-$W8&lt;0)*((HM$3&amp;$GY$2)-$V8&gt;=0),ROUNDDOWN($H8/($W8-$V8+1),2),IF((HM$3&amp;$GY$2)-$W8,,$H8+$W8-SUM($W8:HL8)))</f>
        <v>0</v>
      </c>
      <c r="HN8" s="38">
        <f ca="1">IF(((HN$3&amp;$GY$2)-$W8&lt;0)*((HN$3&amp;$GY$2)-$V8&gt;=0),ROUNDDOWN($H8/($W8-$V8+1),2),IF((HN$3&amp;$GY$2)-$W8,,$H8+$W8-SUM($W8:HM8)))</f>
        <v>0</v>
      </c>
      <c r="HO8" s="38">
        <f ca="1">IF(((HO$3&amp;$GY$2)-$W8&lt;0)*((HO$3&amp;$GY$2)-$V8&gt;=0),ROUNDDOWN($H8/($W8-$V8+1),2),IF((HO$3&amp;$GY$2)-$W8,,$H8+$W8-SUM($W8:HN8)))</f>
        <v>0</v>
      </c>
      <c r="HP8" s="38">
        <f ca="1">IF(((HP$3&amp;$GY$2)-$W8&lt;0)*((HP$3&amp;$GY$2)-$V8&gt;=0),ROUNDDOWN($H8/($W8-$V8+1),2),IF((HP$3&amp;$GY$2)-$W8,,$H8+$W8-SUM($W8:HO8)))</f>
        <v>0</v>
      </c>
      <c r="HQ8" s="38">
        <f ca="1">IF(((HQ$3&amp;$GY$2)-$W8&lt;0)*((HQ$3&amp;$GY$2)-$V8&gt;=0),ROUNDDOWN($H8/($W8-$V8+1),2),IF((HQ$3&amp;$GY$2)-$W8,,$H8+$W8-SUM($W8:HP8)))</f>
        <v>0</v>
      </c>
      <c r="HR8" s="38">
        <f ca="1">IF(((HR$3&amp;$GY$2)-$W8&lt;0)*((HR$3&amp;$GY$2)-$V8&gt;=0),ROUNDDOWN($H8/($W8-$V8+1),2),IF((HR$3&amp;$GY$2)-$W8,,$H8+$W8-SUM($W8:HQ8)))</f>
        <v>0</v>
      </c>
      <c r="HS8" s="38">
        <f ca="1">IF(((HS$3&amp;$GY$2)-$W8&lt;0)*((HS$3&amp;$GY$2)-$V8&gt;=0),ROUNDDOWN($H8/($W8-$V8+1),2),IF((HS$3&amp;$GY$2)-$W8,,$H8+$W8-SUM($W8:HR8)))</f>
        <v>0</v>
      </c>
      <c r="HT8" s="38">
        <f ca="1">IF(((HT$3&amp;$GY$2)-$W8&lt;0)*((HT$3&amp;$GY$2)-$V8&gt;=0),ROUNDDOWN($H8/($W8-$V8+1),2),IF((HT$3&amp;$GY$2)-$W8,,$H8+$W8-SUM($W8:HS8)))</f>
        <v>0</v>
      </c>
      <c r="HU8" s="38">
        <f ca="1">IF(((HU$3&amp;$GY$2)-$W8&lt;0)*((HU$3&amp;$GY$2)-$V8&gt;=0),ROUNDDOWN($H8/($W8-$V8+1),2),IF((HU$3&amp;$GY$2)-$W8,,$H8+$W8-SUM($W8:HT8)))</f>
        <v>0</v>
      </c>
      <c r="HV8" s="38">
        <f ca="1">IF(((HV$3&amp;$GY$2)-$W8&lt;0)*((HV$3&amp;$GY$2)-$V8&gt;=0),ROUNDDOWN($H8/($W8-$V8+1),2),IF((HV$3&amp;$GY$2)-$W8,,$H8+$W8-SUM($W8:HU8)))</f>
        <v>0</v>
      </c>
      <c r="HW8" s="38">
        <f ca="1">IF(((HW$3&amp;$GY$2)-$W8&lt;0)*((HW$3&amp;$GY$2)-$V8&gt;=0),ROUNDDOWN($H8/($W8-$V8+1),2),IF((HW$3&amp;$GY$2)-$W8,,$H8+$W8-SUM($W8:HV8)))</f>
        <v>0</v>
      </c>
      <c r="HX8" s="38">
        <f ca="1">IF(((HX$3&amp;$GY$2)-$W8&lt;0)*((HX$3&amp;$GY$2)-$V8&gt;=0),ROUNDDOWN($H8/($W8-$V8+1),2),IF((HX$3&amp;$GY$2)-$W8,,$H8+$W8-SUM($W8:HW8)))</f>
        <v>0</v>
      </c>
      <c r="HY8" s="38">
        <f ca="1">IF(((HY$3&amp;$GY$2)-$W8&lt;0)*((HY$3&amp;$GY$2)-$V8&gt;=0),ROUNDDOWN($H8/($W8-$V8+1),2),IF((HY$3&amp;$GY$2)-$W8,,$H8+$W8-SUM($W8:HX8)))</f>
        <v>0</v>
      </c>
      <c r="HZ8" s="38">
        <f ca="1">IF(((HZ$3&amp;$GY$2)-$W8&lt;0)*((HZ$3&amp;$GY$2)-$V8&gt;=0),ROUNDDOWN($H8/($W8-$V8+1),2),IF((HZ$3&amp;$GY$2)-$W8,,$H8+$W8-SUM($W8:HY8)))</f>
        <v>0</v>
      </c>
      <c r="IA8" s="38"/>
      <c r="IB8" s="38">
        <f ca="1">IF(((IB$3&amp;$GY$2)-$W8&lt;0)*((IB$3&amp;$GY$2)-$V8&gt;=0),ROUNDDOWN($H8/($W8-$V8+1),2),IF((IB$3&amp;$GY$2)-$W8,,$H8+$W8-SUM($W8:IA8)))</f>
        <v>0</v>
      </c>
      <c r="IC8" s="38">
        <f ca="1">IF(((IC$3&amp;$GY$2)-$W8&lt;0)*((IC$3&amp;$GY$2)-$V8&gt;=0),ROUNDDOWN($H8/($W8-$V8+1),2),IF((IC$3&amp;$GY$2)-$W8,,$H8+$W8-SUM($W8:IB8)))</f>
        <v>0</v>
      </c>
      <c r="ID8" s="83">
        <f ca="1">IF(((ID$3&amp;$GY$2)-$W8&lt;0)*((ID$3&amp;$GY$2)-$V8&gt;=0),ROUNDDOWN($H8/($W8-$V8+1),2),IF((ID$3&amp;$GY$2)-$W8,,$H8+$W8-SUM($W8:IC8)))</f>
        <v>0</v>
      </c>
    </row>
    <row r="9" spans="1:238" s="1" customFormat="1" ht="20.100000000000001" customHeight="1" outlineLevel="2" x14ac:dyDescent="0.2">
      <c r="A9" s="1">
        <v>2</v>
      </c>
      <c r="B9" s="112"/>
      <c r="C9" s="115"/>
      <c r="D9" s="89"/>
      <c r="E9" s="118"/>
      <c r="F9" s="121"/>
      <c r="G9" s="34" t="s">
        <v>32</v>
      </c>
      <c r="H9" s="89"/>
      <c r="I9" s="66">
        <f>$I8</f>
        <v>2</v>
      </c>
      <c r="J9" s="103"/>
      <c r="K9" s="89"/>
      <c r="L9" s="106"/>
      <c r="M9" s="106"/>
      <c r="N9" s="109"/>
      <c r="O9" s="92"/>
      <c r="P9" s="92"/>
      <c r="Q9" s="95"/>
      <c r="R9" s="86"/>
      <c r="S9" s="86"/>
      <c r="T9" s="98"/>
      <c r="U9" s="44">
        <f ca="1">$W$1-$O8</f>
        <v>56</v>
      </c>
      <c r="V9" s="45">
        <f ca="1">$W$1-$P8</f>
        <v>51</v>
      </c>
      <c r="W9" s="18">
        <f>O8</f>
        <v>43252</v>
      </c>
      <c r="X9" s="19">
        <f>P8</f>
        <v>43257</v>
      </c>
      <c r="Y9" s="35">
        <f>IF(((Y$3&amp;$Y$2)-$X9&lt;0)*((Y$3&amp;$Y$2)-$W9&gt;=0),ROUNDDOWN($I9/($X9-$W9+1),2),IF((Y$3&amp;$Y$2)-$X9,,$I9+$X9-SUM($X9:X9)))</f>
        <v>0.33</v>
      </c>
      <c r="Z9" s="35">
        <f>IF(((Z$3&amp;$Y$2)-$X9&lt;0)*((Z$3&amp;$Y$2)-$W9&gt;=0),ROUNDDOWN($I9/($X9-$W9+1),2),IF((Z$3&amp;$Y$2)-$X9,,$I9+$X9-SUM($X9:Y9)))</f>
        <v>0.33</v>
      </c>
      <c r="AA9" s="35">
        <f>IF(((AA$3&amp;$Y$2)-$X9&lt;0)*((AA$3&amp;$Y$2)-$W9&gt;=0),ROUNDDOWN($I9/($X9-$W9+1),2),IF((AA$3&amp;$Y$2)-$X9,,$I9+$X9-SUM($X9:Z9)))</f>
        <v>0.33</v>
      </c>
      <c r="AB9" s="35">
        <f>IF(((AB$3&amp;$Y$2)-$X9&lt;0)*((AB$3&amp;$Y$2)-$W9&gt;=0),ROUNDDOWN($I9/($X9-$W9+1),2),IF((AB$3&amp;$Y$2)-$X9,,$I9+$X9-SUM($X9:AA9)))</f>
        <v>0.33</v>
      </c>
      <c r="AC9" s="35">
        <f>IF(((AC$3&amp;$Y$2)-$X9&lt;0)*((AC$3&amp;$Y$2)-$W9&gt;=0),ROUNDDOWN($I9/($X9-$W9+1),2),IF((AC$3&amp;$Y$2)-$X9,,$I9+$X9-SUM($X9:AB9)))</f>
        <v>0.33</v>
      </c>
      <c r="AD9" s="35">
        <f>IF(((AD$3&amp;$Y$2)-$X9&lt;0)*((AD$3&amp;$Y$2)-$W9&gt;=0),ROUNDDOWN($I9/($X9-$W9+1),2),IF((AD$3&amp;$Y$2)-$X9,,$I9+$X9-SUM($X9:AC9)))</f>
        <v>0.34999999999126885</v>
      </c>
      <c r="AE9" s="35">
        <f>IF(((AE$3&amp;$Y$2)-$X9&lt;0)*((AE$3&amp;$Y$2)-$W9&gt;=0),ROUNDDOWN($I9/($X9-$W9+1),2),IF((AE$3&amp;$Y$2)-$X9,,$I9+$X9-SUM($X9:AD9)))</f>
        <v>0</v>
      </c>
      <c r="AF9" s="35">
        <f>IF(((AF$3&amp;$Y$2)-$X9&lt;0)*((AF$3&amp;$Y$2)-$W9&gt;=0),ROUNDDOWN($I9/($X9-$W9+1),2),IF((AF$3&amp;$Y$2)-$X9,,$I9+$X9-SUM($X9:AE9)))</f>
        <v>0</v>
      </c>
      <c r="AG9" s="35">
        <f>IF(((AG$3&amp;$Y$2)-$X9&lt;0)*((AG$3&amp;$Y$2)-$W9&gt;=0),ROUNDDOWN($I9/($X9-$W9+1),2),IF((AG$3&amp;$Y$2)-$X9,,$I9+$X9-SUM($X9:AF9)))</f>
        <v>0</v>
      </c>
      <c r="AH9" s="35">
        <f>IF(((AH$3&amp;$Y$2)-$X9&lt;0)*((AH$3&amp;$Y$2)-$W9&gt;=0),ROUNDDOWN($I9/($X9-$W9+1),2),IF((AH$3&amp;$Y$2)-$X9,,$I9+$X9-SUM($X9:AG9)))</f>
        <v>0</v>
      </c>
      <c r="AI9" s="35">
        <f>IF(((AI$3&amp;$Y$2)-$X9&lt;0)*((AI$3&amp;$Y$2)-$W9&gt;=0),ROUNDDOWN($I9/($X9-$W9+1),2),IF((AI$3&amp;$Y$2)-$X9,,$I9+$X9-SUM($X9:AH9)))</f>
        <v>0</v>
      </c>
      <c r="AJ9" s="35">
        <f>IF(((AJ$3&amp;$Y$2)-$X9&lt;0)*((AJ$3&amp;$Y$2)-$W9&gt;=0),ROUNDDOWN($I9/($X9-$W9+1),2),IF((AJ$3&amp;$Y$2)-$X9,,$I9+$X9-SUM($X9:AI9)))</f>
        <v>0</v>
      </c>
      <c r="AK9" s="35">
        <f>IF(((AK$3&amp;$Y$2)-$X9&lt;0)*((AK$3&amp;$Y$2)-$W9&gt;=0),ROUNDDOWN($I9/($X9-$W9+1),2),IF((AK$3&amp;$Y$2)-$X9,,$I9+$X9-SUM($X9:AJ9)))</f>
        <v>0</v>
      </c>
      <c r="AL9" s="35">
        <f>IF(((AL$3&amp;$Y$2)-$X9&lt;0)*((AL$3&amp;$Y$2)-$W9&gt;=0),ROUNDDOWN($I9/($X9-$W9+1),2),IF((AL$3&amp;$Y$2)-$X9,,$I9+$X9-SUM($X9:AK9)))</f>
        <v>0</v>
      </c>
      <c r="AM9" s="35">
        <f>IF(((AM$3&amp;$Y$2)-$X9&lt;0)*((AM$3&amp;$Y$2)-$W9&gt;=0),ROUNDDOWN($I9/($X9-$W9+1),2),IF((AM$3&amp;$Y$2)-$X9,,$I9+$X9-SUM($X9:AL9)))</f>
        <v>0</v>
      </c>
      <c r="AN9" s="35">
        <f>IF(((AN$3&amp;$Y$2)-$X9&lt;0)*((AN$3&amp;$Y$2)-$W9&gt;=0),ROUNDDOWN($I9/($X9-$W9+1),2),IF((AN$3&amp;$Y$2)-$X9,,$I9+$X9-SUM($X9:AM9)))</f>
        <v>0</v>
      </c>
      <c r="AO9" s="35">
        <f>IF(((AO$3&amp;$Y$2)-$X9&lt;0)*((AO$3&amp;$Y$2)-$W9&gt;=0),ROUNDDOWN($I9/($X9-$W9+1),2),IF((AO$3&amp;$Y$2)-$X9,,$I9+$X9-SUM($X9:AN9)))</f>
        <v>0</v>
      </c>
      <c r="AP9" s="35">
        <f>IF(((AP$3&amp;$Y$2)-$X9&lt;0)*((AP$3&amp;$Y$2)-$W9&gt;=0),ROUNDDOWN($I9/($X9-$W9+1),2),IF((AP$3&amp;$Y$2)-$X9,,$I9+$X9-SUM($X9:AO9)))</f>
        <v>0</v>
      </c>
      <c r="AQ9" s="35">
        <f>IF(((AQ$3&amp;$Y$2)-$X9&lt;0)*((AQ$3&amp;$Y$2)-$W9&gt;=0),ROUNDDOWN($I9/($X9-$W9+1),2),IF((AQ$3&amp;$Y$2)-$X9,,$I9+$X9-SUM($X9:AP9)))</f>
        <v>0</v>
      </c>
      <c r="AR9" s="35">
        <f>IF(((AR$3&amp;$Y$2)-$X9&lt;0)*((AR$3&amp;$Y$2)-$W9&gt;=0),ROUNDDOWN($I9/($X9-$W9+1),2),IF((AR$3&amp;$Y$2)-$X9,,$I9+$X9-SUM($X9:AQ9)))</f>
        <v>0</v>
      </c>
      <c r="AS9" s="35">
        <f>IF(((AS$3&amp;$Y$2)-$X9&lt;0)*((AS$3&amp;$Y$2)-$W9&gt;=0),ROUNDDOWN($I9/($X9-$W9+1),2),IF((AS$3&amp;$Y$2)-$X9,,$I9+$X9-SUM($X9:AR9)))</f>
        <v>0</v>
      </c>
      <c r="AT9" s="35">
        <f>IF(((AT$3&amp;$Y$2)-$X9&lt;0)*((AT$3&amp;$Y$2)-$W9&gt;=0),ROUNDDOWN($I9/($X9-$W9+1),2),IF((AT$3&amp;$Y$2)-$X9,,$I9+$X9-SUM($X9:AS9)))</f>
        <v>0</v>
      </c>
      <c r="AU9" s="35">
        <f>IF(((AU$3&amp;$Y$2)-$X9&lt;0)*((AU$3&amp;$Y$2)-$W9&gt;=0),ROUNDDOWN($I9/($X9-$W9+1),2),IF((AU$3&amp;$Y$2)-$X9,,$I9+$X9-SUM($X9:AT9)))</f>
        <v>0</v>
      </c>
      <c r="AV9" s="35">
        <f>IF(((AV$3&amp;$Y$2)-$X9&lt;0)*((AV$3&amp;$Y$2)-$W9&gt;=0),ROUNDDOWN($I9/($X9-$W9+1),2),IF((AV$3&amp;$Y$2)-$X9,,$I9+$X9-SUM($X9:AU9)))</f>
        <v>0</v>
      </c>
      <c r="AW9" s="35">
        <f>IF(((AW$3&amp;$Y$2)-$X9&lt;0)*((AW$3&amp;$Y$2)-$W9&gt;=0),ROUNDDOWN($I9/($X9-$W9+1),2),IF((AW$3&amp;$Y$2)-$X9,,$I9+$X9-SUM($X9:AV9)))</f>
        <v>0</v>
      </c>
      <c r="AX9" s="35">
        <f>IF(((AX$3&amp;$Y$2)-$X9&lt;0)*((AX$3&amp;$Y$2)-$W9&gt;=0),ROUNDDOWN($I9/($X9-$W9+1),2),IF((AX$3&amp;$Y$2)-$X9,,$I9+$X9-SUM($X9:AW9)))</f>
        <v>0</v>
      </c>
      <c r="AY9" s="35">
        <f>IF(((AY$3&amp;$Y$2)-$X9&lt;0)*((AY$3&amp;$Y$2)-$W9&gt;=0),ROUNDDOWN($I9/($X9-$W9+1),2),IF((AY$3&amp;$Y$2)-$X9,,$I9+$X9-SUM($X9:AX9)))</f>
        <v>0</v>
      </c>
      <c r="AZ9" s="35">
        <f>IF(((AZ$3&amp;$Y$2)-$X9&lt;0)*((AZ$3&amp;$Y$2)-$W9&gt;=0),ROUNDDOWN($I9/($X9-$W9+1),2),IF((AZ$3&amp;$Y$2)-$X9,,$I9+$X9-SUM($X9:AY9)))</f>
        <v>0</v>
      </c>
      <c r="BA9" s="35">
        <f>IF(((BA$3&amp;$Y$2)-$X9&lt;0)*((BA$3&amp;$Y$2)-$W9&gt;=0),ROUNDDOWN($I9/($X9-$W9+1),2),IF((BA$3&amp;$Y$2)-$X9,,$I9+$X9-SUM($X9:AZ9)))</f>
        <v>0</v>
      </c>
      <c r="BB9" s="35">
        <f>IF(((BB$3&amp;$Y$2)-$X9&lt;0)*((BB$3&amp;$Y$2)-$W9&gt;=0),ROUNDDOWN($I9/($X9-$W9+1),2),IF((BB$3&amp;$Y$2)-$X9,,$I9+$X9-SUM($X9:BA9)))</f>
        <v>0</v>
      </c>
      <c r="BC9" s="35">
        <f ca="1">IF(((BC$3&amp;$BB$2)-$W9&lt;0)*((BC$3&amp;$BB$2)-$V9&gt;=0),ROUNDDOWN($H9/($W9-$V9+1),2),IF((BC$3&amp;$BB$2)-$W9,,$H9+$W9-SUM($W9:BB9)))</f>
        <v>0</v>
      </c>
      <c r="BD9" s="84">
        <f ca="1">IF(((BD$3&amp;$BB$2)-$W9&lt;0)*((BD$3&amp;$BB$2)-$V9&gt;=0),ROUNDDOWN($H9/($W9-$V9+1),2),IF((BD$3&amp;$BB$2)-$W9,,$H9+$W9-SUM($W9:BC9)))</f>
        <v>0</v>
      </c>
      <c r="BE9" s="84">
        <f ca="1">IF(((BE$3&amp;$BB$2)-$W9&lt;0)*((BE$3&amp;$BB$2)-$V9&gt;=0),ROUNDDOWN($H9/($W9-$V9+1),2),IF((BE$3&amp;$BB$2)-$W9,,$H9+$W9-SUM($W9:BD9)))</f>
        <v>0</v>
      </c>
      <c r="BF9" s="84">
        <f ca="1">IF(((BF$3&amp;$BB$2)-$W9&lt;0)*((BF$3&amp;$BB$2)-$V9&gt;=0),ROUNDDOWN($H9/($W9-$V9+1),2),IF((BF$3&amp;$BB$2)-$W9,,$H9+$W9-SUM($W9:BE9)))</f>
        <v>0</v>
      </c>
      <c r="BG9" s="84">
        <f ca="1">IF(((BG$3&amp;$BB$2)-$W9&lt;0)*((BG$3&amp;$BB$2)-$V9&gt;=0),ROUNDDOWN($H9/($W9-$V9+1),2),IF((BG$3&amp;$BB$2)-$W9,,$H9+$W9-SUM($W9:BF9)))</f>
        <v>0</v>
      </c>
      <c r="BH9" s="84">
        <f ca="1">IF(((BH$3&amp;$BB$2)-$W9&lt;0)*((BH$3&amp;$BB$2)-$V9&gt;=0),ROUNDDOWN($H9/($W9-$V9+1),2),IF((BH$3&amp;$BB$2)-$W9,,$H9+$W9-SUM($W9:BG9)))</f>
        <v>0</v>
      </c>
      <c r="BI9" s="84">
        <f ca="1">IF(((BI$3&amp;$BB$2)-$W9&lt;0)*((BI$3&amp;$BB$2)-$V9&gt;=0),ROUNDDOWN($H9/($W9-$V9+1),2),IF((BI$3&amp;$BB$2)-$W9,,$H9+$W9-SUM($W9:BH9)))</f>
        <v>0</v>
      </c>
      <c r="BJ9" s="84">
        <f ca="1">IF(((BJ$3&amp;$BB$2)-$W9&lt;0)*((BJ$3&amp;$BB$2)-$V9&gt;=0),ROUNDDOWN($H9/($W9-$V9+1),2),IF((BJ$3&amp;$BB$2)-$W9,,$H9+$W9-SUM($W9:BI9)))</f>
        <v>0</v>
      </c>
      <c r="BK9" s="84">
        <f ca="1">IF(((BK$3&amp;$BB$2)-$W9&lt;0)*((BK$3&amp;$BB$2)-$V9&gt;=0),ROUNDDOWN($H9/($W9-$V9+1),2),IF((BK$3&amp;$BB$2)-$W9,,$H9+$W9-SUM($W9:BJ9)))</f>
        <v>0</v>
      </c>
      <c r="BL9" s="84">
        <f ca="1">IF(((BL$3&amp;$BB$2)-$W9&lt;0)*((BL$3&amp;$BB$2)-$V9&gt;=0),ROUNDDOWN($H9/($W9-$V9+1),2),IF((BL$3&amp;$BB$2)-$W9,,$H9+$W9-SUM($W9:BK9)))</f>
        <v>0</v>
      </c>
      <c r="BM9" s="84">
        <f ca="1">IF(((BM$3&amp;$BB$2)-$W9&lt;0)*((BM$3&amp;$BB$2)-$V9&gt;=0),ROUNDDOWN($H9/($W9-$V9+1),2),IF((BM$3&amp;$BB$2)-$W9,,$H9+$W9-SUM($W9:BL9)))</f>
        <v>0</v>
      </c>
      <c r="BN9" s="84">
        <f ca="1">IF(((BN$3&amp;$BB$2)-$W9&lt;0)*((BN$3&amp;$BB$2)-$V9&gt;=0),ROUNDDOWN($H9/($W9-$V9+1),2),IF((BN$3&amp;$BB$2)-$W9,,$H9+$W9-SUM($W9:BM9)))</f>
        <v>0</v>
      </c>
      <c r="BO9" s="84">
        <f ca="1">IF(((BO$3&amp;$BB$2)-$W9&lt;0)*((BO$3&amp;$BB$2)-$V9&gt;=0),ROUNDDOWN($H9/($W9-$V9+1),2),IF((BO$3&amp;$BB$2)-$W9,,$H9+$W9-SUM($W9:BN9)))</f>
        <v>0</v>
      </c>
      <c r="BP9" s="84">
        <f ca="1">IF(((BP$3&amp;$BB$2)-$W9&lt;0)*((BP$3&amp;$BB$2)-$V9&gt;=0),ROUNDDOWN($H9/($W9-$V9+1),2),IF((BP$3&amp;$BB$2)-$W9,,$H9+$W9-SUM($W9:BO9)))</f>
        <v>0</v>
      </c>
      <c r="BQ9" s="84">
        <f ca="1">IF(((BQ$3&amp;$BB$2)-$W9&lt;0)*((BQ$3&amp;$BB$2)-$V9&gt;=0),ROUNDDOWN($H9/($W9-$V9+1),2),IF((BQ$3&amp;$BB$2)-$W9,,$H9+$W9-SUM($W9:BP9)))</f>
        <v>0</v>
      </c>
      <c r="BR9" s="84">
        <f ca="1">IF(((BR$3&amp;$BB$2)-$W9&lt;0)*((BR$3&amp;$BB$2)-$V9&gt;=0),ROUNDDOWN($H9/($W9-$V9+1),2),IF((BR$3&amp;$BB$2)-$W9,,$H9+$W9-SUM($W9:BQ9)))</f>
        <v>0</v>
      </c>
      <c r="BS9" s="84">
        <f ca="1">IF(((BS$3&amp;$BB$2)-$W9&lt;0)*((BS$3&amp;$BB$2)-$V9&gt;=0),ROUNDDOWN($H9/($W9-$V9+1),2),IF((BS$3&amp;$BB$2)-$W9,,$H9+$W9-SUM($W9:BR9)))</f>
        <v>0</v>
      </c>
      <c r="BT9" s="84">
        <f ca="1">IF(((BT$3&amp;$BB$2)-$W9&lt;0)*((BT$3&amp;$BB$2)-$V9&gt;=0),ROUNDDOWN($H9/($W9-$V9+1),2),IF((BT$3&amp;$BB$2)-$W9,,$H9+$W9-SUM($W9:BS9)))</f>
        <v>0</v>
      </c>
      <c r="BU9" s="84">
        <f ca="1">IF(((BU$3&amp;$BB$2)-$W9&lt;0)*((BU$3&amp;$BB$2)-$V9&gt;=0),ROUNDDOWN($H9/($W9-$V9+1),2),IF((BU$3&amp;$BB$2)-$W9,,$H9+$W9-SUM($W9:BT9)))</f>
        <v>0</v>
      </c>
      <c r="BV9" s="84">
        <f ca="1">IF(((BV$3&amp;$BB$2)-$W9&lt;0)*((BV$3&amp;$BB$2)-$V9&gt;=0),ROUNDDOWN($H9/($W9-$V9+1),2),IF((BV$3&amp;$BB$2)-$W9,,$H9+$W9-SUM($W9:BU9)))</f>
        <v>0</v>
      </c>
      <c r="BW9" s="84">
        <f ca="1">IF(((BW$3&amp;$BB$2)-$W9&lt;0)*((BW$3&amp;$BB$2)-$V9&gt;=0),ROUNDDOWN($H9/($W9-$V9+1),2),IF((BW$3&amp;$BB$2)-$W9,,$H9+$W9-SUM($W9:BV9)))</f>
        <v>0</v>
      </c>
      <c r="BX9" s="84">
        <f ca="1">IF(((BX$3&amp;$BB$2)-$W9&lt;0)*((BX$3&amp;$BB$2)-$V9&gt;=0),ROUNDDOWN($H9/($W9-$V9+1),2),IF((BX$3&amp;$BB$2)-$W9,,$H9+$W9-SUM($W9:BW9)))</f>
        <v>0</v>
      </c>
      <c r="BY9" s="84">
        <f ca="1">IF(((BY$3&amp;$BB$2)-$W9&lt;0)*((BY$3&amp;$BB$2)-$V9&gt;=0),ROUNDDOWN($H9/($W9-$V9+1),2),IF((BY$3&amp;$BB$2)-$W9,,$H9+$W9-SUM($W9:BX9)))</f>
        <v>0</v>
      </c>
      <c r="BZ9" s="84">
        <f ca="1">IF(((BZ$3&amp;$BB$2)-$W9&lt;0)*((BZ$3&amp;$BB$2)-$V9&gt;=0),ROUNDDOWN($H9/($W9-$V9+1),2),IF((BZ$3&amp;$BB$2)-$W9,,$H9+$W9-SUM($W9:BY9)))</f>
        <v>0</v>
      </c>
      <c r="CA9" s="84">
        <f ca="1">IF(((CA$3&amp;$BB$2)-$W9&lt;0)*((CA$3&amp;$BB$2)-$V9&gt;=0),ROUNDDOWN($H9/($W9-$V9+1),2),IF((CA$3&amp;$BB$2)-$W9,,$H9+$W9-SUM($W9:BZ9)))</f>
        <v>0</v>
      </c>
      <c r="CB9" s="84">
        <f ca="1">IF(((CB$3&amp;$BB$2)-$W9&lt;0)*((CB$3&amp;$BB$2)-$V9&gt;=0),ROUNDDOWN($H9/($W9-$V9+1),2),IF((CB$3&amp;$BB$2)-$W9,,$H9+$W9-SUM($W9:CA9)))</f>
        <v>0</v>
      </c>
      <c r="CC9" s="84">
        <f ca="1">IF(((CC$3&amp;$BB$2)-$W9&lt;0)*((CC$3&amp;$BB$2)-$V9&gt;=0),ROUNDDOWN($H9/($W9-$V9+1),2),IF((CC$3&amp;$BB$2)-$W9,,$H9+$W9-SUM($W9:CB9)))</f>
        <v>0</v>
      </c>
      <c r="CD9" s="84">
        <f ca="1">IF(((CD$3&amp;$BB$2)-$W9&lt;0)*((CD$3&amp;$BB$2)-$V9&gt;=0),ROUNDDOWN($H9/($W9-$V9+1),2),IF((CD$3&amp;$BB$2)-$W9,,$H9+$W9-SUM($W9:CC9)))</f>
        <v>0</v>
      </c>
      <c r="CE9" s="84">
        <f ca="1">IF(((CE$3&amp;$BB$2)-$W9&lt;0)*((CE$3&amp;$BB$2)-$V9&gt;=0),ROUNDDOWN($H9/($W9-$V9+1),2),IF((CE$3&amp;$BB$2)-$W9,,$H9+$W9-SUM($W9:CD9)))</f>
        <v>0</v>
      </c>
      <c r="CF9" s="84">
        <f ca="1">IF(((CF$3&amp;$BB$2)-$W9&lt;0)*((CF$3&amp;$BB$2)-$V9&gt;=0),ROUNDDOWN($H9/($W9-$V9+1),2),IF((CF$3&amp;$BB$2)-$W9,,$H9+$W9-SUM($W9:CE9)))</f>
        <v>0</v>
      </c>
      <c r="CG9" s="36">
        <f ca="1">IF(((CG$3&amp;$BB$2)-$W9&lt;0)*((CG$3&amp;$BB$2)-$V9&gt;=0),ROUNDDOWN($H9/($W9-$V9+1),2),IF((CG$3&amp;$BB$2)-$W9,,$H9+$W9-SUM($W9:CF9)))</f>
        <v>0</v>
      </c>
      <c r="CH9" s="84">
        <f ca="1">IF(((CH$3&amp;$CG$2)-$W9&lt;0)*((CH$3&amp;$CG$2)-$V9&gt;=0),ROUNDDOWN($H9/($W9-$V9+1),2),IF((CH$3&amp;$CG$2)-$W9,,$H9+$W9-SUM($W9:CG9)))</f>
        <v>0</v>
      </c>
      <c r="CI9" s="84">
        <f ca="1">IF(((CI$3&amp;$CG$2)-$W9&lt;0)*((CI$3&amp;$CG$2)-$V9&gt;=0),ROUNDDOWN($H9/($W9-$V9+1),2),IF((CI$3&amp;$CG$2)-$W9,,$H9+$W9-SUM($W9:CH9)))</f>
        <v>0</v>
      </c>
      <c r="CJ9" s="84">
        <f ca="1">IF(((CJ$3&amp;$CG$2)-$W9&lt;0)*((CJ$3&amp;$CG$2)-$V9&gt;=0),ROUNDDOWN($H9/($W9-$V9+1),2),IF((CJ$3&amp;$CG$2)-$W9,,$H9+$W9-SUM($W9:CI9)))</f>
        <v>0</v>
      </c>
      <c r="CK9" s="84">
        <f ca="1">IF(((CK$3&amp;$CG$2)-$W9&lt;0)*((CK$3&amp;$CG$2)-$V9&gt;=0),ROUNDDOWN($H9/($W9-$V9+1),2),IF((CK$3&amp;$CG$2)-$W9,,$H9+$W9-SUM($W9:CJ9)))</f>
        <v>0</v>
      </c>
      <c r="CL9" s="84">
        <f ca="1">IF(((CL$3&amp;$CG$2)-$W9&lt;0)*((CL$3&amp;$CG$2)-$V9&gt;=0),ROUNDDOWN($H9/($W9-$V9+1),2),IF((CL$3&amp;$CG$2)-$W9,,$H9+$W9-SUM($W9:CK9)))</f>
        <v>0</v>
      </c>
      <c r="CM9" s="84">
        <f ca="1">IF(((CM$3&amp;$CG$2)-$W9&lt;0)*((CM$3&amp;$CG$2)-$V9&gt;=0),ROUNDDOWN($H9/($W9-$V9+1),2),IF((CM$3&amp;$CG$2)-$W9,,$H9+$W9-SUM($W9:CL9)))</f>
        <v>0</v>
      </c>
      <c r="CN9" s="84">
        <f ca="1">IF(((CN$3&amp;$CG$2)-$W9&lt;0)*((CN$3&amp;$CG$2)-$V9&gt;=0),ROUNDDOWN($H9/($W9-$V9+1),2),IF((CN$3&amp;$CG$2)-$W9,,$H9+$W9-SUM($W9:CM9)))</f>
        <v>0</v>
      </c>
      <c r="CO9" s="84">
        <f ca="1">IF(((CO$3&amp;$CG$2)-$W9&lt;0)*((CO$3&amp;$CG$2)-$V9&gt;=0),ROUNDDOWN($H9/($W9-$V9+1),2),IF((CO$3&amp;$CG$2)-$W9,,$H9+$W9-SUM($W9:CN9)))</f>
        <v>0</v>
      </c>
      <c r="CP9" s="84">
        <f ca="1">IF(((CP$3&amp;$CG$2)-$W9&lt;0)*((CP$3&amp;$CG$2)-$V9&gt;=0),ROUNDDOWN($H9/($W9-$V9+1),2),IF((CP$3&amp;$CG$2)-$W9,,$H9+$W9-SUM($W9:CO9)))</f>
        <v>0</v>
      </c>
      <c r="CQ9" s="84">
        <f ca="1">IF(((CQ$3&amp;$CG$2)-$W9&lt;0)*((CQ$3&amp;$CG$2)-$V9&gt;=0),ROUNDDOWN($H9/($W9-$V9+1),2),IF((CQ$3&amp;$CG$2)-$W9,,$H9+$W9-SUM($W9:CP9)))</f>
        <v>0</v>
      </c>
      <c r="CR9" s="84">
        <f ca="1">IF(((CR$3&amp;$CG$2)-$W9&lt;0)*((CR$3&amp;$CG$2)-$V9&gt;=0),ROUNDDOWN($H9/($W9-$V9+1),2),IF((CR$3&amp;$CG$2)-$W9,,$H9+$W9-SUM($W9:CQ9)))</f>
        <v>0</v>
      </c>
      <c r="CS9" s="84">
        <f ca="1">IF(((CS$3&amp;$CG$2)-$W9&lt;0)*((CS$3&amp;$CG$2)-$V9&gt;=0),ROUNDDOWN($H9/($W9-$V9+1),2),IF((CS$3&amp;$CG$2)-$W9,,$H9+$W9-SUM($W9:CR9)))</f>
        <v>0</v>
      </c>
      <c r="CT9" s="84">
        <f ca="1">IF(((CT$3&amp;$CG$2)-$W9&lt;0)*((CT$3&amp;$CG$2)-$V9&gt;=0),ROUNDDOWN($H9/($W9-$V9+1),2),IF((CT$3&amp;$CG$2)-$W9,,$H9+$W9-SUM($W9:CS9)))</f>
        <v>0</v>
      </c>
      <c r="CU9" s="84">
        <f ca="1">IF(((CU$3&amp;$CG$2)-$W9&lt;0)*((CU$3&amp;$CG$2)-$V9&gt;=0),ROUNDDOWN($H9/($W9-$V9+1),2),IF((CU$3&amp;$CG$2)-$W9,,$H9+$W9-SUM($W9:CT9)))</f>
        <v>0</v>
      </c>
      <c r="CV9" s="84">
        <f ca="1">IF(((CV$3&amp;$CG$2)-$W9&lt;0)*((CV$3&amp;$CG$2)-$V9&gt;=0),ROUNDDOWN($H9/($W9-$V9+1),2),IF((CV$3&amp;$CG$2)-$W9,,$H9+$W9-SUM($W9:CU9)))</f>
        <v>0</v>
      </c>
      <c r="CW9" s="84">
        <f ca="1">IF(((CW$3&amp;$CG$2)-$W9&lt;0)*((CW$3&amp;$CG$2)-$V9&gt;=0),ROUNDDOWN($H9/($W9-$V9+1),2),IF((CW$3&amp;$CG$2)-$W9,,$H9+$W9-SUM($W9:CV9)))</f>
        <v>0</v>
      </c>
      <c r="CX9" s="84">
        <f ca="1">IF(((CX$3&amp;$CG$2)-$W9&lt;0)*((CX$3&amp;$CG$2)-$V9&gt;=0),ROUNDDOWN($H9/($W9-$V9+1),2),IF((CX$3&amp;$CG$2)-$W9,,$H9+$W9-SUM($W9:CW9)))</f>
        <v>0</v>
      </c>
      <c r="CY9" s="84">
        <f ca="1">IF(((CY$3&amp;$CG$2)-$W9&lt;0)*((CY$3&amp;$CG$2)-$V9&gt;=0),ROUNDDOWN($H9/($W9-$V9+1),2),IF((CY$3&amp;$CG$2)-$W9,,$H9+$W9-SUM($W9:CX9)))</f>
        <v>0</v>
      </c>
      <c r="CZ9" s="84">
        <f ca="1">IF(((CZ$3&amp;$CG$2)-$W9&lt;0)*((CZ$3&amp;$CG$2)-$V9&gt;=0),ROUNDDOWN($H9/($W9-$V9+1),2),IF((CZ$3&amp;$CG$2)-$W9,,$H9+$W9-SUM($W9:CY9)))</f>
        <v>0</v>
      </c>
      <c r="DA9" s="84">
        <f ca="1">IF(((DA$3&amp;$CG$2)-$W9&lt;0)*((DA$3&amp;$CG$2)-$V9&gt;=0),ROUNDDOWN($H9/($W9-$V9+1),2),IF((DA$3&amp;$CG$2)-$W9,,$H9+$W9-SUM($W9:CZ9)))</f>
        <v>0</v>
      </c>
      <c r="DB9" s="84">
        <f ca="1">IF(((DB$3&amp;$CG$2)-$W9&lt;0)*((DB$3&amp;$CG$2)-$V9&gt;=0),ROUNDDOWN($H9/($W9-$V9+1),2),IF((DB$3&amp;$CG$2)-$W9,,$H9+$W9-SUM($W9:DA9)))</f>
        <v>0</v>
      </c>
      <c r="DC9" s="84">
        <f ca="1">IF(((DC$3&amp;$CG$2)-$W9&lt;0)*((DC$3&amp;$CG$2)-$V9&gt;=0),ROUNDDOWN($H9/($W9-$V9+1),2),IF((DC$3&amp;$CG$2)-$W9,,$H9+$W9-SUM($W9:DB9)))</f>
        <v>0</v>
      </c>
      <c r="DD9" s="84">
        <f ca="1">IF(((DD$3&amp;$CG$2)-$W9&lt;0)*((DD$3&amp;$CG$2)-$V9&gt;=0),ROUNDDOWN($H9/($W9-$V9+1),2),IF((DD$3&amp;$CG$2)-$W9,,$H9+$W9-SUM($W9:DC9)))</f>
        <v>0</v>
      </c>
      <c r="DE9" s="84">
        <f ca="1">IF(((DE$3&amp;$CG$2)-$W9&lt;0)*((DE$3&amp;$CG$2)-$V9&gt;=0),ROUNDDOWN($H9/($W9-$V9+1),2),IF((DE$3&amp;$CG$2)-$W9,,$H9+$W9-SUM($W9:DD9)))</f>
        <v>0</v>
      </c>
      <c r="DF9" s="84">
        <f ca="1">IF(((DF$3&amp;$CG$2)-$W9&lt;0)*((DF$3&amp;$CG$2)-$V9&gt;=0),ROUNDDOWN($H9/($W9-$V9+1),2),IF((DF$3&amp;$CG$2)-$W9,,$H9+$W9-SUM($W9:DE9)))</f>
        <v>0</v>
      </c>
      <c r="DG9" s="84">
        <f ca="1">IF(((DG$3&amp;$CG$2)-$W9&lt;0)*((DG$3&amp;$CG$2)-$V9&gt;=0),ROUNDDOWN($H9/($W9-$V9+1),2),IF((DG$3&amp;$CG$2)-$W9,,$H9+$W9-SUM($W9:DF9)))</f>
        <v>0</v>
      </c>
      <c r="DH9" s="84">
        <f ca="1">IF(((DH$3&amp;$CG$2)-$W9&lt;0)*((DH$3&amp;$CG$2)-$V9&gt;=0),ROUNDDOWN($H9/($W9-$V9+1),2),IF((DH$3&amp;$CG$2)-$W9,,$H9+$W9-SUM($W9:DG9)))</f>
        <v>0</v>
      </c>
      <c r="DI9" s="84">
        <f ca="1">IF(((DI$3&amp;$CG$2)-$W9&lt;0)*((DI$3&amp;$CG$2)-$V9&gt;=0),ROUNDDOWN($H9/($W9-$V9+1),2),IF((DI$3&amp;$CG$2)-$W9,,$H9+$W9-SUM($W9:DH9)))</f>
        <v>0</v>
      </c>
      <c r="DJ9" s="84">
        <f ca="1">IF(((DJ$3&amp;$CG$2)-$W9&lt;0)*((DJ$3&amp;$CG$2)-$V9&gt;=0),ROUNDDOWN($H9/($W9-$V9+1),2),IF((DJ$3&amp;$CG$2)-$W9,,$H9+$W9-SUM($W9:DI9)))</f>
        <v>0</v>
      </c>
      <c r="DK9" s="84">
        <f ca="1">IF(((DK$3&amp;$CG$2)-$W9&lt;0)*((DK$3&amp;$CG$2)-$V9&gt;=0),ROUNDDOWN($H9/($W9-$V9+1),2),IF((DK$3&amp;$CG$2)-$W9,,$H9+$W9-SUM($W9:DJ9)))</f>
        <v>0</v>
      </c>
      <c r="DL9" s="36">
        <f ca="1">IF(((DL$3&amp;$CG$2)-$W9&lt;0)*((DL$3&amp;$CG$2)-$V9&gt;=0),ROUNDDOWN($H9/($W9-$V9+1),2),IF((DL$3&amp;$CG$2)-$W9,,$H9+$W9-SUM($W9:DK9)))</f>
        <v>0</v>
      </c>
      <c r="DM9" s="35">
        <f ca="1">IF(((DM$3&amp;$DL$2)-$W9&lt;0)*((DM$3&amp;$DL$2)-$V9&gt;=0),ROUNDDOWN($H9/($W9-$V9+1),2),IF((DM$3&amp;$DL$2)-$W9,,$H9+$W9-SUM($W9:DL9)))</f>
        <v>0</v>
      </c>
      <c r="DN9" s="35">
        <f ca="1">IF(((DN$3&amp;$DL$2)-$W9&lt;0)*((DN$3&amp;$DL$2)-$V9&gt;=0),ROUNDDOWN($H9/($W9-$V9+1),2),IF((DN$3&amp;$DL$2)-$W9,,$H9+$W9-SUM($W9:DM9)))</f>
        <v>0</v>
      </c>
      <c r="DO9" s="35">
        <f ca="1">IF(((DO$3&amp;$DL$2)-$W9&lt;0)*((DO$3&amp;$DL$2)-$V9&gt;=0),ROUNDDOWN($H9/($W9-$V9+1),2),IF((DO$3&amp;$DL$2)-$W9,,$H9+$W9-SUM($W9:DN9)))</f>
        <v>0</v>
      </c>
      <c r="DP9" s="35">
        <f ca="1">IF(((DP$3&amp;$DL$2)-$W9&lt;0)*((DP$3&amp;$DL$2)-$V9&gt;=0),ROUNDDOWN($H9/($W9-$V9+1),2),IF((DP$3&amp;$DL$2)-$W9,,$H9+$W9-SUM($W9:DO9)))</f>
        <v>0</v>
      </c>
      <c r="DQ9" s="35">
        <f ca="1">IF(((DQ$3&amp;$DL$2)-$W9&lt;0)*((DQ$3&amp;$DL$2)-$V9&gt;=0),ROUNDDOWN($H9/($W9-$V9+1),2),IF((DQ$3&amp;$DL$2)-$W9,,$H9+$W9-SUM($W9:DP9)))</f>
        <v>0</v>
      </c>
      <c r="DR9" s="35">
        <f ca="1">IF(((DR$3&amp;$DL$2)-$W9&lt;0)*((DR$3&amp;$DL$2)-$V9&gt;=0),ROUNDDOWN($H9/($W9-$V9+1),2),IF((DR$3&amp;$DL$2)-$W9,,$H9+$W9-SUM($W9:DQ9)))</f>
        <v>0</v>
      </c>
      <c r="DS9" s="35">
        <f ca="1">IF(((DS$3&amp;$DL$2)-$W9&lt;0)*((DS$3&amp;$DL$2)-$V9&gt;=0),ROUNDDOWN($H9/($W9-$V9+1),2),IF((DS$3&amp;$DL$2)-$W9,,$H9+$W9-SUM($W9:DR9)))</f>
        <v>0</v>
      </c>
      <c r="DT9" s="35">
        <f ca="1">IF(((DT$3&amp;$DL$2)-$W9&lt;0)*((DT$3&amp;$DL$2)-$V9&gt;=0),ROUNDDOWN($H9/($W9-$V9+1),2),IF((DT$3&amp;$DL$2)-$W9,,$H9+$W9-SUM($W9:DS9)))</f>
        <v>0</v>
      </c>
      <c r="DU9" s="35">
        <f ca="1">IF(((DU$3&amp;$DL$2)-$W9&lt;0)*((DU$3&amp;$DL$2)-$V9&gt;=0),ROUNDDOWN($H9/($W9-$V9+1),2),IF((DU$3&amp;$DL$2)-$W9,,$H9+$W9-SUM($W9:DT9)))</f>
        <v>0</v>
      </c>
      <c r="DV9" s="35">
        <f ca="1">IF(((DV$3&amp;$DL$2)-$W9&lt;0)*((DV$3&amp;$DL$2)-$V9&gt;=0),ROUNDDOWN($H9/($W9-$V9+1),2),IF((DV$3&amp;$DL$2)-$W9,,$H9+$W9-SUM($W9:DU9)))</f>
        <v>0</v>
      </c>
      <c r="DW9" s="35">
        <f ca="1">IF(((DW$3&amp;$DL$2)-$W9&lt;0)*((DW$3&amp;$DL$2)-$V9&gt;=0),ROUNDDOWN($H9/($W9-$V9+1),2),IF((DW$3&amp;$DL$2)-$W9,,$H9+$W9-SUM($W9:DV9)))</f>
        <v>0</v>
      </c>
      <c r="DX9" s="35">
        <f ca="1">IF(((DX$3&amp;$DL$2)-$W9&lt;0)*((DX$3&amp;$DL$2)-$V9&gt;=0),ROUNDDOWN($H9/($W9-$V9+1),2),IF((DX$3&amp;$DL$2)-$W9,,$H9+$W9-SUM($W9:DW9)))</f>
        <v>0</v>
      </c>
      <c r="DY9" s="35">
        <f ca="1">IF(((DY$3&amp;$DL$2)-$W9&lt;0)*((DY$3&amp;$DL$2)-$V9&gt;=0),ROUNDDOWN($H9/($W9-$V9+1),2),IF((DY$3&amp;$DL$2)-$W9,,$H9+$W9-SUM($W9:DX9)))</f>
        <v>0</v>
      </c>
      <c r="DZ9" s="35">
        <f ca="1">IF(((DZ$3&amp;$DL$2)-$W9&lt;0)*((DZ$3&amp;$DL$2)-$V9&gt;=0),ROUNDDOWN($H9/($W9-$V9+1),2),IF((DZ$3&amp;$DL$2)-$W9,,$H9+$W9-SUM($W9:DY9)))</f>
        <v>0</v>
      </c>
      <c r="EA9" s="35">
        <f ca="1">IF(((EA$3&amp;$DL$2)-$W9&lt;0)*((EA$3&amp;$DL$2)-$V9&gt;=0),ROUNDDOWN($H9/($W9-$V9+1),2),IF((EA$3&amp;$DL$2)-$W9,,$H9+$W9-SUM($W9:DZ9)))</f>
        <v>0</v>
      </c>
      <c r="EB9" s="35">
        <f ca="1">IF(((EB$3&amp;$DL$2)-$W9&lt;0)*((EB$3&amp;$DL$2)-$V9&gt;=0),ROUNDDOWN($H9/($W9-$V9+1),2),IF((EB$3&amp;$DL$2)-$W9,,$H9+$W9-SUM($W9:EA9)))</f>
        <v>0</v>
      </c>
      <c r="EC9" s="35">
        <f ca="1">IF(((EC$3&amp;$DL$2)-$W9&lt;0)*((EC$3&amp;$DL$2)-$V9&gt;=0),ROUNDDOWN($H9/($W9-$V9+1),2),IF((EC$3&amp;$DL$2)-$W9,,$H9+$W9-SUM($W9:EB9)))</f>
        <v>0</v>
      </c>
      <c r="ED9" s="35">
        <f ca="1">IF(((ED$3&amp;$DL$2)-$W9&lt;0)*((ED$3&amp;$DL$2)-$V9&gt;=0),ROUNDDOWN($H9/($W9-$V9+1),2),IF((ED$3&amp;$DL$2)-$W9,,$H9+$W9-SUM($W9:EC9)))</f>
        <v>0</v>
      </c>
      <c r="EE9" s="35">
        <f ca="1">IF(((EE$3&amp;$DL$2)-$W9&lt;0)*((EE$3&amp;$DL$2)-$V9&gt;=0),ROUNDDOWN($H9/($W9-$V9+1),2),IF((EE$3&amp;$DL$2)-$W9,,$H9+$W9-SUM($W9:ED9)))</f>
        <v>0</v>
      </c>
      <c r="EF9" s="35">
        <f ca="1">IF(((EF$3&amp;$DL$2)-$W9&lt;0)*((EF$3&amp;$DL$2)-$V9&gt;=0),ROUNDDOWN($H9/($W9-$V9+1),2),IF((EF$3&amp;$DL$2)-$W9,,$H9+$W9-SUM($W9:EE9)))</f>
        <v>0</v>
      </c>
      <c r="EG9" s="35">
        <f ca="1">IF(((EG$3&amp;$DL$2)-$W9&lt;0)*((EG$3&amp;$DL$2)-$V9&gt;=0),ROUNDDOWN($H9/($W9-$V9+1),2),IF((EG$3&amp;$DL$2)-$W9,,$H9+$W9-SUM($W9:EF9)))</f>
        <v>0</v>
      </c>
      <c r="EH9" s="35">
        <f ca="1">IF(((EH$3&amp;$DL$2)-$W9&lt;0)*((EH$3&amp;$DL$2)-$V9&gt;=0),ROUNDDOWN($H9/($W9-$V9+1),2),IF((EH$3&amp;$DL$2)-$W9,,$H9+$W9-SUM($W9:EG9)))</f>
        <v>0</v>
      </c>
      <c r="EI9" s="35">
        <f ca="1">IF(((EI$3&amp;$DL$2)-$W9&lt;0)*((EI$3&amp;$DL$2)-$V9&gt;=0),ROUNDDOWN($H9/($W9-$V9+1),2),IF((EI$3&amp;$DL$2)-$W9,,$H9+$W9-SUM($W9:EH9)))</f>
        <v>0</v>
      </c>
      <c r="EJ9" s="35">
        <f ca="1">IF(((EJ$3&amp;$DL$2)-$W9&lt;0)*((EJ$3&amp;$DL$2)-$V9&gt;=0),ROUNDDOWN($H9/($W9-$V9+1),2),IF((EJ$3&amp;$DL$2)-$W9,,$H9+$W9-SUM($W9:EI9)))</f>
        <v>0</v>
      </c>
      <c r="EK9" s="35">
        <f ca="1">IF(((EK$3&amp;$DL$2)-$W9&lt;0)*((EK$3&amp;$DL$2)-$V9&gt;=0),ROUNDDOWN($H9/($W9-$V9+1),2),IF((EK$3&amp;$DL$2)-$W9,,$H9+$W9-SUM($W9:EJ9)))</f>
        <v>0</v>
      </c>
      <c r="EL9" s="35">
        <f ca="1">IF(((EL$3&amp;$DL$2)-$W9&lt;0)*((EL$3&amp;$DL$2)-$V9&gt;=0),ROUNDDOWN($H9/($W9-$V9+1),2),IF((EL$3&amp;$DL$2)-$W9,,$H9+$W9-SUM($W9:EK9)))</f>
        <v>0</v>
      </c>
      <c r="EM9" s="35">
        <f ca="1">IF(((EM$3&amp;$DL$2)-$W9&lt;0)*((EM$3&amp;$DL$2)-$V9&gt;=0),ROUNDDOWN($H9/($W9-$V9+1),2),IF((EM$3&amp;$DL$2)-$W9,,$H9+$W9-SUM($W9:EL9)))</f>
        <v>0</v>
      </c>
      <c r="EN9" s="35">
        <f ca="1">IF(((EN$3&amp;$DL$2)-$W9&lt;0)*((EN$3&amp;$DL$2)-$V9&gt;=0),ROUNDDOWN($H9/($W9-$V9+1),2),IF((EN$3&amp;$DL$2)-$W9,,$H9+$W9-SUM($W9:EM9)))</f>
        <v>0</v>
      </c>
      <c r="EO9" s="35">
        <f ca="1">IF(((EO$3&amp;$DL$2)-$W9&lt;0)*((EO$3&amp;$DL$2)-$V9&gt;=0),ROUNDDOWN($H9/($W9-$V9+1),2),IF((EO$3&amp;$DL$2)-$W9,,$H9+$W9-SUM($W9:EN9)))</f>
        <v>0</v>
      </c>
      <c r="EP9" s="36">
        <f ca="1">IF(((EP$3&amp;$DL$2)-$W9&lt;0)*((EP$3&amp;$DL$2)-$V9&gt;=0),ROUNDDOWN($H9/($W9-$V9+1),2),IF((EP$3&amp;$DL$2)-$W9,,$H9+$W9-SUM($W9:EO9)))</f>
        <v>0</v>
      </c>
      <c r="EQ9" s="35">
        <f ca="1">IF(((EQ$3&amp;$EP$2)-$W9&lt;0)*((EQ$3&amp;$EP$2)-$V9&gt;=0),ROUNDDOWN($H9/($W9-$V9+1),2),IF((EQ$3&amp;$EP$2)-$W9,,$H9+$W9-SUM($W9:EP9)))</f>
        <v>0</v>
      </c>
      <c r="ER9" s="35">
        <f ca="1">IF(((ER$3&amp;$EP$2)-$W9&lt;0)*((ER$3&amp;$EP$2)-$V9&gt;=0),ROUNDDOWN($H9/($W9-$V9+1),2),IF((ER$3&amp;$EP$2)-$W9,,$H9+$W9-SUM($W9:EQ9)))</f>
        <v>0</v>
      </c>
      <c r="ES9" s="35">
        <f ca="1">IF(((ES$3&amp;$EP$2)-$W9&lt;0)*((ES$3&amp;$EP$2)-$V9&gt;=0),ROUNDDOWN($H9/($W9-$V9+1),2),IF((ES$3&amp;$EP$2)-$W9,,$H9+$W9-SUM($W9:ER9)))</f>
        <v>0</v>
      </c>
      <c r="ET9" s="35">
        <f ca="1">IF(((ET$3&amp;$EP$2)-$W9&lt;0)*((ET$3&amp;$EP$2)-$V9&gt;=0),ROUNDDOWN($H9/($W9-$V9+1),2),IF((ET$3&amp;$EP$2)-$W9,,$H9+$W9-SUM($W9:ES9)))</f>
        <v>0</v>
      </c>
      <c r="EU9" s="35">
        <f ca="1">IF(((EU$3&amp;$EP$2)-$W9&lt;0)*((EU$3&amp;$EP$2)-$V9&gt;=0),ROUNDDOWN($H9/($W9-$V9+1),2),IF((EU$3&amp;$EP$2)-$W9,,$H9+$W9-SUM($W9:ET9)))</f>
        <v>0</v>
      </c>
      <c r="EV9" s="35">
        <f ca="1">IF(((EV$3&amp;$EP$2)-$W9&lt;0)*((EV$3&amp;$EP$2)-$V9&gt;=0),ROUNDDOWN($H9/($W9-$V9+1),2),IF((EV$3&amp;$EP$2)-$W9,,$H9+$W9-SUM($W9:EU9)))</f>
        <v>0</v>
      </c>
      <c r="EW9" s="35">
        <f ca="1">IF(((EW$3&amp;$EP$2)-$W9&lt;0)*((EW$3&amp;$EP$2)-$V9&gt;=0),ROUNDDOWN($H9/($W9-$V9+1),2),IF((EW$3&amp;$EP$2)-$W9,,$H9+$W9-SUM($W9:EV9)))</f>
        <v>0</v>
      </c>
      <c r="EX9" s="35">
        <f ca="1">IF(((EX$3&amp;$EP$2)-$W9&lt;0)*((EX$3&amp;$EP$2)-$V9&gt;=0),ROUNDDOWN($H9/($W9-$V9+1),2),IF((EX$3&amp;$EP$2)-$W9,,$H9+$W9-SUM($W9:EW9)))</f>
        <v>0</v>
      </c>
      <c r="EY9" s="35">
        <f ca="1">IF(((EY$3&amp;$EP$2)-$W9&lt;0)*((EY$3&amp;$EP$2)-$V9&gt;=0),ROUNDDOWN($H9/($W9-$V9+1),2),IF((EY$3&amp;$EP$2)-$W9,,$H9+$W9-SUM($W9:EX9)))</f>
        <v>0</v>
      </c>
      <c r="EZ9" s="35">
        <f ca="1">IF(((EZ$3&amp;$EP$2)-$W9&lt;0)*((EZ$3&amp;$EP$2)-$V9&gt;=0),ROUNDDOWN($H9/($W9-$V9+1),2),IF((EZ$3&amp;$EP$2)-$W9,,$H9+$W9-SUM($W9:EY9)))</f>
        <v>0</v>
      </c>
      <c r="FA9" s="35">
        <f ca="1">IF(((FA$3&amp;$EP$2)-$W9&lt;0)*((FA$3&amp;$EP$2)-$V9&gt;=0),ROUNDDOWN($H9/($W9-$V9+1),2),IF((FA$3&amp;$EP$2)-$W9,,$H9+$W9-SUM($W9:EZ9)))</f>
        <v>0</v>
      </c>
      <c r="FB9" s="35">
        <f ca="1">IF(((FB$3&amp;$EP$2)-$W9&lt;0)*((FB$3&amp;$EP$2)-$V9&gt;=0),ROUNDDOWN($H9/($W9-$V9+1),2),IF((FB$3&amp;$EP$2)-$W9,,$H9+$W9-SUM($W9:FA9)))</f>
        <v>0</v>
      </c>
      <c r="FC9" s="35">
        <f ca="1">IF(((FC$3&amp;$EP$2)-$W9&lt;0)*((FC$3&amp;$EP$2)-$V9&gt;=0),ROUNDDOWN($H9/($W9-$V9+1),2),IF((FC$3&amp;$EP$2)-$W9,,$H9+$W9-SUM($W9:FB9)))</f>
        <v>0</v>
      </c>
      <c r="FD9" s="35">
        <f ca="1">IF(((FD$3&amp;$EP$2)-$W9&lt;0)*((FD$3&amp;$EP$2)-$V9&gt;=0),ROUNDDOWN($H9/($W9-$V9+1),2),IF((FD$3&amp;$EP$2)-$W9,,$H9+$W9-SUM($W9:FC9)))</f>
        <v>0</v>
      </c>
      <c r="FE9" s="35">
        <f ca="1">IF(((FE$3&amp;$EP$2)-$W9&lt;0)*((FE$3&amp;$EP$2)-$V9&gt;=0),ROUNDDOWN($H9/($W9-$V9+1),2),IF((FE$3&amp;$EP$2)-$W9,,$H9+$W9-SUM($W9:FD9)))</f>
        <v>0</v>
      </c>
      <c r="FF9" s="35">
        <f ca="1">IF(((FF$3&amp;$EP$2)-$W9&lt;0)*((FF$3&amp;$EP$2)-$V9&gt;=0),ROUNDDOWN($H9/($W9-$V9+1),2),IF((FF$3&amp;$EP$2)-$W9,,$H9+$W9-SUM($W9:FE9)))</f>
        <v>0</v>
      </c>
      <c r="FG9" s="35">
        <f ca="1">IF(((FG$3&amp;$EP$2)-$W9&lt;0)*((FG$3&amp;$EP$2)-$V9&gt;=0),ROUNDDOWN($H9/($W9-$V9+1),2),IF((FG$3&amp;$EP$2)-$W9,,$H9+$W9-SUM($W9:FF9)))</f>
        <v>0</v>
      </c>
      <c r="FH9" s="35">
        <f ca="1">IF(((FH$3&amp;$EP$2)-$W9&lt;0)*((FH$3&amp;$EP$2)-$V9&gt;=0),ROUNDDOWN($H9/($W9-$V9+1),2),IF((FH$3&amp;$EP$2)-$W9,,$H9+$W9-SUM($W9:FG9)))</f>
        <v>0</v>
      </c>
      <c r="FI9" s="35">
        <f ca="1">IF(((FI$3&amp;$EP$2)-$W9&lt;0)*((FI$3&amp;$EP$2)-$V9&gt;=0),ROUNDDOWN($H9/($W9-$V9+1),2),IF((FI$3&amp;$EP$2)-$W9,,$H9+$W9-SUM($W9:FH9)))</f>
        <v>0</v>
      </c>
      <c r="FJ9" s="35">
        <f ca="1">IF(((FJ$3&amp;$EP$2)-$W9&lt;0)*((FJ$3&amp;$EP$2)-$V9&gt;=0),ROUNDDOWN($H9/($W9-$V9+1),2),IF((FJ$3&amp;$EP$2)-$W9,,$H9+$W9-SUM($W9:FI9)))</f>
        <v>0</v>
      </c>
      <c r="FK9" s="35">
        <f ca="1">IF(((FK$3&amp;$EP$2)-$W9&lt;0)*((FK$3&amp;$EP$2)-$V9&gt;=0),ROUNDDOWN($H9/($W9-$V9+1),2),IF((FK$3&amp;$EP$2)-$W9,,$H9+$W9-SUM($W9:FJ9)))</f>
        <v>0</v>
      </c>
      <c r="FL9" s="35">
        <f ca="1">IF(((FL$3&amp;$EP$2)-$W9&lt;0)*((FL$3&amp;$EP$2)-$V9&gt;=0),ROUNDDOWN($H9/($W9-$V9+1),2),IF((FL$3&amp;$EP$2)-$W9,,$H9+$W9-SUM($W9:FK9)))</f>
        <v>0</v>
      </c>
      <c r="FM9" s="35">
        <f ca="1">IF(((FM$3&amp;$EP$2)-$W9&lt;0)*((FM$3&amp;$EP$2)-$V9&gt;=0),ROUNDDOWN($H9/($W9-$V9+1),2),IF((FM$3&amp;$EP$2)-$W9,,$H9+$W9-SUM($W9:FL9)))</f>
        <v>0</v>
      </c>
      <c r="FN9" s="35">
        <f ca="1">IF(((FN$3&amp;$EP$2)-$W9&lt;0)*((FN$3&amp;$EP$2)-$V9&gt;=0),ROUNDDOWN($H9/($W9-$V9+1),2),IF((FN$3&amp;$EP$2)-$W9,,$H9+$W9-SUM($W9:FM9)))</f>
        <v>0</v>
      </c>
      <c r="FO9" s="35">
        <f ca="1">IF(((FO$3&amp;$EP$2)-$W9&lt;0)*((FO$3&amp;$EP$2)-$V9&gt;=0),ROUNDDOWN($H9/($W9-$V9+1),2),IF((FO$3&amp;$EP$2)-$W9,,$H9+$W9-SUM($W9:FN9)))</f>
        <v>0</v>
      </c>
      <c r="FP9" s="35">
        <f ca="1">IF(((FP$3&amp;$EP$2)-$W9&lt;0)*((FP$3&amp;$EP$2)-$V9&gt;=0),ROUNDDOWN($H9/($W9-$V9+1),2),IF((FP$3&amp;$EP$2)-$W9,,$H9+$W9-SUM($W9:FO9)))</f>
        <v>0</v>
      </c>
      <c r="FQ9" s="35">
        <f ca="1">IF(((FQ$3&amp;$EP$2)-$W9&lt;0)*((FQ$3&amp;$EP$2)-$V9&gt;=0),ROUNDDOWN($H9/($W9-$V9+1),2),IF((FQ$3&amp;$EP$2)-$W9,,$H9+$W9-SUM($W9:FP9)))</f>
        <v>0</v>
      </c>
      <c r="FR9" s="35">
        <f ca="1">IF(((FR$3&amp;$EP$2)-$W9&lt;0)*((FR$3&amp;$EP$2)-$V9&gt;=0),ROUNDDOWN($H9/($W9-$V9+1),2),IF((FR$3&amp;$EP$2)-$W9,,$H9+$W9-SUM($W9:FQ9)))</f>
        <v>0</v>
      </c>
      <c r="FS9" s="35">
        <f ca="1">IF(((FS$3&amp;$EP$2)-$W9&lt;0)*((FS$3&amp;$EP$2)-$V9&gt;=0),ROUNDDOWN($H9/($W9-$V9+1),2),IF((FS$3&amp;$EP$2)-$W9,,$H9+$W9-SUM($W9:FR9)))</f>
        <v>0</v>
      </c>
      <c r="FT9" s="35">
        <f ca="1">IF(((FT$3&amp;$EP$2)-$W9&lt;0)*((FT$3&amp;$EP$2)-$V9&gt;=0),ROUNDDOWN($H9/($W9-$V9+1),2),IF((FT$3&amp;$EP$2)-$W9,,$H9+$W9-SUM($W9:FS9)))</f>
        <v>0</v>
      </c>
      <c r="FU9" s="36">
        <f ca="1">IF(((FU$3&amp;$EP$2)-$W9&lt;0)*((FU$3&amp;$EP$2)-$V9&gt;=0),ROUNDDOWN($H9/($W9-$V9+1),2),IF((FU$3&amp;$EP$2)-$W9,,$H9+$W9-SUM($W9:FT9)))</f>
        <v>0</v>
      </c>
      <c r="FV9" s="35">
        <f ca="1">IF(((FV$3&amp;$FU$2)-$W9&lt;0)*((FV$3&amp;$FU$2)-$V9&gt;=0),ROUNDDOWN($H9/($W9-$V9+1),2),IF((FV$3&amp;$FU$2)-$W9,,$H9+$W9-SUM($W9:FU9)))</f>
        <v>0</v>
      </c>
      <c r="FW9" s="35">
        <f ca="1">IF(((FW$3&amp;$FU$2)-$W9&lt;0)*((FW$3&amp;$FU$2)-$V9&gt;=0),ROUNDDOWN($H9/($W9-$V9+1),2),IF((FW$3&amp;$FU$2)-$W9,,$H9+$W9-SUM($W9:FV9)))</f>
        <v>0</v>
      </c>
      <c r="FX9" s="35">
        <f ca="1">IF(((FX$3&amp;$FU$2)-$W9&lt;0)*((FX$3&amp;$FU$2)-$V9&gt;=0),ROUNDDOWN($H9/($W9-$V9+1),2),IF((FX$3&amp;$FU$2)-$W9,,$H9+$W9-SUM($W9:FW9)))</f>
        <v>0</v>
      </c>
      <c r="FY9" s="35">
        <f ca="1">IF(((FY$3&amp;$FU$2)-$W9&lt;0)*((FY$3&amp;$FU$2)-$V9&gt;=0),ROUNDDOWN($H9/($W9-$V9+1),2),IF((FY$3&amp;$FU$2)-$W9,,$H9+$W9-SUM($W9:FX9)))</f>
        <v>0</v>
      </c>
      <c r="FZ9" s="35">
        <f ca="1">IF(((FZ$3&amp;$FU$2)-$W9&lt;0)*((FZ$3&amp;$FU$2)-$V9&gt;=0),ROUNDDOWN($H9/($W9-$V9+1),2),IF((FZ$3&amp;$FU$2)-$W9,,$H9+$W9-SUM($W9:FY9)))</f>
        <v>0</v>
      </c>
      <c r="GA9" s="35">
        <f ca="1">IF(((GA$3&amp;$FU$2)-$W9&lt;0)*((GA$3&amp;$FU$2)-$V9&gt;=0),ROUNDDOWN($H9/($W9-$V9+1),2),IF((GA$3&amp;$FU$2)-$W9,,$H9+$W9-SUM($W9:FZ9)))</f>
        <v>0</v>
      </c>
      <c r="GB9" s="35">
        <f ca="1">IF(((GB$3&amp;$FU$2)-$W9&lt;0)*((GB$3&amp;$FU$2)-$V9&gt;=0),ROUNDDOWN($H9/($W9-$V9+1),2),IF((GB$3&amp;$FU$2)-$W9,,$H9+$W9-SUM($W9:GA9)))</f>
        <v>0</v>
      </c>
      <c r="GC9" s="35">
        <f ca="1">IF(((GC$3&amp;$FU$2)-$W9&lt;0)*((GC$3&amp;$FU$2)-$V9&gt;=0),ROUNDDOWN($H9/($W9-$V9+1),2),IF((GC$3&amp;$FU$2)-$W9,,$H9+$W9-SUM($W9:GB9)))</f>
        <v>0</v>
      </c>
      <c r="GD9" s="35">
        <f ca="1">IF(((GD$3&amp;$FU$2)-$W9&lt;0)*((GD$3&amp;$FU$2)-$V9&gt;=0),ROUNDDOWN($H9/($W9-$V9+1),2),IF((GD$3&amp;$FU$2)-$W9,,$H9+$W9-SUM($W9:GC9)))</f>
        <v>0</v>
      </c>
      <c r="GE9" s="35">
        <f ca="1">IF(((GE$3&amp;$FU$2)-$W9&lt;0)*((GE$3&amp;$FU$2)-$V9&gt;=0),ROUNDDOWN($H9/($W9-$V9+1),2),IF((GE$3&amp;$FU$2)-$W9,,$H9+$W9-SUM($W9:GD9)))</f>
        <v>0</v>
      </c>
      <c r="GF9" s="35">
        <f ca="1">IF(((GF$3&amp;$FU$2)-$W9&lt;0)*((GF$3&amp;$FU$2)-$V9&gt;=0),ROUNDDOWN($H9/($W9-$V9+1),2),IF((GF$3&amp;$FU$2)-$W9,,$H9+$W9-SUM($W9:GE9)))</f>
        <v>0</v>
      </c>
      <c r="GG9" s="35">
        <f ca="1">IF(((GG$3&amp;$FU$2)-$W9&lt;0)*((GG$3&amp;$FU$2)-$V9&gt;=0),ROUNDDOWN($H9/($W9-$V9+1),2),IF((GG$3&amp;$FU$2)-$W9,,$H9+$W9-SUM($W9:GF9)))</f>
        <v>0</v>
      </c>
      <c r="GH9" s="35">
        <f ca="1">IF(((GH$3&amp;$FU$2)-$W9&lt;0)*((GH$3&amp;$FU$2)-$V9&gt;=0),ROUNDDOWN($H9/($W9-$V9+1),2),IF((GH$3&amp;$FU$2)-$W9,,$H9+$W9-SUM($W9:GG9)))</f>
        <v>0</v>
      </c>
      <c r="GI9" s="35">
        <f ca="1">IF(((GI$3&amp;$FU$2)-$W9&lt;0)*((GI$3&amp;$FU$2)-$V9&gt;=0),ROUNDDOWN($H9/($W9-$V9+1),2),IF((GI$3&amp;$FU$2)-$W9,,$H9+$W9-SUM($W9:GH9)))</f>
        <v>0</v>
      </c>
      <c r="GJ9" s="35">
        <f ca="1">IF(((GJ$3&amp;$FU$2)-$W9&lt;0)*((GJ$3&amp;$FU$2)-$V9&gt;=0),ROUNDDOWN($H9/($W9-$V9+1),2),IF((GJ$3&amp;$FU$2)-$W9,,$H9+$W9-SUM($W9:GI9)))</f>
        <v>0</v>
      </c>
      <c r="GK9" s="35">
        <f ca="1">IF(((GK$3&amp;$FU$2)-$W9&lt;0)*((GK$3&amp;$FU$2)-$V9&gt;=0),ROUNDDOWN($H9/($W9-$V9+1),2),IF((GK$3&amp;$FU$2)-$W9,,$H9+$W9-SUM($W9:GJ9)))</f>
        <v>0</v>
      </c>
      <c r="GL9" s="35">
        <f ca="1">IF(((GL$3&amp;$FU$2)-$W9&lt;0)*((GL$3&amp;$FU$2)-$V9&gt;=0),ROUNDDOWN($H9/($W9-$V9+1),2),IF((GL$3&amp;$FU$2)-$W9,,$H9+$W9-SUM($W9:GK9)))</f>
        <v>0</v>
      </c>
      <c r="GM9" s="35">
        <f ca="1">IF(((GM$3&amp;$FU$2)-$W9&lt;0)*((GM$3&amp;$FU$2)-$V9&gt;=0),ROUNDDOWN($H9/($W9-$V9+1),2),IF((GM$3&amp;$FU$2)-$W9,,$H9+$W9-SUM($W9:GL9)))</f>
        <v>0</v>
      </c>
      <c r="GN9" s="35">
        <f ca="1">IF(((GN$3&amp;$FU$2)-$W9&lt;0)*((GN$3&amp;$FU$2)-$V9&gt;=0),ROUNDDOWN($H9/($W9-$V9+1),2),IF((GN$3&amp;$FU$2)-$W9,,$H9+$W9-SUM($W9:GM9)))</f>
        <v>0</v>
      </c>
      <c r="GO9" s="35">
        <f ca="1">IF(((GO$3&amp;$FU$2)-$W9&lt;0)*((GO$3&amp;$FU$2)-$V9&gt;=0),ROUNDDOWN($H9/($W9-$V9+1),2),IF((GO$3&amp;$FU$2)-$W9,,$H9+$W9-SUM($W9:GN9)))</f>
        <v>0</v>
      </c>
      <c r="GP9" s="35">
        <f ca="1">IF(((GP$3&amp;$FU$2)-$W9&lt;0)*((GP$3&amp;$FU$2)-$V9&gt;=0),ROUNDDOWN($H9/($W9-$V9+1),2),IF((GP$3&amp;$FU$2)-$W9,,$H9+$W9-SUM($W9:GO9)))</f>
        <v>0</v>
      </c>
      <c r="GQ9" s="35">
        <f ca="1">IF(((GQ$3&amp;$FU$2)-$W9&lt;0)*((GQ$3&amp;$FU$2)-$V9&gt;=0),ROUNDDOWN($H9/($W9-$V9+1),2),IF((GQ$3&amp;$FU$2)-$W9,,$H9+$W9-SUM($W9:GP9)))</f>
        <v>0</v>
      </c>
      <c r="GR9" s="35">
        <f ca="1">IF(((GR$3&amp;$FU$2)-$W9&lt;0)*((GR$3&amp;$FU$2)-$V9&gt;=0),ROUNDDOWN($H9/($W9-$V9+1),2),IF((GR$3&amp;$FU$2)-$W9,,$H9+$W9-SUM($W9:GQ9)))</f>
        <v>0</v>
      </c>
      <c r="GS9" s="35">
        <f ca="1">IF(((GS$3&amp;$FU$2)-$W9&lt;0)*((GS$3&amp;$FU$2)-$V9&gt;=0),ROUNDDOWN($H9/($W9-$V9+1),2),IF((GS$3&amp;$FU$2)-$W9,,$H9+$W9-SUM($W9:GR9)))</f>
        <v>0</v>
      </c>
      <c r="GT9" s="35">
        <f ca="1">IF(((GT$3&amp;$FU$2)-$W9&lt;0)*((GT$3&amp;$FU$2)-$V9&gt;=0),ROUNDDOWN($H9/($W9-$V9+1),2),IF((GT$3&amp;$FU$2)-$W9,,$H9+$W9-SUM($W9:GS9)))</f>
        <v>0</v>
      </c>
      <c r="GU9" s="35">
        <f ca="1">IF(((GU$3&amp;$FU$2)-$W9&lt;0)*((GU$3&amp;$FU$2)-$V9&gt;=0),ROUNDDOWN($H9/($W9-$V9+1),2),IF((GU$3&amp;$FU$2)-$W9,,$H9+$W9-SUM($W9:GT9)))</f>
        <v>0</v>
      </c>
      <c r="GV9" s="35">
        <f ca="1">IF(((GV$3&amp;$FU$2)-$W9&lt;0)*((GV$3&amp;$FU$2)-$V9&gt;=0),ROUNDDOWN($H9/($W9-$V9+1),2),IF((GV$3&amp;$FU$2)-$W9,,$H9+$W9-SUM($W9:GU9)))</f>
        <v>0</v>
      </c>
      <c r="GW9" s="35">
        <f ca="1">IF(((GW$3&amp;$FU$2)-$W9&lt;0)*((GW$3&amp;$FU$2)-$V9&gt;=0),ROUNDDOWN($H9/($W9-$V9+1),2),IF((GW$3&amp;$FU$2)-$W9,,$H9+$W9-SUM($W9:GV9)))</f>
        <v>0</v>
      </c>
      <c r="GX9" s="35">
        <f ca="1">IF(((GX$3&amp;$FU$2)-$W9&lt;0)*((GX$3&amp;$FU$2)-$V9&gt;=0),ROUNDDOWN($H9/($W9-$V9+1),2),IF((GX$3&amp;$FU$2)-$W9,,$H9+$W9-SUM($W9:GW9)))</f>
        <v>0</v>
      </c>
      <c r="GY9" s="36">
        <f ca="1">IF(((GY$3&amp;$FU$2)-$W9&lt;0)*((GY$3&amp;$FU$2)-$V9&gt;=0),ROUNDDOWN($H9/($W9-$V9+1),2),IF((GY$3&amp;$FU$2)-$W9,,$H9+$W9-SUM($W9:GX9)))</f>
        <v>0</v>
      </c>
      <c r="GZ9" s="35">
        <f ca="1">IF(((GZ$3&amp;$GY$2)-$W9&lt;0)*((GZ$3&amp;$GY$2)-$V9&gt;=0),ROUNDDOWN($H9/($W9-$V9+1),2),IF((GZ$3&amp;$GY$2)-$W9,,$H9+$W9-SUM($W9:GY9)))</f>
        <v>0</v>
      </c>
      <c r="HA9" s="35">
        <f ca="1">IF(((HA$3&amp;$GY$2)-$W9&lt;0)*((HA$3&amp;$GY$2)-$V9&gt;=0),ROUNDDOWN($H9/($W9-$V9+1),2),IF((HA$3&amp;$GY$2)-$W9,,$H9+$W9-SUM($W9:GZ9)))</f>
        <v>0</v>
      </c>
      <c r="HB9" s="35">
        <f ca="1">IF(((HB$3&amp;$GY$2)-$W9&lt;0)*((HB$3&amp;$GY$2)-$V9&gt;=0),ROUNDDOWN($H9/($W9-$V9+1),2),IF((HB$3&amp;$GY$2)-$W9,,$H9+$W9-SUM($W9:HA9)))</f>
        <v>0</v>
      </c>
      <c r="HC9" s="35">
        <f ca="1">IF(((HC$3&amp;$GY$2)-$W9&lt;0)*((HC$3&amp;$GY$2)-$V9&gt;=0),ROUNDDOWN($H9/($W9-$V9+1),2),IF((HC$3&amp;$GY$2)-$W9,,$H9+$W9-SUM($W9:HB9)))</f>
        <v>0</v>
      </c>
      <c r="HD9" s="35">
        <f ca="1">IF(((HD$3&amp;$GY$2)-$W9&lt;0)*((HD$3&amp;$GY$2)-$V9&gt;=0),ROUNDDOWN($H9/($W9-$V9+1),2),IF((HD$3&amp;$GY$2)-$W9,,$H9+$W9-SUM($W9:HC9)))</f>
        <v>0</v>
      </c>
      <c r="HE9" s="35">
        <f ca="1">IF(((HE$3&amp;$GY$2)-$W9&lt;0)*((HE$3&amp;$GY$2)-$V9&gt;=0),ROUNDDOWN($H9/($W9-$V9+1),2),IF((HE$3&amp;$GY$2)-$W9,,$H9+$W9-SUM($W9:HD9)))</f>
        <v>0</v>
      </c>
      <c r="HF9" s="35">
        <f ca="1">IF(((HF$3&amp;$GY$2)-$W9&lt;0)*((HF$3&amp;$GY$2)-$V9&gt;=0),ROUNDDOWN($H9/($W9-$V9+1),2),IF((HF$3&amp;$GY$2)-$W9,,$H9+$W9-SUM($W9:HE9)))</f>
        <v>0</v>
      </c>
      <c r="HG9" s="35">
        <f ca="1">IF(((HG$3&amp;$GY$2)-$W9&lt;0)*((HG$3&amp;$GY$2)-$V9&gt;=0),ROUNDDOWN($H9/($W9-$V9+1),2),IF((HG$3&amp;$GY$2)-$W9,,$H9+$W9-SUM($W9:HF9)))</f>
        <v>0</v>
      </c>
      <c r="HH9" s="35">
        <f ca="1">IF(((HH$3&amp;$GY$2)-$W9&lt;0)*((HH$3&amp;$GY$2)-$V9&gt;=0),ROUNDDOWN($H9/($W9-$V9+1),2),IF((HH$3&amp;$GY$2)-$W9,,$H9+$W9-SUM($W9:HG9)))</f>
        <v>0</v>
      </c>
      <c r="HI9" s="35">
        <f ca="1">IF(((HI$3&amp;$GY$2)-$W9&lt;0)*((HI$3&amp;$GY$2)-$V9&gt;=0),ROUNDDOWN($H9/($W9-$V9+1),2),IF((HI$3&amp;$GY$2)-$W9,,$H9+$W9-SUM($W9:HH9)))</f>
        <v>0</v>
      </c>
      <c r="HJ9" s="35">
        <f ca="1">IF(((HJ$3&amp;$GY$2)-$W9&lt;0)*((HJ$3&amp;$GY$2)-$V9&gt;=0),ROUNDDOWN($H9/($W9-$V9+1),2),IF((HJ$3&amp;$GY$2)-$W9,,$H9+$W9-SUM($W9:HI9)))</f>
        <v>0</v>
      </c>
      <c r="HK9" s="35">
        <f ca="1">IF(((HK$3&amp;$GY$2)-$W9&lt;0)*((HK$3&amp;$GY$2)-$V9&gt;=0),ROUNDDOWN($H9/($W9-$V9+1),2),IF((HK$3&amp;$GY$2)-$W9,,$H9+$W9-SUM($W9:HJ9)))</f>
        <v>0</v>
      </c>
      <c r="HL9" s="35">
        <f ca="1">IF(((HL$3&amp;$GY$2)-$W9&lt;0)*((HL$3&amp;$GY$2)-$V9&gt;=0),ROUNDDOWN($H9/($W9-$V9+1),2),IF((HL$3&amp;$GY$2)-$W9,,$H9+$W9-SUM($W9:HK9)))</f>
        <v>0</v>
      </c>
      <c r="HM9" s="35">
        <f ca="1">IF(((HM$3&amp;$GY$2)-$W9&lt;0)*((HM$3&amp;$GY$2)-$V9&gt;=0),ROUNDDOWN($H9/($W9-$V9+1),2),IF((HM$3&amp;$GY$2)-$W9,,$H9+$W9-SUM($W9:HL9)))</f>
        <v>0</v>
      </c>
      <c r="HN9" s="35">
        <f ca="1">IF(((HN$3&amp;$GY$2)-$W9&lt;0)*((HN$3&amp;$GY$2)-$V9&gt;=0),ROUNDDOWN($H9/($W9-$V9+1),2),IF((HN$3&amp;$GY$2)-$W9,,$H9+$W9-SUM($W9:HM9)))</f>
        <v>0</v>
      </c>
      <c r="HO9" s="35">
        <f ca="1">IF(((HO$3&amp;$GY$2)-$W9&lt;0)*((HO$3&amp;$GY$2)-$V9&gt;=0),ROUNDDOWN($H9/($W9-$V9+1),2),IF((HO$3&amp;$GY$2)-$W9,,$H9+$W9-SUM($W9:HN9)))</f>
        <v>0</v>
      </c>
      <c r="HP9" s="35">
        <f ca="1">IF(((HP$3&amp;$GY$2)-$W9&lt;0)*((HP$3&amp;$GY$2)-$V9&gt;=0),ROUNDDOWN($H9/($W9-$V9+1),2),IF((HP$3&amp;$GY$2)-$W9,,$H9+$W9-SUM($W9:HO9)))</f>
        <v>0</v>
      </c>
      <c r="HQ9" s="35">
        <f ca="1">IF(((HQ$3&amp;$GY$2)-$W9&lt;0)*((HQ$3&amp;$GY$2)-$V9&gt;=0),ROUNDDOWN($H9/($W9-$V9+1),2),IF((HQ$3&amp;$GY$2)-$W9,,$H9+$W9-SUM($W9:HP9)))</f>
        <v>0</v>
      </c>
      <c r="HR9" s="35">
        <f ca="1">IF(((HR$3&amp;$GY$2)-$W9&lt;0)*((HR$3&amp;$GY$2)-$V9&gt;=0),ROUNDDOWN($H9/($W9-$V9+1),2),IF((HR$3&amp;$GY$2)-$W9,,$H9+$W9-SUM($W9:HQ9)))</f>
        <v>0</v>
      </c>
      <c r="HS9" s="35">
        <f ca="1">IF(((HS$3&amp;$GY$2)-$W9&lt;0)*((HS$3&amp;$GY$2)-$V9&gt;=0),ROUNDDOWN($H9/($W9-$V9+1),2),IF((HS$3&amp;$GY$2)-$W9,,$H9+$W9-SUM($W9:HR9)))</f>
        <v>0</v>
      </c>
      <c r="HT9" s="35">
        <f ca="1">IF(((HT$3&amp;$GY$2)-$W9&lt;0)*((HT$3&amp;$GY$2)-$V9&gt;=0),ROUNDDOWN($H9/($W9-$V9+1),2),IF((HT$3&amp;$GY$2)-$W9,,$H9+$W9-SUM($W9:HS9)))</f>
        <v>0</v>
      </c>
      <c r="HU9" s="35">
        <f ca="1">IF(((HU$3&amp;$GY$2)-$W9&lt;0)*((HU$3&amp;$GY$2)-$V9&gt;=0),ROUNDDOWN($H9/($W9-$V9+1),2),IF((HU$3&amp;$GY$2)-$W9,,$H9+$W9-SUM($W9:HT9)))</f>
        <v>0</v>
      </c>
      <c r="HV9" s="35">
        <f ca="1">IF(((HV$3&amp;$GY$2)-$W9&lt;0)*((HV$3&amp;$GY$2)-$V9&gt;=0),ROUNDDOWN($H9/($W9-$V9+1),2),IF((HV$3&amp;$GY$2)-$W9,,$H9+$W9-SUM($W9:HU9)))</f>
        <v>0</v>
      </c>
      <c r="HW9" s="35">
        <f ca="1">IF(((HW$3&amp;$GY$2)-$W9&lt;0)*((HW$3&amp;$GY$2)-$V9&gt;=0),ROUNDDOWN($H9/($W9-$V9+1),2),IF((HW$3&amp;$GY$2)-$W9,,$H9+$W9-SUM($W9:HV9)))</f>
        <v>0</v>
      </c>
      <c r="HX9" s="35">
        <f ca="1">IF(((HX$3&amp;$GY$2)-$W9&lt;0)*((HX$3&amp;$GY$2)-$V9&gt;=0),ROUNDDOWN($H9/($W9-$V9+1),2),IF((HX$3&amp;$GY$2)-$W9,,$H9+$W9-SUM($W9:HW9)))</f>
        <v>0</v>
      </c>
      <c r="HY9" s="35">
        <f ca="1">IF(((HY$3&amp;$GY$2)-$W9&lt;0)*((HY$3&amp;$GY$2)-$V9&gt;=0),ROUNDDOWN($H9/($W9-$V9+1),2),IF((HY$3&amp;$GY$2)-$W9,,$H9+$W9-SUM($W9:HX9)))</f>
        <v>0</v>
      </c>
      <c r="HZ9" s="35">
        <f ca="1">IF(((HZ$3&amp;$GY$2)-$W9&lt;0)*((HZ$3&amp;$GY$2)-$V9&gt;=0),ROUNDDOWN($H9/($W9-$V9+1),2),IF((HZ$3&amp;$GY$2)-$W9,,$H9+$W9-SUM($W9:HY9)))</f>
        <v>0</v>
      </c>
      <c r="IA9" s="35">
        <f ca="1">IF(((IA$3&amp;$GY$2)-$W9&lt;0)*((IA$3&amp;$GY$2)-$V9&gt;=0),ROUNDDOWN($H9/($W9-$V9+1),2),IF((IA$3&amp;$GY$2)-$W9,,$H9+$W9-SUM($W9:HZ9)))</f>
        <v>0</v>
      </c>
      <c r="IB9" s="35">
        <f ca="1">IF(((IB$3&amp;$GY$2)-$W9&lt;0)*((IB$3&amp;$GY$2)-$V9&gt;=0),ROUNDDOWN($H9/($W9-$V9+1),2),IF((IB$3&amp;$GY$2)-$W9,,$H9+$W9-SUM($W9:IA9)))</f>
        <v>0</v>
      </c>
      <c r="IC9" s="35">
        <f ca="1">IF(((IC$3&amp;$GY$2)-$W9&lt;0)*((IC$3&amp;$GY$2)-$V9&gt;=0),ROUNDDOWN($H9/($W9-$V9+1),2),IF((IC$3&amp;$GY$2)-$W9,,$H9+$W9-SUM($W9:IB9)))</f>
        <v>0</v>
      </c>
      <c r="ID9" s="36">
        <f ca="1">IF(((ID$3&amp;$GY$2)-$W9&lt;0)*((ID$3&amp;$GY$2)-$V9&gt;=0),ROUNDDOWN($H9/($W9-$V9+1),2),IF((ID$3&amp;$GY$2)-$W9,,$H9+$W9-SUM($W9:IC9)))</f>
        <v>0</v>
      </c>
    </row>
    <row r="10" spans="1:238" ht="20.100000000000001" customHeight="1" thickBot="1" x14ac:dyDescent="0.25">
      <c r="A10" s="7">
        <v>3</v>
      </c>
      <c r="B10" s="113"/>
      <c r="C10" s="116"/>
      <c r="D10" s="90"/>
      <c r="E10" s="119"/>
      <c r="F10" s="122"/>
      <c r="G10" s="39" t="s">
        <v>28</v>
      </c>
      <c r="H10" s="90"/>
      <c r="I10" s="70">
        <f>SUM(Y10:BB10)</f>
        <v>1</v>
      </c>
      <c r="J10" s="104"/>
      <c r="K10" s="90"/>
      <c r="L10" s="107"/>
      <c r="M10" s="107"/>
      <c r="N10" s="110"/>
      <c r="O10" s="93"/>
      <c r="P10" s="93"/>
      <c r="Q10" s="96"/>
      <c r="R10" s="87"/>
      <c r="S10" s="87"/>
      <c r="T10" s="99"/>
      <c r="U10" s="100">
        <f ca="1">IF((IF(AND(((IF($W$1&gt;R8,1,0))=1),(K10&lt;100%)),($W$1-S8),0))&gt;0,(IF(AND(((IF($W$1&gt;R8,1,0))=1),(K10&lt;100%)),($W$1-S8),0)),0)</f>
        <v>56</v>
      </c>
      <c r="V10" s="101"/>
      <c r="W10" s="40"/>
      <c r="X10" s="41"/>
      <c r="Y10" s="42">
        <v>1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21"/>
      <c r="CH10" s="42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21"/>
      <c r="DM10" s="42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21"/>
      <c r="EQ10" s="42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21"/>
      <c r="FV10" s="42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21"/>
      <c r="GZ10" s="42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21"/>
    </row>
    <row r="11" spans="1:238" s="1" customFormat="1" ht="20.100000000000001" customHeight="1" outlineLevel="2" x14ac:dyDescent="0.2">
      <c r="A11" s="1">
        <v>4</v>
      </c>
      <c r="B11" s="111" t="s">
        <v>10</v>
      </c>
      <c r="C11" s="114" t="s">
        <v>12</v>
      </c>
      <c r="D11" s="88" t="s">
        <v>18</v>
      </c>
      <c r="E11" s="117" t="s">
        <v>24</v>
      </c>
      <c r="F11" s="120" t="s">
        <v>22</v>
      </c>
      <c r="G11" s="37" t="s">
        <v>27</v>
      </c>
      <c r="H11" s="88" t="s">
        <v>9</v>
      </c>
      <c r="I11" s="69">
        <f>2+2</f>
        <v>4</v>
      </c>
      <c r="J11" s="102">
        <f>SUM($Y13:$BB13)</f>
        <v>0</v>
      </c>
      <c r="K11" s="88">
        <f>$J11*100/$I11</f>
        <v>0</v>
      </c>
      <c r="L11" s="105">
        <v>43252</v>
      </c>
      <c r="M11" s="105">
        <v>43257</v>
      </c>
      <c r="N11" s="108">
        <f t="shared" ref="N11" si="0">$M11-$L11+1</f>
        <v>6</v>
      </c>
      <c r="O11" s="91">
        <v>43252</v>
      </c>
      <c r="P11" s="91">
        <v>43259</v>
      </c>
      <c r="Q11" s="94">
        <f t="shared" ref="Q11" si="1">$P11-$O11+1</f>
        <v>8</v>
      </c>
      <c r="R11" s="85" t="e">
        <f>_xlfn.AGGREGATE(15,6,$Y$5:$BB$5/($Y13:$BB13&gt;0),1)</f>
        <v>#NUM!</v>
      </c>
      <c r="S11" s="85" t="e">
        <f>_xlfn.AGGREGATE(14,6,$Y$5:$BB$5/($Y13:$BB13&gt;0),1)</f>
        <v>#NUM!</v>
      </c>
      <c r="T11" s="97" t="e">
        <f>$S11-$R11+1</f>
        <v>#NUM!</v>
      </c>
      <c r="U11" s="46">
        <f ca="1">$W$1-L11</f>
        <v>56</v>
      </c>
      <c r="V11" s="45">
        <f ca="1">$W$1-$M11</f>
        <v>51</v>
      </c>
      <c r="W11" s="18">
        <f>L11</f>
        <v>43252</v>
      </c>
      <c r="X11" s="19">
        <f>M11</f>
        <v>43257</v>
      </c>
      <c r="Y11" s="81">
        <f>IF(((Y$3&amp;$Y$2)-$X11&lt;0)*((Y$3&amp;$Y$2)-$W11&gt;=0),ROUNDDOWN($I11/($X11-$W11+1),2),IF((Y$3&amp;$Y$2)-$X11,,$I11+$X11-SUM($X11:X11)))</f>
        <v>0.66</v>
      </c>
      <c r="Z11" s="81">
        <f>IF(((Z$3&amp;$Y$2)-$X11&lt;0)*((Z$3&amp;$Y$2)-$W11&gt;=0),ROUNDDOWN($I11/($X11-$W11+1),2),IF((Z$3&amp;$Y$2)-$X11,,$I11+$X11-SUM($X11:Y11)))</f>
        <v>0.66</v>
      </c>
      <c r="AA11" s="81">
        <f>IF(((AA$3&amp;$Y$2)-$X11&lt;0)*((AA$3&amp;$Y$2)-$W11&gt;=0),ROUNDDOWN($I11/($X11-$W11+1),2),IF((AA$3&amp;$Y$2)-$X11,,$I11+$X11-SUM($X11:Z11)))</f>
        <v>0.66</v>
      </c>
      <c r="AB11" s="81">
        <f>IF(((AB$3&amp;$Y$2)-$X11&lt;0)*((AB$3&amp;$Y$2)-$W11&gt;=0),ROUNDDOWN($I11/($X11-$W11+1),2),IF((AB$3&amp;$Y$2)-$X11,,$I11+$X11-SUM($X11:AA11)))</f>
        <v>0.66</v>
      </c>
      <c r="AC11" s="81">
        <f>IF(((AC$3&amp;$Y$2)-$X11&lt;0)*((AC$3&amp;$Y$2)-$W11&gt;=0),ROUNDDOWN($I11/($X11-$W11+1),2),IF((AC$3&amp;$Y$2)-$X11,,$I11+$X11-SUM($X11:AB11)))</f>
        <v>0.66</v>
      </c>
      <c r="AD11" s="81">
        <f>IF(((AD$3&amp;$Y$2)-$X11&lt;0)*((AD$3&amp;$Y$2)-$W11&gt;=0),ROUNDDOWN($I11/($X11-$W11+1),2),IF((AD$3&amp;$Y$2)-$X11,,$I11+$X11-SUM($X11:AC11)))</f>
        <v>0.6999999999825377</v>
      </c>
      <c r="AE11" s="81">
        <f>IF(((AE$3&amp;$Y$2)-$X11&lt;0)*((AE$3&amp;$Y$2)-$W11&gt;=0),ROUNDDOWN($I11/($X11-$W11+1),2),IF((AE$3&amp;$Y$2)-$X11,,$I11+$X11-SUM($X11:AD11)))</f>
        <v>0</v>
      </c>
      <c r="AF11" s="81">
        <f>IF(((AF$3&amp;$Y$2)-$X11&lt;0)*((AF$3&amp;$Y$2)-$W11&gt;=0),ROUNDDOWN($I11/($X11-$W11+1),2),IF((AF$3&amp;$Y$2)-$X11,,$I11+$X11-SUM($X11:AE11)))</f>
        <v>0</v>
      </c>
      <c r="AG11" s="81">
        <f>IF(((AG$3&amp;$Y$2)-$X11&lt;0)*((AG$3&amp;$Y$2)-$W11&gt;=0),ROUNDDOWN($I11/($X11-$W11+1),2),IF((AG$3&amp;$Y$2)-$X11,,$I11+$X11-SUM($X11:AF11)))</f>
        <v>0</v>
      </c>
      <c r="AH11" s="81">
        <f>IF(((AH$3&amp;$Y$2)-$X11&lt;0)*((AH$3&amp;$Y$2)-$W11&gt;=0),ROUNDDOWN($I11/($X11-$W11+1),2),IF((AH$3&amp;$Y$2)-$X11,,$I11+$X11-SUM($X11:AG11)))</f>
        <v>0</v>
      </c>
      <c r="AI11" s="81">
        <f>IF(((AI$3&amp;$Y$2)-$X11&lt;0)*((AI$3&amp;$Y$2)-$W11&gt;=0),ROUNDDOWN($I11/($X11-$W11+1),2),IF((AI$3&amp;$Y$2)-$X11,,$I11+$X11-SUM($X11:AH11)))</f>
        <v>0</v>
      </c>
      <c r="AJ11" s="81">
        <f>IF(((AJ$3&amp;$Y$2)-$X11&lt;0)*((AJ$3&amp;$Y$2)-$W11&gt;=0),ROUNDDOWN($I11/($X11-$W11+1),2),IF((AJ$3&amp;$Y$2)-$X11,,$I11+$X11-SUM($X11:AI11)))</f>
        <v>0</v>
      </c>
      <c r="AK11" s="81">
        <f>IF(((AK$3&amp;$Y$2)-$X11&lt;0)*((AK$3&amp;$Y$2)-$W11&gt;=0),ROUNDDOWN($I11/($X11-$W11+1),2),IF((AK$3&amp;$Y$2)-$X11,,$I11+$X11-SUM($X11:AJ11)))</f>
        <v>0</v>
      </c>
      <c r="AL11" s="81">
        <f>IF(((AL$3&amp;$Y$2)-$X11&lt;0)*((AL$3&amp;$Y$2)-$W11&gt;=0),ROUNDDOWN($I11/($X11-$W11+1),2),IF((AL$3&amp;$Y$2)-$X11,,$I11+$X11-SUM($X11:AK11)))</f>
        <v>0</v>
      </c>
      <c r="AM11" s="81">
        <f>IF(((AM$3&amp;$Y$2)-$X11&lt;0)*((AM$3&amp;$Y$2)-$W11&gt;=0),ROUNDDOWN($I11/($X11-$W11+1),2),IF((AM$3&amp;$Y$2)-$X11,,$I11+$X11-SUM($X11:AL11)))</f>
        <v>0</v>
      </c>
      <c r="AN11" s="81">
        <f>IF(((AN$3&amp;$Y$2)-$X11&lt;0)*((AN$3&amp;$Y$2)-$W11&gt;=0),ROUNDDOWN($I11/($X11-$W11+1),2),IF((AN$3&amp;$Y$2)-$X11,,$I11+$X11-SUM($X11:AM11)))</f>
        <v>0</v>
      </c>
      <c r="AO11" s="81">
        <f>IF(((AO$3&amp;$Y$2)-$X11&lt;0)*((AO$3&amp;$Y$2)-$W11&gt;=0),ROUNDDOWN($I11/($X11-$W11+1),2),IF((AO$3&amp;$Y$2)-$X11,,$I11+$X11-SUM($X11:AN11)))</f>
        <v>0</v>
      </c>
      <c r="AP11" s="81">
        <f>IF(((AP$3&amp;$Y$2)-$X11&lt;0)*((AP$3&amp;$Y$2)-$W11&gt;=0),ROUNDDOWN($I11/($X11-$W11+1),2),IF((AP$3&amp;$Y$2)-$X11,,$I11+$X11-SUM($X11:AO11)))</f>
        <v>0</v>
      </c>
      <c r="AQ11" s="81">
        <f>IF(((AQ$3&amp;$Y$2)-$X11&lt;0)*((AQ$3&amp;$Y$2)-$W11&gt;=0),ROUNDDOWN($I11/($X11-$W11+1),2),IF((AQ$3&amp;$Y$2)-$X11,,$I11+$X11-SUM($X11:AP11)))</f>
        <v>0</v>
      </c>
      <c r="AR11" s="81">
        <f>IF(((AR$3&amp;$Y$2)-$X11&lt;0)*((AR$3&amp;$Y$2)-$W11&gt;=0),ROUNDDOWN($I11/($X11-$W11+1),2),IF((AR$3&amp;$Y$2)-$X11,,$I11+$X11-SUM($X11:AQ11)))</f>
        <v>0</v>
      </c>
      <c r="AS11" s="81">
        <f>IF(((AS$3&amp;$Y$2)-$X11&lt;0)*((AS$3&amp;$Y$2)-$W11&gt;=0),ROUNDDOWN($I11/($X11-$W11+1),2),IF((AS$3&amp;$Y$2)-$X11,,$I11+$X11-SUM($X11:AR11)))</f>
        <v>0</v>
      </c>
      <c r="AT11" s="81">
        <f>IF(((AT$3&amp;$Y$2)-$X11&lt;0)*((AT$3&amp;$Y$2)-$W11&gt;=0),ROUNDDOWN($I11/($X11-$W11+1),2),IF((AT$3&amp;$Y$2)-$X11,,$I11+$X11-SUM($X11:AS11)))</f>
        <v>0</v>
      </c>
      <c r="AU11" s="81">
        <f>IF(((AU$3&amp;$Y$2)-$X11&lt;0)*((AU$3&amp;$Y$2)-$W11&gt;=0),ROUNDDOWN($I11/($X11-$W11+1),2),IF((AU$3&amp;$Y$2)-$X11,,$I11+$X11-SUM($X11:AT11)))</f>
        <v>0</v>
      </c>
      <c r="AV11" s="81">
        <f>IF(((AV$3&amp;$Y$2)-$X11&lt;0)*((AV$3&amp;$Y$2)-$W11&gt;=0),ROUNDDOWN($I11/($X11-$W11+1),2),IF((AV$3&amp;$Y$2)-$X11,,$I11+$X11-SUM($X11:AU11)))</f>
        <v>0</v>
      </c>
      <c r="AW11" s="81">
        <f>IF(((AW$3&amp;$Y$2)-$X11&lt;0)*((AW$3&amp;$Y$2)-$W11&gt;=0),ROUNDDOWN($I11/($X11-$W11+1),2),IF((AW$3&amp;$Y$2)-$X11,,$I11+$X11-SUM($X11:AV11)))</f>
        <v>0</v>
      </c>
      <c r="AX11" s="81">
        <f>IF(((AX$3&amp;$Y$2)-$X11&lt;0)*((AX$3&amp;$Y$2)-$W11&gt;=0),ROUNDDOWN($I11/($X11-$W11+1),2),IF((AX$3&amp;$Y$2)-$X11,,$I11+$X11-SUM($X11:AW11)))</f>
        <v>0</v>
      </c>
      <c r="AY11" s="81">
        <f>IF(((AY$3&amp;$Y$2)-$X11&lt;0)*((AY$3&amp;$Y$2)-$W11&gt;=0),ROUNDDOWN($I11/($X11-$W11+1),2),IF((AY$3&amp;$Y$2)-$X11,,$I11+$X11-SUM($X11:AX11)))</f>
        <v>0</v>
      </c>
      <c r="AZ11" s="81">
        <f>IF(((AZ$3&amp;$Y$2)-$X11&lt;0)*((AZ$3&amp;$Y$2)-$W11&gt;=0),ROUNDDOWN($I11/($X11-$W11+1),2),IF((AZ$3&amp;$Y$2)-$X11,,$I11+$X11-SUM($X11:AY11)))</f>
        <v>0</v>
      </c>
      <c r="BA11" s="81">
        <f>IF(((BA$3&amp;$Y$2)-$X11&lt;0)*((BA$3&amp;$Y$2)-$W11&gt;=0),ROUNDDOWN($I11/($X11-$W11+1),2),IF((BA$3&amp;$Y$2)-$X11,,$I11+$X11-SUM($X11:AZ11)))</f>
        <v>0</v>
      </c>
      <c r="BB11" s="81">
        <f>IF(((BB$3&amp;$Y$2)-$X11&lt;0)*((BB$3&amp;$Y$2)-$W11&gt;=0),ROUNDDOWN($I11/($X11-$W11+1),2),IF((BB$3&amp;$Y$2)-$X11,,$I11+$X11-SUM($X11:BA11)))</f>
        <v>0</v>
      </c>
      <c r="BC11" s="81">
        <f ca="1">IF(((BC$3&amp;$BB$2)-$W11&lt;0)*((BC$3&amp;$BB$2)-$V11&gt;=0),ROUNDDOWN($H11/($W11-$V11+1),2),IF((BC$3&amp;$BB$2)-$W11,,$H11+$W11-SUM($W11:BB11)))</f>
        <v>0</v>
      </c>
      <c r="BD11" s="38">
        <f ca="1">IF(((BD$3&amp;$BB$2)-$W11&lt;0)*((BD$3&amp;$BB$2)-$V11&gt;=0),ROUNDDOWN($H11/($W11-$V11+1),2),IF((BD$3&amp;$BB$2)-$W11,,$H11+$W11-SUM($W11:BC11)))</f>
        <v>0</v>
      </c>
      <c r="BE11" s="38">
        <f ca="1">IF(((BE$3&amp;$BB$2)-$W11&lt;0)*((BE$3&amp;$BB$2)-$V11&gt;=0),ROUNDDOWN($H11/($W11-$V11+1),2),IF((BE$3&amp;$BB$2)-$W11,,$H11+$W11-SUM($W11:BD11)))</f>
        <v>0</v>
      </c>
      <c r="BF11" s="38">
        <f ca="1">IF(((BF$3&amp;$BB$2)-$W11&lt;0)*((BF$3&amp;$BB$2)-$V11&gt;=0),ROUNDDOWN($H11/($W11-$V11+1),2),IF((BF$3&amp;$BB$2)-$W11,,$H11+$W11-SUM($W11:BE11)))</f>
        <v>0</v>
      </c>
      <c r="BG11" s="38">
        <f ca="1">IF(((BG$3&amp;$BB$2)-$W11&lt;0)*((BG$3&amp;$BB$2)-$V11&gt;=0),ROUNDDOWN($H11/($W11-$V11+1),2),IF((BG$3&amp;$BB$2)-$W11,,$H11+$W11-SUM($W11:BF11)))</f>
        <v>0</v>
      </c>
      <c r="BH11" s="38">
        <f ca="1">IF(((BH$3&amp;$BB$2)-$W11&lt;0)*((BH$3&amp;$BB$2)-$V11&gt;=0),ROUNDDOWN($H11/($W11-$V11+1),2),IF((BH$3&amp;$BB$2)-$W11,,$H11+$W11-SUM($W11:BG11)))</f>
        <v>0</v>
      </c>
      <c r="BI11" s="38">
        <f ca="1">IF(((BI$3&amp;$BB$2)-$W11&lt;0)*((BI$3&amp;$BB$2)-$V11&gt;=0),ROUNDDOWN($H11/($W11-$V11+1),2),IF((BI$3&amp;$BB$2)-$W11,,$H11+$W11-SUM($W11:BH11)))</f>
        <v>0</v>
      </c>
      <c r="BJ11" s="38">
        <f ca="1">IF(((BJ$3&amp;$BB$2)-$W11&lt;0)*((BJ$3&amp;$BB$2)-$V11&gt;=0),ROUNDDOWN($H11/($W11-$V11+1),2),IF((BJ$3&amp;$BB$2)-$W11,,$H11+$W11-SUM($W11:BI11)))</f>
        <v>0</v>
      </c>
      <c r="BK11" s="38">
        <f ca="1">IF(((BK$3&amp;$BB$2)-$W11&lt;0)*((BK$3&amp;$BB$2)-$V11&gt;=0),ROUNDDOWN($H11/($W11-$V11+1),2),IF((BK$3&amp;$BB$2)-$W11,,$H11+$W11-SUM($W11:BJ11)))</f>
        <v>0</v>
      </c>
      <c r="BL11" s="38">
        <f ca="1">IF(((BL$3&amp;$BB$2)-$W11&lt;0)*((BL$3&amp;$BB$2)-$V11&gt;=0),ROUNDDOWN($H11/($W11-$V11+1),2),IF((BL$3&amp;$BB$2)-$W11,,$H11+$W11-SUM($W11:BK11)))</f>
        <v>0</v>
      </c>
      <c r="BM11" s="38">
        <f ca="1">IF(((BM$3&amp;$BB$2)-$W11&lt;0)*((BM$3&amp;$BB$2)-$V11&gt;=0),ROUNDDOWN($H11/($W11-$V11+1),2),IF((BM$3&amp;$BB$2)-$W11,,$H11+$W11-SUM($W11:BL11)))</f>
        <v>0</v>
      </c>
      <c r="BN11" s="38">
        <f ca="1">IF(((BN$3&amp;$BB$2)-$W11&lt;0)*((BN$3&amp;$BB$2)-$V11&gt;=0),ROUNDDOWN($H11/($W11-$V11+1),2),IF((BN$3&amp;$BB$2)-$W11,,$H11+$W11-SUM($W11:BM11)))</f>
        <v>0</v>
      </c>
      <c r="BO11" s="38">
        <f ca="1">IF(((BO$3&amp;$BB$2)-$W11&lt;0)*((BO$3&amp;$BB$2)-$V11&gt;=0),ROUNDDOWN($H11/($W11-$V11+1),2),IF((BO$3&amp;$BB$2)-$W11,,$H11+$W11-SUM($W11:BN11)))</f>
        <v>0</v>
      </c>
      <c r="BP11" s="38">
        <f ca="1">IF(((BP$3&amp;$BB$2)-$W11&lt;0)*((BP$3&amp;$BB$2)-$V11&gt;=0),ROUNDDOWN($H11/($W11-$V11+1),2),IF((BP$3&amp;$BB$2)-$W11,,$H11+$W11-SUM($W11:BO11)))</f>
        <v>0</v>
      </c>
      <c r="BQ11" s="38">
        <f ca="1">IF(((BQ$3&amp;$BB$2)-$W11&lt;0)*((BQ$3&amp;$BB$2)-$V11&gt;=0),ROUNDDOWN($H11/($W11-$V11+1),2),IF((BQ$3&amp;$BB$2)-$W11,,$H11+$W11-SUM($W11:BP11)))</f>
        <v>0</v>
      </c>
      <c r="BR11" s="38">
        <f ca="1">IF(((BR$3&amp;$BB$2)-$W11&lt;0)*((BR$3&amp;$BB$2)-$V11&gt;=0),ROUNDDOWN($H11/($W11-$V11+1),2),IF((BR$3&amp;$BB$2)-$W11,,$H11+$W11-SUM($W11:BQ11)))</f>
        <v>0</v>
      </c>
      <c r="BS11" s="38">
        <f ca="1">IF(((BS$3&amp;$BB$2)-$W11&lt;0)*((BS$3&amp;$BB$2)-$V11&gt;=0),ROUNDDOWN($H11/($W11-$V11+1),2),IF((BS$3&amp;$BB$2)-$W11,,$H11+$W11-SUM($W11:BR11)))</f>
        <v>0</v>
      </c>
      <c r="BT11" s="38">
        <f ca="1">IF(((BT$3&amp;$BB$2)-$W11&lt;0)*((BT$3&amp;$BB$2)-$V11&gt;=0),ROUNDDOWN($H11/($W11-$V11+1),2),IF((BT$3&amp;$BB$2)-$W11,,$H11+$W11-SUM($W11:BS11)))</f>
        <v>0</v>
      </c>
      <c r="BU11" s="38">
        <f ca="1">IF(((BU$3&amp;$BB$2)-$W11&lt;0)*((BU$3&amp;$BB$2)-$V11&gt;=0),ROUNDDOWN($H11/($W11-$V11+1),2),IF((BU$3&amp;$BB$2)-$W11,,$H11+$W11-SUM($W11:BT11)))</f>
        <v>0</v>
      </c>
      <c r="BV11" s="38">
        <f ca="1">IF(((BV$3&amp;$BB$2)-$W11&lt;0)*((BV$3&amp;$BB$2)-$V11&gt;=0),ROUNDDOWN($H11/($W11-$V11+1),2),IF((BV$3&amp;$BB$2)-$W11,,$H11+$W11-SUM($W11:BU11)))</f>
        <v>0</v>
      </c>
      <c r="BW11" s="38">
        <f ca="1">IF(((BW$3&amp;$BB$2)-$W11&lt;0)*((BW$3&amp;$BB$2)-$V11&gt;=0),ROUNDDOWN($H11/($W11-$V11+1),2),IF((BW$3&amp;$BB$2)-$W11,,$H11+$W11-SUM($W11:BV11)))</f>
        <v>0</v>
      </c>
      <c r="BX11" s="38">
        <f ca="1">IF(((BX$3&amp;$BB$2)-$W11&lt;0)*((BX$3&amp;$BB$2)-$V11&gt;=0),ROUNDDOWN($H11/($W11-$V11+1),2),IF((BX$3&amp;$BB$2)-$W11,,$H11+$W11-SUM($W11:BW11)))</f>
        <v>0</v>
      </c>
      <c r="BY11" s="38">
        <f ca="1">IF(((BY$3&amp;$BB$2)-$W11&lt;0)*((BY$3&amp;$BB$2)-$V11&gt;=0),ROUNDDOWN($H11/($W11-$V11+1),2),IF((BY$3&amp;$BB$2)-$W11,,$H11+$W11-SUM($W11:BX11)))</f>
        <v>0</v>
      </c>
      <c r="BZ11" s="38">
        <f ca="1">IF(((BZ$3&amp;$BB$2)-$W11&lt;0)*((BZ$3&amp;$BB$2)-$V11&gt;=0),ROUNDDOWN($H11/($W11-$V11+1),2),IF((BZ$3&amp;$BB$2)-$W11,,$H11+$W11-SUM($W11:BY11)))</f>
        <v>0</v>
      </c>
      <c r="CA11" s="38">
        <f ca="1">IF(((CA$3&amp;$BB$2)-$W11&lt;0)*((CA$3&amp;$BB$2)-$V11&gt;=0),ROUNDDOWN($H11/($W11-$V11+1),2),IF((CA$3&amp;$BB$2)-$W11,,$H11+$W11-SUM($W11:BZ11)))</f>
        <v>0</v>
      </c>
      <c r="CB11" s="38">
        <f ca="1">IF(((CB$3&amp;$BB$2)-$W11&lt;0)*((CB$3&amp;$BB$2)-$V11&gt;=0),ROUNDDOWN($H11/($W11-$V11+1),2),IF((CB$3&amp;$BB$2)-$W11,,$H11+$W11-SUM($W11:CA11)))</f>
        <v>0</v>
      </c>
      <c r="CC11" s="38">
        <f ca="1">IF(((CC$3&amp;$BB$2)-$W11&lt;0)*((CC$3&amp;$BB$2)-$V11&gt;=0),ROUNDDOWN($H11/($W11-$V11+1),2),IF((CC$3&amp;$BB$2)-$W11,,$H11+$W11-SUM($W11:CB11)))</f>
        <v>0</v>
      </c>
      <c r="CD11" s="38">
        <f ca="1">IF(((CD$3&amp;$BB$2)-$W11&lt;0)*((CD$3&amp;$BB$2)-$V11&gt;=0),ROUNDDOWN($H11/($W11-$V11+1),2),IF((CD$3&amp;$BB$2)-$W11,,$H11+$W11-SUM($W11:CC11)))</f>
        <v>0</v>
      </c>
      <c r="CE11" s="38">
        <f ca="1">IF(((CE$3&amp;$BB$2)-$W11&lt;0)*((CE$3&amp;$BB$2)-$V11&gt;=0),ROUNDDOWN($H11/($W11-$V11+1),2),IF((CE$3&amp;$BB$2)-$W11,,$H11+$W11-SUM($W11:CD11)))</f>
        <v>0</v>
      </c>
      <c r="CF11" s="38">
        <f ca="1">IF(((CF$3&amp;$BB$2)-$W11&lt;0)*((CF$3&amp;$BB$2)-$V11&gt;=0),ROUNDDOWN($H11/($W11-$V11+1),2),IF((CF$3&amp;$BB$2)-$W11,,$H11+$W11-SUM($W11:CE11)))</f>
        <v>0</v>
      </c>
      <c r="CG11" s="20">
        <f ca="1">IF(((CG$3&amp;$BB$2)-$W11&lt;0)*((CG$3&amp;$BB$2)-$V11&gt;=0),ROUNDDOWN($H11/($W11-$V11+1),2),IF((CG$3&amp;$BB$2)-$W11,,$H11+$W11-SUM($W11:CF11)))</f>
        <v>0</v>
      </c>
      <c r="CH11" s="82">
        <f ca="1">IF(((CH$3&amp;$CG$2)-$W11&lt;0)*((CH$3&amp;$CG$2)-$V11&gt;=0),ROUNDDOWN($H11/($W11-$V11+1),2),IF((CH$3&amp;$CG$2)-$W11,,$H11+$W11-SUM($W11:CG11)))</f>
        <v>0</v>
      </c>
      <c r="CI11" s="38">
        <f ca="1">IF(((CI$3&amp;$CG$2)-$W11&lt;0)*((CI$3&amp;$CG$2)-$V11&gt;=0),ROUNDDOWN($H11/($W11-$V11+1),2),IF((CI$3&amp;$CG$2)-$W11,,$H11+$W11-SUM($W11:CH11)))</f>
        <v>0</v>
      </c>
      <c r="CJ11" s="38">
        <f ca="1">IF(((CJ$3&amp;$CG$2)-$W11&lt;0)*((CJ$3&amp;$CG$2)-$V11&gt;=0),ROUNDDOWN($H11/($W11-$V11+1),2),IF((CJ$3&amp;$CG$2)-$W11,,$H11+$W11-SUM($W11:CI11)))</f>
        <v>0</v>
      </c>
      <c r="CK11" s="38">
        <f ca="1">IF(((CK$3&amp;$CG$2)-$W11&lt;0)*((CK$3&amp;$CG$2)-$V11&gt;=0),ROUNDDOWN($H11/($W11-$V11+1),2),IF((CK$3&amp;$CG$2)-$W11,,$H11+$W11-SUM($W11:CJ11)))</f>
        <v>0</v>
      </c>
      <c r="CL11" s="38">
        <f ca="1">IF(((CL$3&amp;$CG$2)-$W11&lt;0)*((CL$3&amp;$CG$2)-$V11&gt;=0),ROUNDDOWN($H11/($W11-$V11+1),2),IF((CL$3&amp;$CG$2)-$W11,,$H11+$W11-SUM($W11:CK11)))</f>
        <v>0</v>
      </c>
      <c r="CM11" s="38">
        <f ca="1">IF(((CM$3&amp;$CG$2)-$W11&lt;0)*((CM$3&amp;$CG$2)-$V11&gt;=0),ROUNDDOWN($H11/($W11-$V11+1),2),IF((CM$3&amp;$CG$2)-$W11,,$H11+$W11-SUM($W11:CL11)))</f>
        <v>0</v>
      </c>
      <c r="CN11" s="38">
        <f ca="1">IF(((CN$3&amp;$CG$2)-$W11&lt;0)*((CN$3&amp;$CG$2)-$V11&gt;=0),ROUNDDOWN($H11/($W11-$V11+1),2),IF((CN$3&amp;$CG$2)-$W11,,$H11+$W11-SUM($W11:CM11)))</f>
        <v>0</v>
      </c>
      <c r="CO11" s="38">
        <f ca="1">IF(((CO$3&amp;$CG$2)-$W11&lt;0)*((CO$3&amp;$CG$2)-$V11&gt;=0),ROUNDDOWN($H11/($W11-$V11+1),2),IF((CO$3&amp;$CG$2)-$W11,,$H11+$W11-SUM($W11:CN11)))</f>
        <v>0</v>
      </c>
      <c r="CP11" s="38">
        <f ca="1">IF(((CP$3&amp;$CG$2)-$W11&lt;0)*((CP$3&amp;$CG$2)-$V11&gt;=0),ROUNDDOWN($H11/($W11-$V11+1),2),IF((CP$3&amp;$CG$2)-$W11,,$H11+$W11-SUM($W11:CO11)))</f>
        <v>0</v>
      </c>
      <c r="CQ11" s="38">
        <f ca="1">IF(((CQ$3&amp;$CG$2)-$W11&lt;0)*((CQ$3&amp;$CG$2)-$V11&gt;=0),ROUNDDOWN($H11/($W11-$V11+1),2),IF((CQ$3&amp;$CG$2)-$W11,,$H11+$W11-SUM($W11:CP11)))</f>
        <v>0</v>
      </c>
      <c r="CR11" s="38">
        <f ca="1">IF(((CR$3&amp;$CG$2)-$W11&lt;0)*((CR$3&amp;$CG$2)-$V11&gt;=0),ROUNDDOWN($H11/($W11-$V11+1),2),IF((CR$3&amp;$CG$2)-$W11,,$H11+$W11-SUM($W11:CQ11)))</f>
        <v>0</v>
      </c>
      <c r="CS11" s="38">
        <f ca="1">IF(((CS$3&amp;$CG$2)-$W11&lt;0)*((CS$3&amp;$CG$2)-$V11&gt;=0),ROUNDDOWN($H11/($W11-$V11+1),2),IF((CS$3&amp;$CG$2)-$W11,,$H11+$W11-SUM($W11:CR11)))</f>
        <v>0</v>
      </c>
      <c r="CT11" s="38">
        <f ca="1">IF(((CT$3&amp;$CG$2)-$W11&lt;0)*((CT$3&amp;$CG$2)-$V11&gt;=0),ROUNDDOWN($H11/($W11-$V11+1),2),IF((CT$3&amp;$CG$2)-$W11,,$H11+$W11-SUM($W11:CS11)))</f>
        <v>0</v>
      </c>
      <c r="CU11" s="38">
        <f ca="1">IF(((CU$3&amp;$CG$2)-$W11&lt;0)*((CU$3&amp;$CG$2)-$V11&gt;=0),ROUNDDOWN($H11/($W11-$V11+1),2),IF((CU$3&amp;$CG$2)-$W11,,$H11+$W11-SUM($W11:CT11)))</f>
        <v>0</v>
      </c>
      <c r="CV11" s="38">
        <f ca="1">IF(((CV$3&amp;$CG$2)-$W11&lt;0)*((CV$3&amp;$CG$2)-$V11&gt;=0),ROUNDDOWN($H11/($W11-$V11+1),2),IF((CV$3&amp;$CG$2)-$W11,,$H11+$W11-SUM($W11:CU11)))</f>
        <v>0</v>
      </c>
      <c r="CW11" s="38">
        <f ca="1">IF(((CW$3&amp;$CG$2)-$W11&lt;0)*((CW$3&amp;$CG$2)-$V11&gt;=0),ROUNDDOWN($H11/($W11-$V11+1),2),IF((CW$3&amp;$CG$2)-$W11,,$H11+$W11-SUM($W11:CV11)))</f>
        <v>0</v>
      </c>
      <c r="CX11" s="38">
        <f ca="1">IF(((CX$3&amp;$CG$2)-$W11&lt;0)*((CX$3&amp;$CG$2)-$V11&gt;=0),ROUNDDOWN($H11/($W11-$V11+1),2),IF((CX$3&amp;$CG$2)-$W11,,$H11+$W11-SUM($W11:CW11)))</f>
        <v>0</v>
      </c>
      <c r="CY11" s="38">
        <f ca="1">IF(((CY$3&amp;$CG$2)-$W11&lt;0)*((CY$3&amp;$CG$2)-$V11&gt;=0),ROUNDDOWN($H11/($W11-$V11+1),2),IF((CY$3&amp;$CG$2)-$W11,,$H11+$W11-SUM($W11:CX11)))</f>
        <v>0</v>
      </c>
      <c r="CZ11" s="38">
        <f ca="1">IF(((CZ$3&amp;$CG$2)-$W11&lt;0)*((CZ$3&amp;$CG$2)-$V11&gt;=0),ROUNDDOWN($H11/($W11-$V11+1),2),IF((CZ$3&amp;$CG$2)-$W11,,$H11+$W11-SUM($W11:CY11)))</f>
        <v>0</v>
      </c>
      <c r="DA11" s="38">
        <f ca="1">IF(((DA$3&amp;$CG$2)-$W11&lt;0)*((DA$3&amp;$CG$2)-$V11&gt;=0),ROUNDDOWN($H11/($W11-$V11+1),2),IF((DA$3&amp;$CG$2)-$W11,,$H11+$W11-SUM($W11:CZ11)))</f>
        <v>0</v>
      </c>
      <c r="DB11" s="38">
        <f ca="1">IF(((DB$3&amp;$CG$2)-$W11&lt;0)*((DB$3&amp;$CG$2)-$V11&gt;=0),ROUNDDOWN($H11/($W11-$V11+1),2),IF((DB$3&amp;$CG$2)-$W11,,$H11+$W11-SUM($W11:DA11)))</f>
        <v>0</v>
      </c>
      <c r="DC11" s="38">
        <f ca="1">IF(((DC$3&amp;$CG$2)-$W11&lt;0)*((DC$3&amp;$CG$2)-$V11&gt;=0),ROUNDDOWN($H11/($W11-$V11+1),2),IF((DC$3&amp;$CG$2)-$W11,,$H11+$W11-SUM($W11:DB11)))</f>
        <v>0</v>
      </c>
      <c r="DD11" s="38">
        <f ca="1">IF(((DD$3&amp;$CG$2)-$W11&lt;0)*((DD$3&amp;$CG$2)-$V11&gt;=0),ROUNDDOWN($H11/($W11-$V11+1),2),IF((DD$3&amp;$CG$2)-$W11,,$H11+$W11-SUM($W11:DC11)))</f>
        <v>0</v>
      </c>
      <c r="DE11" s="38">
        <f ca="1">IF(((DE$3&amp;$CG$2)-$W11&lt;0)*((DE$3&amp;$CG$2)-$V11&gt;=0),ROUNDDOWN($H11/($W11-$V11+1),2),IF((DE$3&amp;$CG$2)-$W11,,$H11+$W11-SUM($W11:DD11)))</f>
        <v>0</v>
      </c>
      <c r="DF11" s="38">
        <f ca="1">IF(((DF$3&amp;$CG$2)-$W11&lt;0)*((DF$3&amp;$CG$2)-$V11&gt;=0),ROUNDDOWN($H11/($W11-$V11+1),2),IF((DF$3&amp;$CG$2)-$W11,,$H11+$W11-SUM($W11:DE11)))</f>
        <v>0</v>
      </c>
      <c r="DG11" s="38">
        <f ca="1">IF(((DG$3&amp;$CG$2)-$W11&lt;0)*((DG$3&amp;$CG$2)-$V11&gt;=0),ROUNDDOWN($H11/($W11-$V11+1),2),IF((DG$3&amp;$CG$2)-$W11,,$H11+$W11-SUM($W11:DF11)))</f>
        <v>0</v>
      </c>
      <c r="DH11" s="38">
        <f ca="1">IF(((DH$3&amp;$CG$2)-$W11&lt;0)*((DH$3&amp;$CG$2)-$V11&gt;=0),ROUNDDOWN($H11/($W11-$V11+1),2),IF((DH$3&amp;$CG$2)-$W11,,$H11+$W11-SUM($W11:DG11)))</f>
        <v>0</v>
      </c>
      <c r="DI11" s="38">
        <f ca="1">IF(((DI$3&amp;$CG$2)-$W11&lt;0)*((DI$3&amp;$CG$2)-$V11&gt;=0),ROUNDDOWN($H11/($W11-$V11+1),2),IF((DI$3&amp;$CG$2)-$W11,,$H11+$W11-SUM($W11:DH11)))</f>
        <v>0</v>
      </c>
      <c r="DJ11" s="38">
        <f ca="1">IF(((DJ$3&amp;$CG$2)-$W11&lt;0)*((DJ$3&amp;$CG$2)-$V11&gt;=0),ROUNDDOWN($H11/($W11-$V11+1),2),IF((DJ$3&amp;$CG$2)-$W11,,$H11+$W11-SUM($W11:DI11)))</f>
        <v>0</v>
      </c>
      <c r="DK11" s="38">
        <f ca="1">IF(((DK$3&amp;$CG$2)-$W11&lt;0)*((DK$3&amp;$CG$2)-$V11&gt;=0),ROUNDDOWN($H11/($W11-$V11+1),2),IF((DK$3&amp;$CG$2)-$W11,,$H11+$W11-SUM($W11:DJ11)))</f>
        <v>0</v>
      </c>
      <c r="DL11" s="20">
        <f ca="1">IF(((DL$3&amp;$CG$2)-$W11&lt;0)*((DL$3&amp;$CG$2)-$V11&gt;=0),ROUNDDOWN($H11/($W11-$V11+1),2),IF((DL$3&amp;$CG$2)-$W11,,$H11+$W11-SUM($W11:DK11)))</f>
        <v>0</v>
      </c>
      <c r="DM11" s="81">
        <f ca="1">IF(((DM$3&amp;$DL$2)-$W11&lt;0)*((DM$3&amp;$DL$2)-$V11&gt;=0),ROUNDDOWN($H11/($W11-$V11+1),2),IF((DM$3&amp;$DL$2)-$W11,,$H11+$W11-SUM($W11:DL11)))</f>
        <v>0</v>
      </c>
      <c r="DN11" s="38">
        <f ca="1">IF(((DN$3&amp;$DL$2)-$W11&lt;0)*((DN$3&amp;$DL$2)-$V11&gt;=0),ROUNDDOWN($H11/($W11-$V11+1),2),IF((DN$3&amp;$DL$2)-$W11,,$H11+$W11-SUM($W11:DM11)))</f>
        <v>0</v>
      </c>
      <c r="DO11" s="38">
        <f ca="1">IF(((DO$3&amp;$DL$2)-$W11&lt;0)*((DO$3&amp;$DL$2)-$V11&gt;=0),ROUNDDOWN($H11/($W11-$V11+1),2),IF((DO$3&amp;$DL$2)-$W11,,$H11+$W11-SUM($W11:DN11)))</f>
        <v>0</v>
      </c>
      <c r="DP11" s="38">
        <f ca="1">IF(((DP$3&amp;$DL$2)-$W11&lt;0)*((DP$3&amp;$DL$2)-$V11&gt;=0),ROUNDDOWN($H11/($W11-$V11+1),2),IF((DP$3&amp;$DL$2)-$W11,,$H11+$W11-SUM($W11:DO11)))</f>
        <v>0</v>
      </c>
      <c r="DQ11" s="38">
        <f ca="1">IF(((DQ$3&amp;$DL$2)-$W11&lt;0)*((DQ$3&amp;$DL$2)-$V11&gt;=0),ROUNDDOWN($H11/($W11-$V11+1),2),IF((DQ$3&amp;$DL$2)-$W11,,$H11+$W11-SUM($W11:DP11)))</f>
        <v>0</v>
      </c>
      <c r="DR11" s="38">
        <f ca="1">IF(((DR$3&amp;$DL$2)-$W11&lt;0)*((DR$3&amp;$DL$2)-$V11&gt;=0),ROUNDDOWN($H11/($W11-$V11+1),2),IF((DR$3&amp;$DL$2)-$W11,,$H11+$W11-SUM($W11:DQ11)))</f>
        <v>0</v>
      </c>
      <c r="DS11" s="38">
        <f ca="1">IF(((DS$3&amp;$DL$2)-$W11&lt;0)*((DS$3&amp;$DL$2)-$V11&gt;=0),ROUNDDOWN($H11/($W11-$V11+1),2),IF((DS$3&amp;$DL$2)-$W11,,$H11+$W11-SUM($W11:DR11)))</f>
        <v>0</v>
      </c>
      <c r="DT11" s="38">
        <f ca="1">IF(((DT$3&amp;$DL$2)-$W11&lt;0)*((DT$3&amp;$DL$2)-$V11&gt;=0),ROUNDDOWN($H11/($W11-$V11+1),2),IF((DT$3&amp;$DL$2)-$W11,,$H11+$W11-SUM($W11:DS11)))</f>
        <v>0</v>
      </c>
      <c r="DU11" s="38">
        <f ca="1">IF(((DU$3&amp;$DL$2)-$W11&lt;0)*((DU$3&amp;$DL$2)-$V11&gt;=0),ROUNDDOWN($H11/($W11-$V11+1),2),IF((DU$3&amp;$DL$2)-$W11,,$H11+$W11-SUM($W11:DT11)))</f>
        <v>0</v>
      </c>
      <c r="DV11" s="38">
        <f ca="1">IF(((DV$3&amp;$DL$2)-$W11&lt;0)*((DV$3&amp;$DL$2)-$V11&gt;=0),ROUNDDOWN($H11/($W11-$V11+1),2),IF((DV$3&amp;$DL$2)-$W11,,$H11+$W11-SUM($W11:DU11)))</f>
        <v>0</v>
      </c>
      <c r="DW11" s="38">
        <f ca="1">IF(((DW$3&amp;$DL$2)-$W11&lt;0)*((DW$3&amp;$DL$2)-$V11&gt;=0),ROUNDDOWN($H11/($W11-$V11+1),2),IF((DW$3&amp;$DL$2)-$W11,,$H11+$W11-SUM($W11:DV11)))</f>
        <v>0</v>
      </c>
      <c r="DX11" s="38">
        <f ca="1">IF(((DX$3&amp;$DL$2)-$W11&lt;0)*((DX$3&amp;$DL$2)-$V11&gt;=0),ROUNDDOWN($H11/($W11-$V11+1),2),IF((DX$3&amp;$DL$2)-$W11,,$H11+$W11-SUM($W11:DW11)))</f>
        <v>0</v>
      </c>
      <c r="DY11" s="38">
        <f ca="1">IF(((DY$3&amp;$DL$2)-$W11&lt;0)*((DY$3&amp;$DL$2)-$V11&gt;=0),ROUNDDOWN($H11/($W11-$V11+1),2),IF((DY$3&amp;$DL$2)-$W11,,$H11+$W11-SUM($W11:DX11)))</f>
        <v>0</v>
      </c>
      <c r="DZ11" s="38">
        <f ca="1">IF(((DZ$3&amp;$DL$2)-$W11&lt;0)*((DZ$3&amp;$DL$2)-$V11&gt;=0),ROUNDDOWN($H11/($W11-$V11+1),2),IF((DZ$3&amp;$DL$2)-$W11,,$H11+$W11-SUM($W11:DY11)))</f>
        <v>0</v>
      </c>
      <c r="EA11" s="38">
        <f ca="1">IF(((EA$3&amp;$DL$2)-$W11&lt;0)*((EA$3&amp;$DL$2)-$V11&gt;=0),ROUNDDOWN($H11/($W11-$V11+1),2),IF((EA$3&amp;$DL$2)-$W11,,$H11+$W11-SUM($W11:DZ11)))</f>
        <v>0</v>
      </c>
      <c r="EB11" s="38">
        <f ca="1">IF(((EB$3&amp;$DL$2)-$W11&lt;0)*((EB$3&amp;$DL$2)-$V11&gt;=0),ROUNDDOWN($H11/($W11-$V11+1),2),IF((EB$3&amp;$DL$2)-$W11,,$H11+$W11-SUM($W11:EA11)))</f>
        <v>0</v>
      </c>
      <c r="EC11" s="38">
        <f ca="1">IF(((EC$3&amp;$DL$2)-$W11&lt;0)*((EC$3&amp;$DL$2)-$V11&gt;=0),ROUNDDOWN($H11/($W11-$V11+1),2),IF((EC$3&amp;$DL$2)-$W11,,$H11+$W11-SUM($W11:EB11)))</f>
        <v>0</v>
      </c>
      <c r="ED11" s="38">
        <f ca="1">IF(((ED$3&amp;$DL$2)-$W11&lt;0)*((ED$3&amp;$DL$2)-$V11&gt;=0),ROUNDDOWN($H11/($W11-$V11+1),2),IF((ED$3&amp;$DL$2)-$W11,,$H11+$W11-SUM($W11:EC11)))</f>
        <v>0</v>
      </c>
      <c r="EE11" s="38">
        <f ca="1">IF(((EE$3&amp;$DL$2)-$W11&lt;0)*((EE$3&amp;$DL$2)-$V11&gt;=0),ROUNDDOWN($H11/($W11-$V11+1),2),IF((EE$3&amp;$DL$2)-$W11,,$H11+$W11-SUM($W11:ED11)))</f>
        <v>0</v>
      </c>
      <c r="EF11" s="38">
        <f ca="1">IF(((EF$3&amp;$DL$2)-$W11&lt;0)*((EF$3&amp;$DL$2)-$V11&gt;=0),ROUNDDOWN($H11/($W11-$V11+1),2),IF((EF$3&amp;$DL$2)-$W11,,$H11+$W11-SUM($W11:EE11)))</f>
        <v>0</v>
      </c>
      <c r="EG11" s="38">
        <f ca="1">IF(((EG$3&amp;$DL$2)-$W11&lt;0)*((EG$3&amp;$DL$2)-$V11&gt;=0),ROUNDDOWN($H11/($W11-$V11+1),2),IF((EG$3&amp;$DL$2)-$W11,,$H11+$W11-SUM($W11:EF11)))</f>
        <v>0</v>
      </c>
      <c r="EH11" s="38">
        <f ca="1">IF(((EH$3&amp;$DL$2)-$W11&lt;0)*((EH$3&amp;$DL$2)-$V11&gt;=0),ROUNDDOWN($H11/($W11-$V11+1),2),IF((EH$3&amp;$DL$2)-$W11,,$H11+$W11-SUM($W11:EG11)))</f>
        <v>0</v>
      </c>
      <c r="EI11" s="38">
        <f ca="1">IF(((EI$3&amp;$DL$2)-$W11&lt;0)*((EI$3&amp;$DL$2)-$V11&gt;=0),ROUNDDOWN($H11/($W11-$V11+1),2),IF((EI$3&amp;$DL$2)-$W11,,$H11+$W11-SUM($W11:EH11)))</f>
        <v>0</v>
      </c>
      <c r="EJ11" s="38">
        <f ca="1">IF(((EJ$3&amp;$DL$2)-$W11&lt;0)*((EJ$3&amp;$DL$2)-$V11&gt;=0),ROUNDDOWN($H11/($W11-$V11+1),2),IF((EJ$3&amp;$DL$2)-$W11,,$H11+$W11-SUM($W11:EI11)))</f>
        <v>0</v>
      </c>
      <c r="EK11" s="38">
        <f ca="1">IF(((EK$3&amp;$DL$2)-$W11&lt;0)*((EK$3&amp;$DL$2)-$V11&gt;=0),ROUNDDOWN($H11/($W11-$V11+1),2),IF((EK$3&amp;$DL$2)-$W11,,$H11+$W11-SUM($W11:EJ11)))</f>
        <v>0</v>
      </c>
      <c r="EL11" s="38">
        <f ca="1">IF(((EL$3&amp;$DL$2)-$W11&lt;0)*((EL$3&amp;$DL$2)-$V11&gt;=0),ROUNDDOWN($H11/($W11-$V11+1),2),IF((EL$3&amp;$DL$2)-$W11,,$H11+$W11-SUM($W11:EK11)))</f>
        <v>0</v>
      </c>
      <c r="EM11" s="38">
        <f ca="1">IF(((EM$3&amp;$DL$2)-$W11&lt;0)*((EM$3&amp;$DL$2)-$V11&gt;=0),ROUNDDOWN($H11/($W11-$V11+1),2),IF((EM$3&amp;$DL$2)-$W11,,$H11+$W11-SUM($W11:EL11)))</f>
        <v>0</v>
      </c>
      <c r="EN11" s="38">
        <f ca="1">IF(((EN$3&amp;$DL$2)-$W11&lt;0)*((EN$3&amp;$DL$2)-$V11&gt;=0),ROUNDDOWN($H11/($W11-$V11+1),2),IF((EN$3&amp;$DL$2)-$W11,,$H11+$W11-SUM($W11:EM11)))</f>
        <v>0</v>
      </c>
      <c r="EO11" s="38">
        <f ca="1">IF(((EO$3&amp;$DL$2)-$W11&lt;0)*((EO$3&amp;$DL$2)-$V11&gt;=0),ROUNDDOWN($H11/($W11-$V11+1),2),IF((EO$3&amp;$DL$2)-$W11,,$H11+$W11-SUM($W11:EN11)))</f>
        <v>0</v>
      </c>
      <c r="EP11" s="20">
        <f ca="1">IF(((EP$3&amp;$DL$2)-$W11&lt;0)*((EP$3&amp;$DL$2)-$V11&gt;=0),ROUNDDOWN($H11/($W11-$V11+1),2),IF((EP$3&amp;$DL$2)-$W11,,$H11+$W11-SUM($W11:EO11)))</f>
        <v>0</v>
      </c>
      <c r="EQ11" s="81">
        <f ca="1">IF(((EQ$3&amp;$EP$2)-$W11&lt;0)*((EQ$3&amp;$EP$2)-$V11&gt;=0),ROUNDDOWN($H11/($W11-$V11+1),2),IF((EQ$3&amp;$EP$2)-$W11,,$H11+$W11-SUM($W11:EP11)))</f>
        <v>0</v>
      </c>
      <c r="ER11" s="38">
        <f ca="1">IF(((ER$3&amp;$EP$2)-$W11&lt;0)*((ER$3&amp;$EP$2)-$V11&gt;=0),ROUNDDOWN($H11/($W11-$V11+1),2),IF((ER$3&amp;$EP$2)-$W11,,$H11+$W11-SUM($W11:EQ11)))</f>
        <v>0</v>
      </c>
      <c r="ES11" s="38">
        <f ca="1">IF(((ES$3&amp;$EP$2)-$W11&lt;0)*((ES$3&amp;$EP$2)-$V11&gt;=0),ROUNDDOWN($H11/($W11-$V11+1),2),IF((ES$3&amp;$EP$2)-$W11,,$H11+$W11-SUM($W11:ER11)))</f>
        <v>0</v>
      </c>
      <c r="ET11" s="38">
        <f ca="1">IF(((ET$3&amp;$EP$2)-$W11&lt;0)*((ET$3&amp;$EP$2)-$V11&gt;=0),ROUNDDOWN($H11/($W11-$V11+1),2),IF((ET$3&amp;$EP$2)-$W11,,$H11+$W11-SUM($W11:ES11)))</f>
        <v>0</v>
      </c>
      <c r="EU11" s="38">
        <f ca="1">IF(((EU$3&amp;$EP$2)-$W11&lt;0)*((EU$3&amp;$EP$2)-$V11&gt;=0),ROUNDDOWN($H11/($W11-$V11+1),2),IF((EU$3&amp;$EP$2)-$W11,,$H11+$W11-SUM($W11:ET11)))</f>
        <v>0</v>
      </c>
      <c r="EV11" s="38">
        <f ca="1">IF(((EV$3&amp;$EP$2)-$W11&lt;0)*((EV$3&amp;$EP$2)-$V11&gt;=0),ROUNDDOWN($H11/($W11-$V11+1),2),IF((EV$3&amp;$EP$2)-$W11,,$H11+$W11-SUM($W11:EU11)))</f>
        <v>0</v>
      </c>
      <c r="EW11" s="38">
        <f ca="1">IF(((EW$3&amp;$EP$2)-$W11&lt;0)*((EW$3&amp;$EP$2)-$V11&gt;=0),ROUNDDOWN($H11/($W11-$V11+1),2),IF((EW$3&amp;$EP$2)-$W11,,$H11+$W11-SUM($W11:EV11)))</f>
        <v>0</v>
      </c>
      <c r="EX11" s="38">
        <f ca="1">IF(((EX$3&amp;$EP$2)-$W11&lt;0)*((EX$3&amp;$EP$2)-$V11&gt;=0),ROUNDDOWN($H11/($W11-$V11+1),2),IF((EX$3&amp;$EP$2)-$W11,,$H11+$W11-SUM($W11:EW11)))</f>
        <v>0</v>
      </c>
      <c r="EY11" s="38">
        <f ca="1">IF(((EY$3&amp;$EP$2)-$W11&lt;0)*((EY$3&amp;$EP$2)-$V11&gt;=0),ROUNDDOWN($H11/($W11-$V11+1),2),IF((EY$3&amp;$EP$2)-$W11,,$H11+$W11-SUM($W11:EX11)))</f>
        <v>0</v>
      </c>
      <c r="EZ11" s="38">
        <f ca="1">IF(((EZ$3&amp;$EP$2)-$W11&lt;0)*((EZ$3&amp;$EP$2)-$V11&gt;=0),ROUNDDOWN($H11/($W11-$V11+1),2),IF((EZ$3&amp;$EP$2)-$W11,,$H11+$W11-SUM($W11:EY11)))</f>
        <v>0</v>
      </c>
      <c r="FA11" s="38">
        <f ca="1">IF(((FA$3&amp;$EP$2)-$W11&lt;0)*((FA$3&amp;$EP$2)-$V11&gt;=0),ROUNDDOWN($H11/($W11-$V11+1),2),IF((FA$3&amp;$EP$2)-$W11,,$H11+$W11-SUM($W11:EZ11)))</f>
        <v>0</v>
      </c>
      <c r="FB11" s="38">
        <f ca="1">IF(((FB$3&amp;$EP$2)-$W11&lt;0)*((FB$3&amp;$EP$2)-$V11&gt;=0),ROUNDDOWN($H11/($W11-$V11+1),2),IF((FB$3&amp;$EP$2)-$W11,,$H11+$W11-SUM($W11:FA11)))</f>
        <v>0</v>
      </c>
      <c r="FC11" s="38">
        <f ca="1">IF(((FC$3&amp;$EP$2)-$W11&lt;0)*((FC$3&amp;$EP$2)-$V11&gt;=0),ROUNDDOWN($H11/($W11-$V11+1),2),IF((FC$3&amp;$EP$2)-$W11,,$H11+$W11-SUM($W11:FB11)))</f>
        <v>0</v>
      </c>
      <c r="FD11" s="38">
        <f ca="1">IF(((FD$3&amp;$EP$2)-$W11&lt;0)*((FD$3&amp;$EP$2)-$V11&gt;=0),ROUNDDOWN($H11/($W11-$V11+1),2),IF((FD$3&amp;$EP$2)-$W11,,$H11+$W11-SUM($W11:FC11)))</f>
        <v>0</v>
      </c>
      <c r="FE11" s="38">
        <f ca="1">IF(((FE$3&amp;$EP$2)-$W11&lt;0)*((FE$3&amp;$EP$2)-$V11&gt;=0),ROUNDDOWN($H11/($W11-$V11+1),2),IF((FE$3&amp;$EP$2)-$W11,,$H11+$W11-SUM($W11:FD11)))</f>
        <v>0</v>
      </c>
      <c r="FF11" s="38">
        <f ca="1">IF(((FF$3&amp;$EP$2)-$W11&lt;0)*((FF$3&amp;$EP$2)-$V11&gt;=0),ROUNDDOWN($H11/($W11-$V11+1),2),IF((FF$3&amp;$EP$2)-$W11,,$H11+$W11-SUM($W11:FE11)))</f>
        <v>0</v>
      </c>
      <c r="FG11" s="38">
        <f ca="1">IF(((FG$3&amp;$EP$2)-$W11&lt;0)*((FG$3&amp;$EP$2)-$V11&gt;=0),ROUNDDOWN($H11/($W11-$V11+1),2),IF((FG$3&amp;$EP$2)-$W11,,$H11+$W11-SUM($W11:FF11)))</f>
        <v>0</v>
      </c>
      <c r="FH11" s="38">
        <f ca="1">IF(((FH$3&amp;$EP$2)-$W11&lt;0)*((FH$3&amp;$EP$2)-$V11&gt;=0),ROUNDDOWN($H11/($W11-$V11+1),2),IF((FH$3&amp;$EP$2)-$W11,,$H11+$W11-SUM($W11:FG11)))</f>
        <v>0</v>
      </c>
      <c r="FI11" s="38">
        <f ca="1">IF(((FI$3&amp;$EP$2)-$W11&lt;0)*((FI$3&amp;$EP$2)-$V11&gt;=0),ROUNDDOWN($H11/($W11-$V11+1),2),IF((FI$3&amp;$EP$2)-$W11,,$H11+$W11-SUM($W11:FH11)))</f>
        <v>0</v>
      </c>
      <c r="FJ11" s="38">
        <f ca="1">IF(((FJ$3&amp;$EP$2)-$W11&lt;0)*((FJ$3&amp;$EP$2)-$V11&gt;=0),ROUNDDOWN($H11/($W11-$V11+1),2),IF((FJ$3&amp;$EP$2)-$W11,,$H11+$W11-SUM($W11:FI11)))</f>
        <v>0</v>
      </c>
      <c r="FK11" s="38">
        <f ca="1">IF(((FK$3&amp;$EP$2)-$W11&lt;0)*((FK$3&amp;$EP$2)-$V11&gt;=0),ROUNDDOWN($H11/($W11-$V11+1),2),IF((FK$3&amp;$EP$2)-$W11,,$H11+$W11-SUM($W11:FJ11)))</f>
        <v>0</v>
      </c>
      <c r="FL11" s="38">
        <f ca="1">IF(((FL$3&amp;$EP$2)-$W11&lt;0)*((FL$3&amp;$EP$2)-$V11&gt;=0),ROUNDDOWN($H11/($W11-$V11+1),2),IF((FL$3&amp;$EP$2)-$W11,,$H11+$W11-SUM($W11:FK11)))</f>
        <v>0</v>
      </c>
      <c r="FM11" s="38">
        <f ca="1">IF(((FM$3&amp;$EP$2)-$W11&lt;0)*((FM$3&amp;$EP$2)-$V11&gt;=0),ROUNDDOWN($H11/($W11-$V11+1),2),IF((FM$3&amp;$EP$2)-$W11,,$H11+$W11-SUM($W11:FL11)))</f>
        <v>0</v>
      </c>
      <c r="FN11" s="38">
        <f ca="1">IF(((FN$3&amp;$EP$2)-$W11&lt;0)*((FN$3&amp;$EP$2)-$V11&gt;=0),ROUNDDOWN($H11/($W11-$V11+1),2),IF((FN$3&amp;$EP$2)-$W11,,$H11+$W11-SUM($W11:FM11)))</f>
        <v>0</v>
      </c>
      <c r="FO11" s="38">
        <f ca="1">IF(((FO$3&amp;$EP$2)-$W11&lt;0)*((FO$3&amp;$EP$2)-$V11&gt;=0),ROUNDDOWN($H11/($W11-$V11+1),2),IF((FO$3&amp;$EP$2)-$W11,,$H11+$W11-SUM($W11:FN11)))</f>
        <v>0</v>
      </c>
      <c r="FP11" s="38">
        <f ca="1">IF(((FP$3&amp;$EP$2)-$W11&lt;0)*((FP$3&amp;$EP$2)-$V11&gt;=0),ROUNDDOWN($H11/($W11-$V11+1),2),IF((FP$3&amp;$EP$2)-$W11,,$H11+$W11-SUM($W11:FO11)))</f>
        <v>0</v>
      </c>
      <c r="FQ11" s="38">
        <f ca="1">IF(((FQ$3&amp;$EP$2)-$W11&lt;0)*((FQ$3&amp;$EP$2)-$V11&gt;=0),ROUNDDOWN($H11/($W11-$V11+1),2),IF((FQ$3&amp;$EP$2)-$W11,,$H11+$W11-SUM($W11:FP11)))</f>
        <v>0</v>
      </c>
      <c r="FR11" s="38">
        <f ca="1">IF(((FR$3&amp;$EP$2)-$W11&lt;0)*((FR$3&amp;$EP$2)-$V11&gt;=0),ROUNDDOWN($H11/($W11-$V11+1),2),IF((FR$3&amp;$EP$2)-$W11,,$H11+$W11-SUM($W11:FQ11)))</f>
        <v>0</v>
      </c>
      <c r="FS11" s="38">
        <f ca="1">IF(((FS$3&amp;$EP$2)-$W11&lt;0)*((FS$3&amp;$EP$2)-$V11&gt;=0),ROUNDDOWN($H11/($W11-$V11+1),2),IF((FS$3&amp;$EP$2)-$W11,,$H11+$W11-SUM($W11:FR11)))</f>
        <v>0</v>
      </c>
      <c r="FT11" s="38">
        <f ca="1">IF(((FT$3&amp;$EP$2)-$W11&lt;0)*((FT$3&amp;$EP$2)-$V11&gt;=0),ROUNDDOWN($H11/($W11-$V11+1),2),IF((FT$3&amp;$EP$2)-$W11,,$H11+$W11-SUM($W11:FS11)))</f>
        <v>0</v>
      </c>
      <c r="FU11" s="20">
        <f ca="1">IF(((FU$3&amp;$EP$2)-$W11&lt;0)*((FU$3&amp;$EP$2)-$V11&gt;=0),ROUNDDOWN($H11/($W11-$V11+1),2),IF((FU$3&amp;$EP$2)-$W11,,$H11+$W11-SUM($W11:FT11)))</f>
        <v>0</v>
      </c>
      <c r="FV11" s="81">
        <f ca="1">IF(((FV$3&amp;$FU$2)-$W11&lt;0)*((FV$3&amp;$FU$2)-$V11&gt;=0),ROUNDDOWN($H11/($W11-$V11+1),2),IF((FV$3&amp;$FU$2)-$W11,,$H11+$W11-SUM($W11:FU11)))</f>
        <v>0</v>
      </c>
      <c r="FW11" s="38">
        <f ca="1">IF(((FW$3&amp;$FU$2)-$W11&lt;0)*((FW$3&amp;$FU$2)-$V11&gt;=0),ROUNDDOWN($H11/($W11-$V11+1),2),IF((FW$3&amp;$FU$2)-$W11,,$H11+$W11-SUM($W11:FV11)))</f>
        <v>0</v>
      </c>
      <c r="FX11" s="38">
        <f ca="1">IF(((FX$3&amp;$FU$2)-$W11&lt;0)*((FX$3&amp;$FU$2)-$V11&gt;=0),ROUNDDOWN($H11/($W11-$V11+1),2),IF((FX$3&amp;$FU$2)-$W11,,$H11+$W11-SUM($W11:FW11)))</f>
        <v>0</v>
      </c>
      <c r="FY11" s="38">
        <f ca="1">IF(((FY$3&amp;$FU$2)-$W11&lt;0)*((FY$3&amp;$FU$2)-$V11&gt;=0),ROUNDDOWN($H11/($W11-$V11+1),2),IF((FY$3&amp;$FU$2)-$W11,,$H11+$W11-SUM($W11:FX11)))</f>
        <v>0</v>
      </c>
      <c r="FZ11" s="38">
        <f ca="1">IF(((FZ$3&amp;$FU$2)-$W11&lt;0)*((FZ$3&amp;$FU$2)-$V11&gt;=0),ROUNDDOWN($H11/($W11-$V11+1),2),IF((FZ$3&amp;$FU$2)-$W11,,$H11+$W11-SUM($W11:FY11)))</f>
        <v>0</v>
      </c>
      <c r="GA11" s="38">
        <f ca="1">IF(((GA$3&amp;$FU$2)-$W11&lt;0)*((GA$3&amp;$FU$2)-$V11&gt;=0),ROUNDDOWN($H11/($W11-$V11+1),2),IF((GA$3&amp;$FU$2)-$W11,,$H11+$W11-SUM($W11:FZ11)))</f>
        <v>0</v>
      </c>
      <c r="GB11" s="38">
        <f ca="1">IF(((GB$3&amp;$FU$2)-$W11&lt;0)*((GB$3&amp;$FU$2)-$V11&gt;=0),ROUNDDOWN($H11/($W11-$V11+1),2),IF((GB$3&amp;$FU$2)-$W11,,$H11+$W11-SUM($W11:GA11)))</f>
        <v>0</v>
      </c>
      <c r="GC11" s="38">
        <f ca="1">IF(((GC$3&amp;$FU$2)-$W11&lt;0)*((GC$3&amp;$FU$2)-$V11&gt;=0),ROUNDDOWN($H11/($W11-$V11+1),2),IF((GC$3&amp;$FU$2)-$W11,,$H11+$W11-SUM($W11:GB11)))</f>
        <v>0</v>
      </c>
      <c r="GD11" s="38">
        <f ca="1">IF(((GD$3&amp;$FU$2)-$W11&lt;0)*((GD$3&amp;$FU$2)-$V11&gt;=0),ROUNDDOWN($H11/($W11-$V11+1),2),IF((GD$3&amp;$FU$2)-$W11,,$H11+$W11-SUM($W11:GC11)))</f>
        <v>0</v>
      </c>
      <c r="GE11" s="38">
        <f ca="1">IF(((GE$3&amp;$FU$2)-$W11&lt;0)*((GE$3&amp;$FU$2)-$V11&gt;=0),ROUNDDOWN($H11/($W11-$V11+1),2),IF((GE$3&amp;$FU$2)-$W11,,$H11+$W11-SUM($W11:GD11)))</f>
        <v>0</v>
      </c>
      <c r="GF11" s="38">
        <f ca="1">IF(((GF$3&amp;$FU$2)-$W11&lt;0)*((GF$3&amp;$FU$2)-$V11&gt;=0),ROUNDDOWN($H11/($W11-$V11+1),2),IF((GF$3&amp;$FU$2)-$W11,,$H11+$W11-SUM($W11:GE11)))</f>
        <v>0</v>
      </c>
      <c r="GG11" s="38">
        <f ca="1">IF(((GG$3&amp;$FU$2)-$W11&lt;0)*((GG$3&amp;$FU$2)-$V11&gt;=0),ROUNDDOWN($H11/($W11-$V11+1),2),IF((GG$3&amp;$FU$2)-$W11,,$H11+$W11-SUM($W11:GF11)))</f>
        <v>0</v>
      </c>
      <c r="GH11" s="38">
        <f ca="1">IF(((GH$3&amp;$FU$2)-$W11&lt;0)*((GH$3&amp;$FU$2)-$V11&gt;=0),ROUNDDOWN($H11/($W11-$V11+1),2),IF((GH$3&amp;$FU$2)-$W11,,$H11+$W11-SUM($W11:GG11)))</f>
        <v>0</v>
      </c>
      <c r="GI11" s="38">
        <f ca="1">IF(((GI$3&amp;$FU$2)-$W11&lt;0)*((GI$3&amp;$FU$2)-$V11&gt;=0),ROUNDDOWN($H11/($W11-$V11+1),2),IF((GI$3&amp;$FU$2)-$W11,,$H11+$W11-SUM($W11:GH11)))</f>
        <v>0</v>
      </c>
      <c r="GJ11" s="38">
        <f ca="1">IF(((GJ$3&amp;$FU$2)-$W11&lt;0)*((GJ$3&amp;$FU$2)-$V11&gt;=0),ROUNDDOWN($H11/($W11-$V11+1),2),IF((GJ$3&amp;$FU$2)-$W11,,$H11+$W11-SUM($W11:GI11)))</f>
        <v>0</v>
      </c>
      <c r="GK11" s="38">
        <f ca="1">IF(((GK$3&amp;$FU$2)-$W11&lt;0)*((GK$3&amp;$FU$2)-$V11&gt;=0),ROUNDDOWN($H11/($W11-$V11+1),2),IF((GK$3&amp;$FU$2)-$W11,,$H11+$W11-SUM($W11:GJ11)))</f>
        <v>0</v>
      </c>
      <c r="GL11" s="38">
        <f ca="1">IF(((GL$3&amp;$FU$2)-$W11&lt;0)*((GL$3&amp;$FU$2)-$V11&gt;=0),ROUNDDOWN($H11/($W11-$V11+1),2),IF((GL$3&amp;$FU$2)-$W11,,$H11+$W11-SUM($W11:GK11)))</f>
        <v>0</v>
      </c>
      <c r="GM11" s="38">
        <f ca="1">IF(((GM$3&amp;$FU$2)-$W11&lt;0)*((GM$3&amp;$FU$2)-$V11&gt;=0),ROUNDDOWN($H11/($W11-$V11+1),2),IF((GM$3&amp;$FU$2)-$W11,,$H11+$W11-SUM($W11:GL11)))</f>
        <v>0</v>
      </c>
      <c r="GN11" s="38">
        <f ca="1">IF(((GN$3&amp;$FU$2)-$W11&lt;0)*((GN$3&amp;$FU$2)-$V11&gt;=0),ROUNDDOWN($H11/($W11-$V11+1),2),IF((GN$3&amp;$FU$2)-$W11,,$H11+$W11-SUM($W11:GM11)))</f>
        <v>0</v>
      </c>
      <c r="GO11" s="38">
        <f ca="1">IF(((GO$3&amp;$FU$2)-$W11&lt;0)*((GO$3&amp;$FU$2)-$V11&gt;=0),ROUNDDOWN($H11/($W11-$V11+1),2),IF((GO$3&amp;$FU$2)-$W11,,$H11+$W11-SUM($W11:GN11)))</f>
        <v>0</v>
      </c>
      <c r="GP11" s="38">
        <f ca="1">IF(((GP$3&amp;$FU$2)-$W11&lt;0)*((GP$3&amp;$FU$2)-$V11&gt;=0),ROUNDDOWN($H11/($W11-$V11+1),2),IF((GP$3&amp;$FU$2)-$W11,,$H11+$W11-SUM($W11:GO11)))</f>
        <v>0</v>
      </c>
      <c r="GQ11" s="38">
        <f ca="1">IF(((GQ$3&amp;$FU$2)-$W11&lt;0)*((GQ$3&amp;$FU$2)-$V11&gt;=0),ROUNDDOWN($H11/($W11-$V11+1),2),IF((GQ$3&amp;$FU$2)-$W11,,$H11+$W11-SUM($W11:GP11)))</f>
        <v>0</v>
      </c>
      <c r="GR11" s="38">
        <f ca="1">IF(((GR$3&amp;$FU$2)-$W11&lt;0)*((GR$3&amp;$FU$2)-$V11&gt;=0),ROUNDDOWN($H11/($W11-$V11+1),2),IF((GR$3&amp;$FU$2)-$W11,,$H11+$W11-SUM($W11:GQ11)))</f>
        <v>0</v>
      </c>
      <c r="GS11" s="38">
        <f ca="1">IF(((GS$3&amp;$FU$2)-$W11&lt;0)*((GS$3&amp;$FU$2)-$V11&gt;=0),ROUNDDOWN($H11/($W11-$V11+1),2),IF((GS$3&amp;$FU$2)-$W11,,$H11+$W11-SUM($W11:GR11)))</f>
        <v>0</v>
      </c>
      <c r="GT11" s="38">
        <f ca="1">IF(((GT$3&amp;$FU$2)-$W11&lt;0)*((GT$3&amp;$FU$2)-$V11&gt;=0),ROUNDDOWN($H11/($W11-$V11+1),2),IF((GT$3&amp;$FU$2)-$W11,,$H11+$W11-SUM($W11:GS11)))</f>
        <v>0</v>
      </c>
      <c r="GU11" s="38">
        <f ca="1">IF(((GU$3&amp;$FU$2)-$W11&lt;0)*((GU$3&amp;$FU$2)-$V11&gt;=0),ROUNDDOWN($H11/($W11-$V11+1),2),IF((GU$3&amp;$FU$2)-$W11,,$H11+$W11-SUM($W11:GT11)))</f>
        <v>0</v>
      </c>
      <c r="GV11" s="38">
        <f ca="1">IF(((GV$3&amp;$FU$2)-$W11&lt;0)*((GV$3&amp;$FU$2)-$V11&gt;=0),ROUNDDOWN($H11/($W11-$V11+1),2),IF((GV$3&amp;$FU$2)-$W11,,$H11+$W11-SUM($W11:GU11)))</f>
        <v>0</v>
      </c>
      <c r="GW11" s="38">
        <f ca="1">IF(((GW$3&amp;$FU$2)-$W11&lt;0)*((GW$3&amp;$FU$2)-$V11&gt;=0),ROUNDDOWN($H11/($W11-$V11+1),2),IF((GW$3&amp;$FU$2)-$W11,,$H11+$W11-SUM($W11:GV11)))</f>
        <v>0</v>
      </c>
      <c r="GX11" s="38">
        <f ca="1">IF(((GX$3&amp;$FU$2)-$W11&lt;0)*((GX$3&amp;$FU$2)-$V11&gt;=0),ROUNDDOWN($H11/($W11-$V11+1),2),IF((GX$3&amp;$FU$2)-$W11,,$H11+$W11-SUM($W11:GW11)))</f>
        <v>0</v>
      </c>
      <c r="GY11" s="20">
        <f ca="1">IF(((GY$3&amp;$FU$2)-$W11&lt;0)*((GY$3&amp;$FU$2)-$V11&gt;=0),ROUNDDOWN($H11/($W11-$V11+1),2),IF((GY$3&amp;$FU$2)-$W11,,$H11+$W11-SUM($W11:GX11)))</f>
        <v>0</v>
      </c>
      <c r="GZ11" s="81">
        <f ca="1">IF(((GZ$3&amp;$GY$2)-$W11&lt;0)*((GZ$3&amp;$GY$2)-$V11&gt;=0),ROUNDDOWN($H11/($W11-$V11+1),2),IF((GZ$3&amp;$GY$2)-$W11,,$H11+$W11-SUM($W11:GY11)))</f>
        <v>0</v>
      </c>
      <c r="HA11" s="38">
        <f ca="1">IF(((HA$3&amp;$GY$2)-$W11&lt;0)*((HA$3&amp;$GY$2)-$V11&gt;=0),ROUNDDOWN($H11/($W11-$V11+1),2),IF((HA$3&amp;$GY$2)-$W11,,$H11+$W11-SUM($W11:GZ11)))</f>
        <v>0</v>
      </c>
      <c r="HB11" s="38">
        <f ca="1">IF(((HB$3&amp;$GY$2)-$W11&lt;0)*((HB$3&amp;$GY$2)-$V11&gt;=0),ROUNDDOWN($H11/($W11-$V11+1),2),IF((HB$3&amp;$GY$2)-$W11,,$H11+$W11-SUM($W11:HA11)))</f>
        <v>0</v>
      </c>
      <c r="HC11" s="38">
        <f ca="1">IF(((HC$3&amp;$GY$2)-$W11&lt;0)*((HC$3&amp;$GY$2)-$V11&gt;=0),ROUNDDOWN($H11/($W11-$V11+1),2),IF((HC$3&amp;$GY$2)-$W11,,$H11+$W11-SUM($W11:HB11)))</f>
        <v>0</v>
      </c>
      <c r="HD11" s="38">
        <f ca="1">IF(((HD$3&amp;$GY$2)-$W11&lt;0)*((HD$3&amp;$GY$2)-$V11&gt;=0),ROUNDDOWN($H11/($W11-$V11+1),2),IF((HD$3&amp;$GY$2)-$W11,,$H11+$W11-SUM($W11:HC11)))</f>
        <v>0</v>
      </c>
      <c r="HE11" s="38">
        <f ca="1">IF(((HE$3&amp;$GY$2)-$W11&lt;0)*((HE$3&amp;$GY$2)-$V11&gt;=0),ROUNDDOWN($H11/($W11-$V11+1),2),IF((HE$3&amp;$GY$2)-$W11,,$H11+$W11-SUM($W11:HD11)))</f>
        <v>0</v>
      </c>
      <c r="HF11" s="38">
        <f ca="1">IF(((HF$3&amp;$GY$2)-$W11&lt;0)*((HF$3&amp;$GY$2)-$V11&gt;=0),ROUNDDOWN($H11/($W11-$V11+1),2),IF((HF$3&amp;$GY$2)-$W11,,$H11+$W11-SUM($W11:HE11)))</f>
        <v>0</v>
      </c>
      <c r="HG11" s="38">
        <f ca="1">IF(((HG$3&amp;$GY$2)-$W11&lt;0)*((HG$3&amp;$GY$2)-$V11&gt;=0),ROUNDDOWN($H11/($W11-$V11+1),2),IF((HG$3&amp;$GY$2)-$W11,,$H11+$W11-SUM($W11:HF11)))</f>
        <v>0</v>
      </c>
      <c r="HH11" s="38">
        <f ca="1">IF(((HH$3&amp;$GY$2)-$W11&lt;0)*((HH$3&amp;$GY$2)-$V11&gt;=0),ROUNDDOWN($H11/($W11-$V11+1),2),IF((HH$3&amp;$GY$2)-$W11,,$H11+$W11-SUM($W11:HG11)))</f>
        <v>0</v>
      </c>
      <c r="HI11" s="38">
        <f ca="1">IF(((HI$3&amp;$GY$2)-$W11&lt;0)*((HI$3&amp;$GY$2)-$V11&gt;=0),ROUNDDOWN($H11/($W11-$V11+1),2),IF((HI$3&amp;$GY$2)-$W11,,$H11+$W11-SUM($W11:HH11)))</f>
        <v>0</v>
      </c>
      <c r="HJ11" s="38">
        <f ca="1">IF(((HJ$3&amp;$GY$2)-$W11&lt;0)*((HJ$3&amp;$GY$2)-$V11&gt;=0),ROUNDDOWN($H11/($W11-$V11+1),2),IF((HJ$3&amp;$GY$2)-$W11,,$H11+$W11-SUM($W11:HI11)))</f>
        <v>0</v>
      </c>
      <c r="HK11" s="38">
        <f ca="1">IF(((HK$3&amp;$GY$2)-$W11&lt;0)*((HK$3&amp;$GY$2)-$V11&gt;=0),ROUNDDOWN($H11/($W11-$V11+1),2),IF((HK$3&amp;$GY$2)-$W11,,$H11+$W11-SUM($W11:HJ11)))</f>
        <v>0</v>
      </c>
      <c r="HL11" s="38">
        <f ca="1">IF(((HL$3&amp;$GY$2)-$W11&lt;0)*((HL$3&amp;$GY$2)-$V11&gt;=0),ROUNDDOWN($H11/($W11-$V11+1),2),IF((HL$3&amp;$GY$2)-$W11,,$H11+$W11-SUM($W11:HK11)))</f>
        <v>0</v>
      </c>
      <c r="HM11" s="38">
        <f ca="1">IF(((HM$3&amp;$GY$2)-$W11&lt;0)*((HM$3&amp;$GY$2)-$V11&gt;=0),ROUNDDOWN($H11/($W11-$V11+1),2),IF((HM$3&amp;$GY$2)-$W11,,$H11+$W11-SUM($W11:HL11)))</f>
        <v>0</v>
      </c>
      <c r="HN11" s="38">
        <f ca="1">IF(((HN$3&amp;$GY$2)-$W11&lt;0)*((HN$3&amp;$GY$2)-$V11&gt;=0),ROUNDDOWN($H11/($W11-$V11+1),2),IF((HN$3&amp;$GY$2)-$W11,,$H11+$W11-SUM($W11:HM11)))</f>
        <v>0</v>
      </c>
      <c r="HO11" s="38">
        <f ca="1">IF(((HO$3&amp;$GY$2)-$W11&lt;0)*((HO$3&amp;$GY$2)-$V11&gt;=0),ROUNDDOWN($H11/($W11-$V11+1),2),IF((HO$3&amp;$GY$2)-$W11,,$H11+$W11-SUM($W11:HN11)))</f>
        <v>0</v>
      </c>
      <c r="HP11" s="38">
        <f ca="1">IF(((HP$3&amp;$GY$2)-$W11&lt;0)*((HP$3&amp;$GY$2)-$V11&gt;=0),ROUNDDOWN($H11/($W11-$V11+1),2),IF((HP$3&amp;$GY$2)-$W11,,$H11+$W11-SUM($W11:HO11)))</f>
        <v>0</v>
      </c>
      <c r="HQ11" s="38">
        <f ca="1">IF(((HQ$3&amp;$GY$2)-$W11&lt;0)*((HQ$3&amp;$GY$2)-$V11&gt;=0),ROUNDDOWN($H11/($W11-$V11+1),2),IF((HQ$3&amp;$GY$2)-$W11,,$H11+$W11-SUM($W11:HP11)))</f>
        <v>0</v>
      </c>
      <c r="HR11" s="38">
        <f ca="1">IF(((HR$3&amp;$GY$2)-$W11&lt;0)*((HR$3&amp;$GY$2)-$V11&gt;=0),ROUNDDOWN($H11/($W11-$V11+1),2),IF((HR$3&amp;$GY$2)-$W11,,$H11+$W11-SUM($W11:HQ11)))</f>
        <v>0</v>
      </c>
      <c r="HS11" s="38">
        <f ca="1">IF(((HS$3&amp;$GY$2)-$W11&lt;0)*((HS$3&amp;$GY$2)-$V11&gt;=0),ROUNDDOWN($H11/($W11-$V11+1),2),IF((HS$3&amp;$GY$2)-$W11,,$H11+$W11-SUM($W11:HR11)))</f>
        <v>0</v>
      </c>
      <c r="HT11" s="38">
        <f ca="1">IF(((HT$3&amp;$GY$2)-$W11&lt;0)*((HT$3&amp;$GY$2)-$V11&gt;=0),ROUNDDOWN($H11/($W11-$V11+1),2),IF((HT$3&amp;$GY$2)-$W11,,$H11+$W11-SUM($W11:HS11)))</f>
        <v>0</v>
      </c>
      <c r="HU11" s="38">
        <f ca="1">IF(((HU$3&amp;$GY$2)-$W11&lt;0)*((HU$3&amp;$GY$2)-$V11&gt;=0),ROUNDDOWN($H11/($W11-$V11+1),2),IF((HU$3&amp;$GY$2)-$W11,,$H11+$W11-SUM($W11:HT11)))</f>
        <v>0</v>
      </c>
      <c r="HV11" s="38">
        <f ca="1">IF(((HV$3&amp;$GY$2)-$W11&lt;0)*((HV$3&amp;$GY$2)-$V11&gt;=0),ROUNDDOWN($H11/($W11-$V11+1),2),IF((HV$3&amp;$GY$2)-$W11,,$H11+$W11-SUM($W11:HU11)))</f>
        <v>0</v>
      </c>
      <c r="HW11" s="38">
        <f ca="1">IF(((HW$3&amp;$GY$2)-$W11&lt;0)*((HW$3&amp;$GY$2)-$V11&gt;=0),ROUNDDOWN($H11/($W11-$V11+1),2),IF((HW$3&amp;$GY$2)-$W11,,$H11+$W11-SUM($W11:HV11)))</f>
        <v>0</v>
      </c>
      <c r="HX11" s="38">
        <f ca="1">IF(((HX$3&amp;$GY$2)-$W11&lt;0)*((HX$3&amp;$GY$2)-$V11&gt;=0),ROUNDDOWN($H11/($W11-$V11+1),2),IF((HX$3&amp;$GY$2)-$W11,,$H11+$W11-SUM($W11:HW11)))</f>
        <v>0</v>
      </c>
      <c r="HY11" s="38">
        <f ca="1">IF(((HY$3&amp;$GY$2)-$W11&lt;0)*((HY$3&amp;$GY$2)-$V11&gt;=0),ROUNDDOWN($H11/($W11-$V11+1),2),IF((HY$3&amp;$GY$2)-$W11,,$H11+$W11-SUM($W11:HX11)))</f>
        <v>0</v>
      </c>
      <c r="HZ11" s="38">
        <f ca="1">IF(((HZ$3&amp;$GY$2)-$W11&lt;0)*((HZ$3&amp;$GY$2)-$V11&gt;=0),ROUNDDOWN($H11/($W11-$V11+1),2),IF((HZ$3&amp;$GY$2)-$W11,,$H11+$W11-SUM($W11:HY11)))</f>
        <v>0</v>
      </c>
      <c r="IA11" s="38"/>
      <c r="IB11" s="38">
        <f ca="1">IF(((IB$3&amp;$GY$2)-$W11&lt;0)*((IB$3&amp;$GY$2)-$V11&gt;=0),ROUNDDOWN($H11/($W11-$V11+1),2),IF((IB$3&amp;$GY$2)-$W11,,$H11+$W11-SUM($W11:IA11)))</f>
        <v>0</v>
      </c>
      <c r="IC11" s="38">
        <f ca="1">IF(((IC$3&amp;$GY$2)-$W11&lt;0)*((IC$3&amp;$GY$2)-$V11&gt;=0),ROUNDDOWN($H11/($W11-$V11+1),2),IF((IC$3&amp;$GY$2)-$W11,,$H11+$W11-SUM($W11:IB11)))</f>
        <v>0</v>
      </c>
      <c r="ID11" s="83">
        <f ca="1">IF(((ID$3&amp;$GY$2)-$W11&lt;0)*((ID$3&amp;$GY$2)-$V11&gt;=0),ROUNDDOWN($H11/($W11-$V11+1),2),IF((ID$3&amp;$GY$2)-$W11,,$H11+$W11-SUM($W11:IC11)))</f>
        <v>0</v>
      </c>
    </row>
    <row r="12" spans="1:238" s="1" customFormat="1" ht="20.100000000000001" customHeight="1" outlineLevel="2" x14ac:dyDescent="0.2">
      <c r="A12" s="1">
        <v>5</v>
      </c>
      <c r="B12" s="112"/>
      <c r="C12" s="115"/>
      <c r="D12" s="89"/>
      <c r="E12" s="118"/>
      <c r="F12" s="121"/>
      <c r="G12" s="34" t="s">
        <v>32</v>
      </c>
      <c r="H12" s="89"/>
      <c r="I12" s="66">
        <f>$I11</f>
        <v>4</v>
      </c>
      <c r="J12" s="103"/>
      <c r="K12" s="89"/>
      <c r="L12" s="106"/>
      <c r="M12" s="106"/>
      <c r="N12" s="109"/>
      <c r="O12" s="92"/>
      <c r="P12" s="92"/>
      <c r="Q12" s="95"/>
      <c r="R12" s="86"/>
      <c r="S12" s="86"/>
      <c r="T12" s="98"/>
      <c r="U12" s="44">
        <f ca="1">$W$1-$O11</f>
        <v>56</v>
      </c>
      <c r="V12" s="45">
        <f ca="1">$W$1-$P11</f>
        <v>49</v>
      </c>
      <c r="W12" s="18">
        <f>O11</f>
        <v>43252</v>
      </c>
      <c r="X12" s="19">
        <f>P11</f>
        <v>43259</v>
      </c>
      <c r="Y12" s="35">
        <f>IF(((Y$3&amp;$Y$2)-$X12&lt;0)*((Y$3&amp;$Y$2)-$W12&gt;=0),ROUNDDOWN($I12/($X12-$W12+1),2),IF((Y$3&amp;$Y$2)-$X12,,$I12+$X12-SUM($X12:X12)))</f>
        <v>0.5</v>
      </c>
      <c r="Z12" s="35">
        <f>IF(((Z$3&amp;$Y$2)-$X12&lt;0)*((Z$3&amp;$Y$2)-$W12&gt;=0),ROUNDDOWN($I12/($X12-$W12+1),2),IF((Z$3&amp;$Y$2)-$X12,,$I12+$X12-SUM($X12:Y12)))</f>
        <v>0.5</v>
      </c>
      <c r="AA12" s="35">
        <f>IF(((AA$3&amp;$Y$2)-$X12&lt;0)*((AA$3&amp;$Y$2)-$W12&gt;=0),ROUNDDOWN($I12/($X12-$W12+1),2),IF((AA$3&amp;$Y$2)-$X12,,$I12+$X12-SUM($X12:Z12)))</f>
        <v>0.5</v>
      </c>
      <c r="AB12" s="35">
        <f>IF(((AB$3&amp;$Y$2)-$X12&lt;0)*((AB$3&amp;$Y$2)-$W12&gt;=0),ROUNDDOWN($I12/($X12-$W12+1),2),IF((AB$3&amp;$Y$2)-$X12,,$I12+$X12-SUM($X12:AA12)))</f>
        <v>0.5</v>
      </c>
      <c r="AC12" s="35">
        <f>IF(((AC$3&amp;$Y$2)-$X12&lt;0)*((AC$3&amp;$Y$2)-$W12&gt;=0),ROUNDDOWN($I12/($X12-$W12+1),2),IF((AC$3&amp;$Y$2)-$X12,,$I12+$X12-SUM($X12:AB12)))</f>
        <v>0.5</v>
      </c>
      <c r="AD12" s="35">
        <f>IF(((AD$3&amp;$Y$2)-$X12&lt;0)*((AD$3&amp;$Y$2)-$W12&gt;=0),ROUNDDOWN($I12/($X12-$W12+1),2),IF((AD$3&amp;$Y$2)-$X12,,$I12+$X12-SUM($X12:AC12)))</f>
        <v>0.5</v>
      </c>
      <c r="AE12" s="35">
        <f>IF(((AE$3&amp;$Y$2)-$X12&lt;0)*((AE$3&amp;$Y$2)-$W12&gt;=0),ROUNDDOWN($I12/($X12-$W12+1),2),IF((AE$3&amp;$Y$2)-$X12,,$I12+$X12-SUM($X12:AD12)))</f>
        <v>0.5</v>
      </c>
      <c r="AF12" s="35">
        <f>IF(((AF$3&amp;$Y$2)-$X12&lt;0)*((AF$3&amp;$Y$2)-$W12&gt;=0),ROUNDDOWN($I12/($X12-$W12+1),2),IF((AF$3&amp;$Y$2)-$X12,,$I12+$X12-SUM($X12:AE12)))</f>
        <v>0.5</v>
      </c>
      <c r="AG12" s="35">
        <f>IF(((AG$3&amp;$Y$2)-$X12&lt;0)*((AG$3&amp;$Y$2)-$W12&gt;=0),ROUNDDOWN($I12/($X12-$W12+1),2),IF((AG$3&amp;$Y$2)-$X12,,$I12+$X12-SUM($X12:AF12)))</f>
        <v>0</v>
      </c>
      <c r="AH12" s="35">
        <f>IF(((AH$3&amp;$Y$2)-$X12&lt;0)*((AH$3&amp;$Y$2)-$W12&gt;=0),ROUNDDOWN($I12/($X12-$W12+1),2),IF((AH$3&amp;$Y$2)-$X12,,$I12+$X12-SUM($X12:AG12)))</f>
        <v>0</v>
      </c>
      <c r="AI12" s="35">
        <f>IF(((AI$3&amp;$Y$2)-$X12&lt;0)*((AI$3&amp;$Y$2)-$W12&gt;=0),ROUNDDOWN($I12/($X12-$W12+1),2),IF((AI$3&amp;$Y$2)-$X12,,$I12+$X12-SUM($X12:AH12)))</f>
        <v>0</v>
      </c>
      <c r="AJ12" s="35">
        <f>IF(((AJ$3&amp;$Y$2)-$X12&lt;0)*((AJ$3&amp;$Y$2)-$W12&gt;=0),ROUNDDOWN($I12/($X12-$W12+1),2),IF((AJ$3&amp;$Y$2)-$X12,,$I12+$X12-SUM($X12:AI12)))</f>
        <v>0</v>
      </c>
      <c r="AK12" s="35">
        <f>IF(((AK$3&amp;$Y$2)-$X12&lt;0)*((AK$3&amp;$Y$2)-$W12&gt;=0),ROUNDDOWN($I12/($X12-$W12+1),2),IF((AK$3&amp;$Y$2)-$X12,,$I12+$X12-SUM($X12:AJ12)))</f>
        <v>0</v>
      </c>
      <c r="AL12" s="35">
        <f>IF(((AL$3&amp;$Y$2)-$X12&lt;0)*((AL$3&amp;$Y$2)-$W12&gt;=0),ROUNDDOWN($I12/($X12-$W12+1),2),IF((AL$3&amp;$Y$2)-$X12,,$I12+$X12-SUM($X12:AK12)))</f>
        <v>0</v>
      </c>
      <c r="AM12" s="35">
        <f>IF(((AM$3&amp;$Y$2)-$X12&lt;0)*((AM$3&amp;$Y$2)-$W12&gt;=0),ROUNDDOWN($I12/($X12-$W12+1),2),IF((AM$3&amp;$Y$2)-$X12,,$I12+$X12-SUM($X12:AL12)))</f>
        <v>0</v>
      </c>
      <c r="AN12" s="35">
        <f>IF(((AN$3&amp;$Y$2)-$X12&lt;0)*((AN$3&amp;$Y$2)-$W12&gt;=0),ROUNDDOWN($I12/($X12-$W12+1),2),IF((AN$3&amp;$Y$2)-$X12,,$I12+$X12-SUM($X12:AM12)))</f>
        <v>0</v>
      </c>
      <c r="AO12" s="35">
        <f>IF(((AO$3&amp;$Y$2)-$X12&lt;0)*((AO$3&amp;$Y$2)-$W12&gt;=0),ROUNDDOWN($I12/($X12-$W12+1),2),IF((AO$3&amp;$Y$2)-$X12,,$I12+$X12-SUM($X12:AN12)))</f>
        <v>0</v>
      </c>
      <c r="AP12" s="35">
        <f>IF(((AP$3&amp;$Y$2)-$X12&lt;0)*((AP$3&amp;$Y$2)-$W12&gt;=0),ROUNDDOWN($I12/($X12-$W12+1),2),IF((AP$3&amp;$Y$2)-$X12,,$I12+$X12-SUM($X12:AO12)))</f>
        <v>0</v>
      </c>
      <c r="AQ12" s="35">
        <f>IF(((AQ$3&amp;$Y$2)-$X12&lt;0)*((AQ$3&amp;$Y$2)-$W12&gt;=0),ROUNDDOWN($I12/($X12-$W12+1),2),IF((AQ$3&amp;$Y$2)-$X12,,$I12+$X12-SUM($X12:AP12)))</f>
        <v>0</v>
      </c>
      <c r="AR12" s="35">
        <f>IF(((AR$3&amp;$Y$2)-$X12&lt;0)*((AR$3&amp;$Y$2)-$W12&gt;=0),ROUNDDOWN($I12/($X12-$W12+1),2),IF((AR$3&amp;$Y$2)-$X12,,$I12+$X12-SUM($X12:AQ12)))</f>
        <v>0</v>
      </c>
      <c r="AS12" s="35">
        <f>IF(((AS$3&amp;$Y$2)-$X12&lt;0)*((AS$3&amp;$Y$2)-$W12&gt;=0),ROUNDDOWN($I12/($X12-$W12+1),2),IF((AS$3&amp;$Y$2)-$X12,,$I12+$X12-SUM($X12:AR12)))</f>
        <v>0</v>
      </c>
      <c r="AT12" s="35">
        <f>IF(((AT$3&amp;$Y$2)-$X12&lt;0)*((AT$3&amp;$Y$2)-$W12&gt;=0),ROUNDDOWN($I12/($X12-$W12+1),2),IF((AT$3&amp;$Y$2)-$X12,,$I12+$X12-SUM($X12:AS12)))</f>
        <v>0</v>
      </c>
      <c r="AU12" s="35">
        <f>IF(((AU$3&amp;$Y$2)-$X12&lt;0)*((AU$3&amp;$Y$2)-$W12&gt;=0),ROUNDDOWN($I12/($X12-$W12+1),2),IF((AU$3&amp;$Y$2)-$X12,,$I12+$X12-SUM($X12:AT12)))</f>
        <v>0</v>
      </c>
      <c r="AV12" s="35">
        <f>IF(((AV$3&amp;$Y$2)-$X12&lt;0)*((AV$3&amp;$Y$2)-$W12&gt;=0),ROUNDDOWN($I12/($X12-$W12+1),2),IF((AV$3&amp;$Y$2)-$X12,,$I12+$X12-SUM($X12:AU12)))</f>
        <v>0</v>
      </c>
      <c r="AW12" s="35">
        <f>IF(((AW$3&amp;$Y$2)-$X12&lt;0)*((AW$3&amp;$Y$2)-$W12&gt;=0),ROUNDDOWN($I12/($X12-$W12+1),2),IF((AW$3&amp;$Y$2)-$X12,,$I12+$X12-SUM($X12:AV12)))</f>
        <v>0</v>
      </c>
      <c r="AX12" s="35">
        <f>IF(((AX$3&amp;$Y$2)-$X12&lt;0)*((AX$3&amp;$Y$2)-$W12&gt;=0),ROUNDDOWN($I12/($X12-$W12+1),2),IF((AX$3&amp;$Y$2)-$X12,,$I12+$X12-SUM($X12:AW12)))</f>
        <v>0</v>
      </c>
      <c r="AY12" s="35">
        <f>IF(((AY$3&amp;$Y$2)-$X12&lt;0)*((AY$3&amp;$Y$2)-$W12&gt;=0),ROUNDDOWN($I12/($X12-$W12+1),2),IF((AY$3&amp;$Y$2)-$X12,,$I12+$X12-SUM($X12:AX12)))</f>
        <v>0</v>
      </c>
      <c r="AZ12" s="35">
        <f>IF(((AZ$3&amp;$Y$2)-$X12&lt;0)*((AZ$3&amp;$Y$2)-$W12&gt;=0),ROUNDDOWN($I12/($X12-$W12+1),2),IF((AZ$3&amp;$Y$2)-$X12,,$I12+$X12-SUM($X12:AY12)))</f>
        <v>0</v>
      </c>
      <c r="BA12" s="35">
        <f>IF(((BA$3&amp;$Y$2)-$X12&lt;0)*((BA$3&amp;$Y$2)-$W12&gt;=0),ROUNDDOWN($I12/($X12-$W12+1),2),IF((BA$3&amp;$Y$2)-$X12,,$I12+$X12-SUM($X12:AZ12)))</f>
        <v>0</v>
      </c>
      <c r="BB12" s="35">
        <f>IF(((BB$3&amp;$Y$2)-$X12&lt;0)*((BB$3&amp;$Y$2)-$W12&gt;=0),ROUNDDOWN($I12/($X12-$W12+1),2),IF((BB$3&amp;$Y$2)-$X12,,$I12+$X12-SUM($X12:BA12)))</f>
        <v>0</v>
      </c>
      <c r="BC12" s="35">
        <f ca="1">IF(((BC$3&amp;$BB$2)-$W12&lt;0)*((BC$3&amp;$BB$2)-$V12&gt;=0),ROUNDDOWN($H12/($W12-$V12+1),2),IF((BC$3&amp;$BB$2)-$W12,,$H12+$W12-SUM($W12:BB12)))</f>
        <v>0</v>
      </c>
      <c r="BD12" s="84">
        <f ca="1">IF(((BD$3&amp;$BB$2)-$W12&lt;0)*((BD$3&amp;$BB$2)-$V12&gt;=0),ROUNDDOWN($H12/($W12-$V12+1),2),IF((BD$3&amp;$BB$2)-$W12,,$H12+$W12-SUM($W12:BC12)))</f>
        <v>0</v>
      </c>
      <c r="BE12" s="84">
        <f ca="1">IF(((BE$3&amp;$BB$2)-$W12&lt;0)*((BE$3&amp;$BB$2)-$V12&gt;=0),ROUNDDOWN($H12/($W12-$V12+1),2),IF((BE$3&amp;$BB$2)-$W12,,$H12+$W12-SUM($W12:BD12)))</f>
        <v>0</v>
      </c>
      <c r="BF12" s="84">
        <f ca="1">IF(((BF$3&amp;$BB$2)-$W12&lt;0)*((BF$3&amp;$BB$2)-$V12&gt;=0),ROUNDDOWN($H12/($W12-$V12+1),2),IF((BF$3&amp;$BB$2)-$W12,,$H12+$W12-SUM($W12:BE12)))</f>
        <v>0</v>
      </c>
      <c r="BG12" s="84">
        <f ca="1">IF(((BG$3&amp;$BB$2)-$W12&lt;0)*((BG$3&amp;$BB$2)-$V12&gt;=0),ROUNDDOWN($H12/($W12-$V12+1),2),IF((BG$3&amp;$BB$2)-$W12,,$H12+$W12-SUM($W12:BF12)))</f>
        <v>0</v>
      </c>
      <c r="BH12" s="84">
        <f ca="1">IF(((BH$3&amp;$BB$2)-$W12&lt;0)*((BH$3&amp;$BB$2)-$V12&gt;=0),ROUNDDOWN($H12/($W12-$V12+1),2),IF((BH$3&amp;$BB$2)-$W12,,$H12+$W12-SUM($W12:BG12)))</f>
        <v>0</v>
      </c>
      <c r="BI12" s="84">
        <f ca="1">IF(((BI$3&amp;$BB$2)-$W12&lt;0)*((BI$3&amp;$BB$2)-$V12&gt;=0),ROUNDDOWN($H12/($W12-$V12+1),2),IF((BI$3&amp;$BB$2)-$W12,,$H12+$W12-SUM($W12:BH12)))</f>
        <v>0</v>
      </c>
      <c r="BJ12" s="84">
        <f ca="1">IF(((BJ$3&amp;$BB$2)-$W12&lt;0)*((BJ$3&amp;$BB$2)-$V12&gt;=0),ROUNDDOWN($H12/($W12-$V12+1),2),IF((BJ$3&amp;$BB$2)-$W12,,$H12+$W12-SUM($W12:BI12)))</f>
        <v>0</v>
      </c>
      <c r="BK12" s="84">
        <f ca="1">IF(((BK$3&amp;$BB$2)-$W12&lt;0)*((BK$3&amp;$BB$2)-$V12&gt;=0),ROUNDDOWN($H12/($W12-$V12+1),2),IF((BK$3&amp;$BB$2)-$W12,,$H12+$W12-SUM($W12:BJ12)))</f>
        <v>0</v>
      </c>
      <c r="BL12" s="84">
        <f ca="1">IF(((BL$3&amp;$BB$2)-$W12&lt;0)*((BL$3&amp;$BB$2)-$V12&gt;=0),ROUNDDOWN($H12/($W12-$V12+1),2),IF((BL$3&amp;$BB$2)-$W12,,$H12+$W12-SUM($W12:BK12)))</f>
        <v>0</v>
      </c>
      <c r="BM12" s="84">
        <f ca="1">IF(((BM$3&amp;$BB$2)-$W12&lt;0)*((BM$3&amp;$BB$2)-$V12&gt;=0),ROUNDDOWN($H12/($W12-$V12+1),2),IF((BM$3&amp;$BB$2)-$W12,,$H12+$W12-SUM($W12:BL12)))</f>
        <v>0</v>
      </c>
      <c r="BN12" s="84">
        <f ca="1">IF(((BN$3&amp;$BB$2)-$W12&lt;0)*((BN$3&amp;$BB$2)-$V12&gt;=0),ROUNDDOWN($H12/($W12-$V12+1),2),IF((BN$3&amp;$BB$2)-$W12,,$H12+$W12-SUM($W12:BM12)))</f>
        <v>0</v>
      </c>
      <c r="BO12" s="84">
        <f ca="1">IF(((BO$3&amp;$BB$2)-$W12&lt;0)*((BO$3&amp;$BB$2)-$V12&gt;=0),ROUNDDOWN($H12/($W12-$V12+1),2),IF((BO$3&amp;$BB$2)-$W12,,$H12+$W12-SUM($W12:BN12)))</f>
        <v>0</v>
      </c>
      <c r="BP12" s="84">
        <f ca="1">IF(((BP$3&amp;$BB$2)-$W12&lt;0)*((BP$3&amp;$BB$2)-$V12&gt;=0),ROUNDDOWN($H12/($W12-$V12+1),2),IF((BP$3&amp;$BB$2)-$W12,,$H12+$W12-SUM($W12:BO12)))</f>
        <v>0</v>
      </c>
      <c r="BQ12" s="84">
        <f ca="1">IF(((BQ$3&amp;$BB$2)-$W12&lt;0)*((BQ$3&amp;$BB$2)-$V12&gt;=0),ROUNDDOWN($H12/($W12-$V12+1),2),IF((BQ$3&amp;$BB$2)-$W12,,$H12+$W12-SUM($W12:BP12)))</f>
        <v>0</v>
      </c>
      <c r="BR12" s="84">
        <f ca="1">IF(((BR$3&amp;$BB$2)-$W12&lt;0)*((BR$3&amp;$BB$2)-$V12&gt;=0),ROUNDDOWN($H12/($W12-$V12+1),2),IF((BR$3&amp;$BB$2)-$W12,,$H12+$W12-SUM($W12:BQ12)))</f>
        <v>0</v>
      </c>
      <c r="BS12" s="84">
        <f ca="1">IF(((BS$3&amp;$BB$2)-$W12&lt;0)*((BS$3&amp;$BB$2)-$V12&gt;=0),ROUNDDOWN($H12/($W12-$V12+1),2),IF((BS$3&amp;$BB$2)-$W12,,$H12+$W12-SUM($W12:BR12)))</f>
        <v>0</v>
      </c>
      <c r="BT12" s="84">
        <f ca="1">IF(((BT$3&amp;$BB$2)-$W12&lt;0)*((BT$3&amp;$BB$2)-$V12&gt;=0),ROUNDDOWN($H12/($W12-$V12+1),2),IF((BT$3&amp;$BB$2)-$W12,,$H12+$W12-SUM($W12:BS12)))</f>
        <v>0</v>
      </c>
      <c r="BU12" s="84">
        <f ca="1">IF(((BU$3&amp;$BB$2)-$W12&lt;0)*((BU$3&amp;$BB$2)-$V12&gt;=0),ROUNDDOWN($H12/($W12-$V12+1),2),IF((BU$3&amp;$BB$2)-$W12,,$H12+$W12-SUM($W12:BT12)))</f>
        <v>0</v>
      </c>
      <c r="BV12" s="84">
        <f ca="1">IF(((BV$3&amp;$BB$2)-$W12&lt;0)*((BV$3&amp;$BB$2)-$V12&gt;=0),ROUNDDOWN($H12/($W12-$V12+1),2),IF((BV$3&amp;$BB$2)-$W12,,$H12+$W12-SUM($W12:BU12)))</f>
        <v>0</v>
      </c>
      <c r="BW12" s="84">
        <f ca="1">IF(((BW$3&amp;$BB$2)-$W12&lt;0)*((BW$3&amp;$BB$2)-$V12&gt;=0),ROUNDDOWN($H12/($W12-$V12+1),2),IF((BW$3&amp;$BB$2)-$W12,,$H12+$W12-SUM($W12:BV12)))</f>
        <v>0</v>
      </c>
      <c r="BX12" s="84">
        <f ca="1">IF(((BX$3&amp;$BB$2)-$W12&lt;0)*((BX$3&amp;$BB$2)-$V12&gt;=0),ROUNDDOWN($H12/($W12-$V12+1),2),IF((BX$3&amp;$BB$2)-$W12,,$H12+$W12-SUM($W12:BW12)))</f>
        <v>0</v>
      </c>
      <c r="BY12" s="84">
        <f ca="1">IF(((BY$3&amp;$BB$2)-$W12&lt;0)*((BY$3&amp;$BB$2)-$V12&gt;=0),ROUNDDOWN($H12/($W12-$V12+1),2),IF((BY$3&amp;$BB$2)-$W12,,$H12+$W12-SUM($W12:BX12)))</f>
        <v>0</v>
      </c>
      <c r="BZ12" s="84">
        <f ca="1">IF(((BZ$3&amp;$BB$2)-$W12&lt;0)*((BZ$3&amp;$BB$2)-$V12&gt;=0),ROUNDDOWN($H12/($W12-$V12+1),2),IF((BZ$3&amp;$BB$2)-$W12,,$H12+$W12-SUM($W12:BY12)))</f>
        <v>0</v>
      </c>
      <c r="CA12" s="84">
        <f ca="1">IF(((CA$3&amp;$BB$2)-$W12&lt;0)*((CA$3&amp;$BB$2)-$V12&gt;=0),ROUNDDOWN($H12/($W12-$V12+1),2),IF((CA$3&amp;$BB$2)-$W12,,$H12+$W12-SUM($W12:BZ12)))</f>
        <v>0</v>
      </c>
      <c r="CB12" s="84">
        <f ca="1">IF(((CB$3&amp;$BB$2)-$W12&lt;0)*((CB$3&amp;$BB$2)-$V12&gt;=0),ROUNDDOWN($H12/($W12-$V12+1),2),IF((CB$3&amp;$BB$2)-$W12,,$H12+$W12-SUM($W12:CA12)))</f>
        <v>0</v>
      </c>
      <c r="CC12" s="84">
        <f ca="1">IF(((CC$3&amp;$BB$2)-$W12&lt;0)*((CC$3&amp;$BB$2)-$V12&gt;=0),ROUNDDOWN($H12/($W12-$V12+1),2),IF((CC$3&amp;$BB$2)-$W12,,$H12+$W12-SUM($W12:CB12)))</f>
        <v>0</v>
      </c>
      <c r="CD12" s="84">
        <f ca="1">IF(((CD$3&amp;$BB$2)-$W12&lt;0)*((CD$3&amp;$BB$2)-$V12&gt;=0),ROUNDDOWN($H12/($W12-$V12+1),2),IF((CD$3&amp;$BB$2)-$W12,,$H12+$W12-SUM($W12:CC12)))</f>
        <v>0</v>
      </c>
      <c r="CE12" s="84">
        <f ca="1">IF(((CE$3&amp;$BB$2)-$W12&lt;0)*((CE$3&amp;$BB$2)-$V12&gt;=0),ROUNDDOWN($H12/($W12-$V12+1),2),IF((CE$3&amp;$BB$2)-$W12,,$H12+$W12-SUM($W12:CD12)))</f>
        <v>0</v>
      </c>
      <c r="CF12" s="84">
        <f ca="1">IF(((CF$3&amp;$BB$2)-$W12&lt;0)*((CF$3&amp;$BB$2)-$V12&gt;=0),ROUNDDOWN($H12/($W12-$V12+1),2),IF((CF$3&amp;$BB$2)-$W12,,$H12+$W12-SUM($W12:CE12)))</f>
        <v>0</v>
      </c>
      <c r="CG12" s="36">
        <f ca="1">IF(((CG$3&amp;$BB$2)-$W12&lt;0)*((CG$3&amp;$BB$2)-$V12&gt;=0),ROUNDDOWN($H12/($W12-$V12+1),2),IF((CG$3&amp;$BB$2)-$W12,,$H12+$W12-SUM($W12:CF12)))</f>
        <v>0</v>
      </c>
      <c r="CH12" s="84">
        <f ca="1">IF(((CH$3&amp;$CG$2)-$W12&lt;0)*((CH$3&amp;$CG$2)-$V12&gt;=0),ROUNDDOWN($H12/($W12-$V12+1),2),IF((CH$3&amp;$CG$2)-$W12,,$H12+$W12-SUM($W12:CG12)))</f>
        <v>0</v>
      </c>
      <c r="CI12" s="84">
        <f ca="1">IF(((CI$3&amp;$CG$2)-$W12&lt;0)*((CI$3&amp;$CG$2)-$V12&gt;=0),ROUNDDOWN($H12/($W12-$V12+1),2),IF((CI$3&amp;$CG$2)-$W12,,$H12+$W12-SUM($W12:CH12)))</f>
        <v>0</v>
      </c>
      <c r="CJ12" s="84">
        <f ca="1">IF(((CJ$3&amp;$CG$2)-$W12&lt;0)*((CJ$3&amp;$CG$2)-$V12&gt;=0),ROUNDDOWN($H12/($W12-$V12+1),2),IF((CJ$3&amp;$CG$2)-$W12,,$H12+$W12-SUM($W12:CI12)))</f>
        <v>0</v>
      </c>
      <c r="CK12" s="84">
        <f ca="1">IF(((CK$3&amp;$CG$2)-$W12&lt;0)*((CK$3&amp;$CG$2)-$V12&gt;=0),ROUNDDOWN($H12/($W12-$V12+1),2),IF((CK$3&amp;$CG$2)-$W12,,$H12+$W12-SUM($W12:CJ12)))</f>
        <v>0</v>
      </c>
      <c r="CL12" s="84">
        <f ca="1">IF(((CL$3&amp;$CG$2)-$W12&lt;0)*((CL$3&amp;$CG$2)-$V12&gt;=0),ROUNDDOWN($H12/($W12-$V12+1),2),IF((CL$3&amp;$CG$2)-$W12,,$H12+$W12-SUM($W12:CK12)))</f>
        <v>0</v>
      </c>
      <c r="CM12" s="84">
        <f ca="1">IF(((CM$3&amp;$CG$2)-$W12&lt;0)*((CM$3&amp;$CG$2)-$V12&gt;=0),ROUNDDOWN($H12/($W12-$V12+1),2),IF((CM$3&amp;$CG$2)-$W12,,$H12+$W12-SUM($W12:CL12)))</f>
        <v>0</v>
      </c>
      <c r="CN12" s="84">
        <f ca="1">IF(((CN$3&amp;$CG$2)-$W12&lt;0)*((CN$3&amp;$CG$2)-$V12&gt;=0),ROUNDDOWN($H12/($W12-$V12+1),2),IF((CN$3&amp;$CG$2)-$W12,,$H12+$W12-SUM($W12:CM12)))</f>
        <v>0</v>
      </c>
      <c r="CO12" s="84">
        <f ca="1">IF(((CO$3&amp;$CG$2)-$W12&lt;0)*((CO$3&amp;$CG$2)-$V12&gt;=0),ROUNDDOWN($H12/($W12-$V12+1),2),IF((CO$3&amp;$CG$2)-$W12,,$H12+$W12-SUM($W12:CN12)))</f>
        <v>0</v>
      </c>
      <c r="CP12" s="84">
        <f ca="1">IF(((CP$3&amp;$CG$2)-$W12&lt;0)*((CP$3&amp;$CG$2)-$V12&gt;=0),ROUNDDOWN($H12/($W12-$V12+1),2),IF((CP$3&amp;$CG$2)-$W12,,$H12+$W12-SUM($W12:CO12)))</f>
        <v>0</v>
      </c>
      <c r="CQ12" s="84">
        <f ca="1">IF(((CQ$3&amp;$CG$2)-$W12&lt;0)*((CQ$3&amp;$CG$2)-$V12&gt;=0),ROUNDDOWN($H12/($W12-$V12+1),2),IF((CQ$3&amp;$CG$2)-$W12,,$H12+$W12-SUM($W12:CP12)))</f>
        <v>0</v>
      </c>
      <c r="CR12" s="84">
        <f ca="1">IF(((CR$3&amp;$CG$2)-$W12&lt;0)*((CR$3&amp;$CG$2)-$V12&gt;=0),ROUNDDOWN($H12/($W12-$V12+1),2),IF((CR$3&amp;$CG$2)-$W12,,$H12+$W12-SUM($W12:CQ12)))</f>
        <v>0</v>
      </c>
      <c r="CS12" s="84">
        <f ca="1">IF(((CS$3&amp;$CG$2)-$W12&lt;0)*((CS$3&amp;$CG$2)-$V12&gt;=0),ROUNDDOWN($H12/($W12-$V12+1),2),IF((CS$3&amp;$CG$2)-$W12,,$H12+$W12-SUM($W12:CR12)))</f>
        <v>0</v>
      </c>
      <c r="CT12" s="84">
        <f ca="1">IF(((CT$3&amp;$CG$2)-$W12&lt;0)*((CT$3&amp;$CG$2)-$V12&gt;=0),ROUNDDOWN($H12/($W12-$V12+1),2),IF((CT$3&amp;$CG$2)-$W12,,$H12+$W12-SUM($W12:CS12)))</f>
        <v>0</v>
      </c>
      <c r="CU12" s="84">
        <f ca="1">IF(((CU$3&amp;$CG$2)-$W12&lt;0)*((CU$3&amp;$CG$2)-$V12&gt;=0),ROUNDDOWN($H12/($W12-$V12+1),2),IF((CU$3&amp;$CG$2)-$W12,,$H12+$W12-SUM($W12:CT12)))</f>
        <v>0</v>
      </c>
      <c r="CV12" s="84">
        <f ca="1">IF(((CV$3&amp;$CG$2)-$W12&lt;0)*((CV$3&amp;$CG$2)-$V12&gt;=0),ROUNDDOWN($H12/($W12-$V12+1),2),IF((CV$3&amp;$CG$2)-$W12,,$H12+$W12-SUM($W12:CU12)))</f>
        <v>0</v>
      </c>
      <c r="CW12" s="84">
        <f ca="1">IF(((CW$3&amp;$CG$2)-$W12&lt;0)*((CW$3&amp;$CG$2)-$V12&gt;=0),ROUNDDOWN($H12/($W12-$V12+1),2),IF((CW$3&amp;$CG$2)-$W12,,$H12+$W12-SUM($W12:CV12)))</f>
        <v>0</v>
      </c>
      <c r="CX12" s="84">
        <f ca="1">IF(((CX$3&amp;$CG$2)-$W12&lt;0)*((CX$3&amp;$CG$2)-$V12&gt;=0),ROUNDDOWN($H12/($W12-$V12+1),2),IF((CX$3&amp;$CG$2)-$W12,,$H12+$W12-SUM($W12:CW12)))</f>
        <v>0</v>
      </c>
      <c r="CY12" s="84">
        <f ca="1">IF(((CY$3&amp;$CG$2)-$W12&lt;0)*((CY$3&amp;$CG$2)-$V12&gt;=0),ROUNDDOWN($H12/($W12-$V12+1),2),IF((CY$3&amp;$CG$2)-$W12,,$H12+$W12-SUM($W12:CX12)))</f>
        <v>0</v>
      </c>
      <c r="CZ12" s="84">
        <f ca="1">IF(((CZ$3&amp;$CG$2)-$W12&lt;0)*((CZ$3&amp;$CG$2)-$V12&gt;=0),ROUNDDOWN($H12/($W12-$V12+1),2),IF((CZ$3&amp;$CG$2)-$W12,,$H12+$W12-SUM($W12:CY12)))</f>
        <v>0</v>
      </c>
      <c r="DA12" s="84">
        <f ca="1">IF(((DA$3&amp;$CG$2)-$W12&lt;0)*((DA$3&amp;$CG$2)-$V12&gt;=0),ROUNDDOWN($H12/($W12-$V12+1),2),IF((DA$3&amp;$CG$2)-$W12,,$H12+$W12-SUM($W12:CZ12)))</f>
        <v>0</v>
      </c>
      <c r="DB12" s="84">
        <f ca="1">IF(((DB$3&amp;$CG$2)-$W12&lt;0)*((DB$3&amp;$CG$2)-$V12&gt;=0),ROUNDDOWN($H12/($W12-$V12+1),2),IF((DB$3&amp;$CG$2)-$W12,,$H12+$W12-SUM($W12:DA12)))</f>
        <v>0</v>
      </c>
      <c r="DC12" s="84">
        <f ca="1">IF(((DC$3&amp;$CG$2)-$W12&lt;0)*((DC$3&amp;$CG$2)-$V12&gt;=0),ROUNDDOWN($H12/($W12-$V12+1),2),IF((DC$3&amp;$CG$2)-$W12,,$H12+$W12-SUM($W12:DB12)))</f>
        <v>0</v>
      </c>
      <c r="DD12" s="84">
        <f ca="1">IF(((DD$3&amp;$CG$2)-$W12&lt;0)*((DD$3&amp;$CG$2)-$V12&gt;=0),ROUNDDOWN($H12/($W12-$V12+1),2),IF((DD$3&amp;$CG$2)-$W12,,$H12+$W12-SUM($W12:DC12)))</f>
        <v>0</v>
      </c>
      <c r="DE12" s="84">
        <f ca="1">IF(((DE$3&amp;$CG$2)-$W12&lt;0)*((DE$3&amp;$CG$2)-$V12&gt;=0),ROUNDDOWN($H12/($W12-$V12+1),2),IF((DE$3&amp;$CG$2)-$W12,,$H12+$W12-SUM($W12:DD12)))</f>
        <v>0</v>
      </c>
      <c r="DF12" s="84">
        <f ca="1">IF(((DF$3&amp;$CG$2)-$W12&lt;0)*((DF$3&amp;$CG$2)-$V12&gt;=0),ROUNDDOWN($H12/($W12-$V12+1),2),IF((DF$3&amp;$CG$2)-$W12,,$H12+$W12-SUM($W12:DE12)))</f>
        <v>0</v>
      </c>
      <c r="DG12" s="84">
        <f ca="1">IF(((DG$3&amp;$CG$2)-$W12&lt;0)*((DG$3&amp;$CG$2)-$V12&gt;=0),ROUNDDOWN($H12/($W12-$V12+1),2),IF((DG$3&amp;$CG$2)-$W12,,$H12+$W12-SUM($W12:DF12)))</f>
        <v>0</v>
      </c>
      <c r="DH12" s="84">
        <f ca="1">IF(((DH$3&amp;$CG$2)-$W12&lt;0)*((DH$3&amp;$CG$2)-$V12&gt;=0),ROUNDDOWN($H12/($W12-$V12+1),2),IF((DH$3&amp;$CG$2)-$W12,,$H12+$W12-SUM($W12:DG12)))</f>
        <v>0</v>
      </c>
      <c r="DI12" s="84">
        <f ca="1">IF(((DI$3&amp;$CG$2)-$W12&lt;0)*((DI$3&amp;$CG$2)-$V12&gt;=0),ROUNDDOWN($H12/($W12-$V12+1),2),IF((DI$3&amp;$CG$2)-$W12,,$H12+$W12-SUM($W12:DH12)))</f>
        <v>0</v>
      </c>
      <c r="DJ12" s="84">
        <f ca="1">IF(((DJ$3&amp;$CG$2)-$W12&lt;0)*((DJ$3&amp;$CG$2)-$V12&gt;=0),ROUNDDOWN($H12/($W12-$V12+1),2),IF((DJ$3&amp;$CG$2)-$W12,,$H12+$W12-SUM($W12:DI12)))</f>
        <v>0</v>
      </c>
      <c r="DK12" s="84">
        <f ca="1">IF(((DK$3&amp;$CG$2)-$W12&lt;0)*((DK$3&amp;$CG$2)-$V12&gt;=0),ROUNDDOWN($H12/($W12-$V12+1),2),IF((DK$3&amp;$CG$2)-$W12,,$H12+$W12-SUM($W12:DJ12)))</f>
        <v>0</v>
      </c>
      <c r="DL12" s="36">
        <f ca="1">IF(((DL$3&amp;$CG$2)-$W12&lt;0)*((DL$3&amp;$CG$2)-$V12&gt;=0),ROUNDDOWN($H12/($W12-$V12+1),2),IF((DL$3&amp;$CG$2)-$W12,,$H12+$W12-SUM($W12:DK12)))</f>
        <v>0</v>
      </c>
      <c r="DM12" s="35">
        <f ca="1">IF(((DM$3&amp;$DL$2)-$W12&lt;0)*((DM$3&amp;$DL$2)-$V12&gt;=0),ROUNDDOWN($H12/($W12-$V12+1),2),IF((DM$3&amp;$DL$2)-$W12,,$H12+$W12-SUM($W12:DL12)))</f>
        <v>0</v>
      </c>
      <c r="DN12" s="35">
        <f ca="1">IF(((DN$3&amp;$DL$2)-$W12&lt;0)*((DN$3&amp;$DL$2)-$V12&gt;=0),ROUNDDOWN($H12/($W12-$V12+1),2),IF((DN$3&amp;$DL$2)-$W12,,$H12+$W12-SUM($W12:DM12)))</f>
        <v>0</v>
      </c>
      <c r="DO12" s="35">
        <f ca="1">IF(((DO$3&amp;$DL$2)-$W12&lt;0)*((DO$3&amp;$DL$2)-$V12&gt;=0),ROUNDDOWN($H12/($W12-$V12+1),2),IF((DO$3&amp;$DL$2)-$W12,,$H12+$W12-SUM($W12:DN12)))</f>
        <v>0</v>
      </c>
      <c r="DP12" s="35">
        <f ca="1">IF(((DP$3&amp;$DL$2)-$W12&lt;0)*((DP$3&amp;$DL$2)-$V12&gt;=0),ROUNDDOWN($H12/($W12-$V12+1),2),IF((DP$3&amp;$DL$2)-$W12,,$H12+$W12-SUM($W12:DO12)))</f>
        <v>0</v>
      </c>
      <c r="DQ12" s="35">
        <f ca="1">IF(((DQ$3&amp;$DL$2)-$W12&lt;0)*((DQ$3&amp;$DL$2)-$V12&gt;=0),ROUNDDOWN($H12/($W12-$V12+1),2),IF((DQ$3&amp;$DL$2)-$W12,,$H12+$W12-SUM($W12:DP12)))</f>
        <v>0</v>
      </c>
      <c r="DR12" s="35">
        <f ca="1">IF(((DR$3&amp;$DL$2)-$W12&lt;0)*((DR$3&amp;$DL$2)-$V12&gt;=0),ROUNDDOWN($H12/($W12-$V12+1),2),IF((DR$3&amp;$DL$2)-$W12,,$H12+$W12-SUM($W12:DQ12)))</f>
        <v>0</v>
      </c>
      <c r="DS12" s="35">
        <f ca="1">IF(((DS$3&amp;$DL$2)-$W12&lt;0)*((DS$3&amp;$DL$2)-$V12&gt;=0),ROUNDDOWN($H12/($W12-$V12+1),2),IF((DS$3&amp;$DL$2)-$W12,,$H12+$W12-SUM($W12:DR12)))</f>
        <v>0</v>
      </c>
      <c r="DT12" s="35">
        <f ca="1">IF(((DT$3&amp;$DL$2)-$W12&lt;0)*((DT$3&amp;$DL$2)-$V12&gt;=0),ROUNDDOWN($H12/($W12-$V12+1),2),IF((DT$3&amp;$DL$2)-$W12,,$H12+$W12-SUM($W12:DS12)))</f>
        <v>0</v>
      </c>
      <c r="DU12" s="35">
        <f ca="1">IF(((DU$3&amp;$DL$2)-$W12&lt;0)*((DU$3&amp;$DL$2)-$V12&gt;=0),ROUNDDOWN($H12/($W12-$V12+1),2),IF((DU$3&amp;$DL$2)-$W12,,$H12+$W12-SUM($W12:DT12)))</f>
        <v>0</v>
      </c>
      <c r="DV12" s="35">
        <f ca="1">IF(((DV$3&amp;$DL$2)-$W12&lt;0)*((DV$3&amp;$DL$2)-$V12&gt;=0),ROUNDDOWN($H12/($W12-$V12+1),2),IF((DV$3&amp;$DL$2)-$W12,,$H12+$W12-SUM($W12:DU12)))</f>
        <v>0</v>
      </c>
      <c r="DW12" s="35">
        <f ca="1">IF(((DW$3&amp;$DL$2)-$W12&lt;0)*((DW$3&amp;$DL$2)-$V12&gt;=0),ROUNDDOWN($H12/($W12-$V12+1),2),IF((DW$3&amp;$DL$2)-$W12,,$H12+$W12-SUM($W12:DV12)))</f>
        <v>0</v>
      </c>
      <c r="DX12" s="35">
        <f ca="1">IF(((DX$3&amp;$DL$2)-$W12&lt;0)*((DX$3&amp;$DL$2)-$V12&gt;=0),ROUNDDOWN($H12/($W12-$V12+1),2),IF((DX$3&amp;$DL$2)-$W12,,$H12+$W12-SUM($W12:DW12)))</f>
        <v>0</v>
      </c>
      <c r="DY12" s="35">
        <f ca="1">IF(((DY$3&amp;$DL$2)-$W12&lt;0)*((DY$3&amp;$DL$2)-$V12&gt;=0),ROUNDDOWN($H12/($W12-$V12+1),2),IF((DY$3&amp;$DL$2)-$W12,,$H12+$W12-SUM($W12:DX12)))</f>
        <v>0</v>
      </c>
      <c r="DZ12" s="35">
        <f ca="1">IF(((DZ$3&amp;$DL$2)-$W12&lt;0)*((DZ$3&amp;$DL$2)-$V12&gt;=0),ROUNDDOWN($H12/($W12-$V12+1),2),IF((DZ$3&amp;$DL$2)-$W12,,$H12+$W12-SUM($W12:DY12)))</f>
        <v>0</v>
      </c>
      <c r="EA12" s="35">
        <f ca="1">IF(((EA$3&amp;$DL$2)-$W12&lt;0)*((EA$3&amp;$DL$2)-$V12&gt;=0),ROUNDDOWN($H12/($W12-$V12+1),2),IF((EA$3&amp;$DL$2)-$W12,,$H12+$W12-SUM($W12:DZ12)))</f>
        <v>0</v>
      </c>
      <c r="EB12" s="35">
        <f ca="1">IF(((EB$3&amp;$DL$2)-$W12&lt;0)*((EB$3&amp;$DL$2)-$V12&gt;=0),ROUNDDOWN($H12/($W12-$V12+1),2),IF((EB$3&amp;$DL$2)-$W12,,$H12+$W12-SUM($W12:EA12)))</f>
        <v>0</v>
      </c>
      <c r="EC12" s="35">
        <f ca="1">IF(((EC$3&amp;$DL$2)-$W12&lt;0)*((EC$3&amp;$DL$2)-$V12&gt;=0),ROUNDDOWN($H12/($W12-$V12+1),2),IF((EC$3&amp;$DL$2)-$W12,,$H12+$W12-SUM($W12:EB12)))</f>
        <v>0</v>
      </c>
      <c r="ED12" s="35">
        <f ca="1">IF(((ED$3&amp;$DL$2)-$W12&lt;0)*((ED$3&amp;$DL$2)-$V12&gt;=0),ROUNDDOWN($H12/($W12-$V12+1),2),IF((ED$3&amp;$DL$2)-$W12,,$H12+$W12-SUM($W12:EC12)))</f>
        <v>0</v>
      </c>
      <c r="EE12" s="35">
        <f ca="1">IF(((EE$3&amp;$DL$2)-$W12&lt;0)*((EE$3&amp;$DL$2)-$V12&gt;=0),ROUNDDOWN($H12/($W12-$V12+1),2),IF((EE$3&amp;$DL$2)-$W12,,$H12+$W12-SUM($W12:ED12)))</f>
        <v>0</v>
      </c>
      <c r="EF12" s="35">
        <f ca="1">IF(((EF$3&amp;$DL$2)-$W12&lt;0)*((EF$3&amp;$DL$2)-$V12&gt;=0),ROUNDDOWN($H12/($W12-$V12+1),2),IF((EF$3&amp;$DL$2)-$W12,,$H12+$W12-SUM($W12:EE12)))</f>
        <v>0</v>
      </c>
      <c r="EG12" s="35">
        <f ca="1">IF(((EG$3&amp;$DL$2)-$W12&lt;0)*((EG$3&amp;$DL$2)-$V12&gt;=0),ROUNDDOWN($H12/($W12-$V12+1),2),IF((EG$3&amp;$DL$2)-$W12,,$H12+$W12-SUM($W12:EF12)))</f>
        <v>0</v>
      </c>
      <c r="EH12" s="35">
        <f ca="1">IF(((EH$3&amp;$DL$2)-$W12&lt;0)*((EH$3&amp;$DL$2)-$V12&gt;=0),ROUNDDOWN($H12/($W12-$V12+1),2),IF((EH$3&amp;$DL$2)-$W12,,$H12+$W12-SUM($W12:EG12)))</f>
        <v>0</v>
      </c>
      <c r="EI12" s="35">
        <f ca="1">IF(((EI$3&amp;$DL$2)-$W12&lt;0)*((EI$3&amp;$DL$2)-$V12&gt;=0),ROUNDDOWN($H12/($W12-$V12+1),2),IF((EI$3&amp;$DL$2)-$W12,,$H12+$W12-SUM($W12:EH12)))</f>
        <v>0</v>
      </c>
      <c r="EJ12" s="35">
        <f ca="1">IF(((EJ$3&amp;$DL$2)-$W12&lt;0)*((EJ$3&amp;$DL$2)-$V12&gt;=0),ROUNDDOWN($H12/($W12-$V12+1),2),IF((EJ$3&amp;$DL$2)-$W12,,$H12+$W12-SUM($W12:EI12)))</f>
        <v>0</v>
      </c>
      <c r="EK12" s="35">
        <f ca="1">IF(((EK$3&amp;$DL$2)-$W12&lt;0)*((EK$3&amp;$DL$2)-$V12&gt;=0),ROUNDDOWN($H12/($W12-$V12+1),2),IF((EK$3&amp;$DL$2)-$W12,,$H12+$W12-SUM($W12:EJ12)))</f>
        <v>0</v>
      </c>
      <c r="EL12" s="35">
        <f ca="1">IF(((EL$3&amp;$DL$2)-$W12&lt;0)*((EL$3&amp;$DL$2)-$V12&gt;=0),ROUNDDOWN($H12/($W12-$V12+1),2),IF((EL$3&amp;$DL$2)-$W12,,$H12+$W12-SUM($W12:EK12)))</f>
        <v>0</v>
      </c>
      <c r="EM12" s="35">
        <f ca="1">IF(((EM$3&amp;$DL$2)-$W12&lt;0)*((EM$3&amp;$DL$2)-$V12&gt;=0),ROUNDDOWN($H12/($W12-$V12+1),2),IF((EM$3&amp;$DL$2)-$W12,,$H12+$W12-SUM($W12:EL12)))</f>
        <v>0</v>
      </c>
      <c r="EN12" s="35">
        <f ca="1">IF(((EN$3&amp;$DL$2)-$W12&lt;0)*((EN$3&amp;$DL$2)-$V12&gt;=0),ROUNDDOWN($H12/($W12-$V12+1),2),IF((EN$3&amp;$DL$2)-$W12,,$H12+$W12-SUM($W12:EM12)))</f>
        <v>0</v>
      </c>
      <c r="EO12" s="35">
        <f ca="1">IF(((EO$3&amp;$DL$2)-$W12&lt;0)*((EO$3&amp;$DL$2)-$V12&gt;=0),ROUNDDOWN($H12/($W12-$V12+1),2),IF((EO$3&amp;$DL$2)-$W12,,$H12+$W12-SUM($W12:EN12)))</f>
        <v>0</v>
      </c>
      <c r="EP12" s="36">
        <f ca="1">IF(((EP$3&amp;$DL$2)-$W12&lt;0)*((EP$3&amp;$DL$2)-$V12&gt;=0),ROUNDDOWN($H12/($W12-$V12+1),2),IF((EP$3&amp;$DL$2)-$W12,,$H12+$W12-SUM($W12:EO12)))</f>
        <v>0</v>
      </c>
      <c r="EQ12" s="35">
        <f ca="1">IF(((EQ$3&amp;$EP$2)-$W12&lt;0)*((EQ$3&amp;$EP$2)-$V12&gt;=0),ROUNDDOWN($H12/($W12-$V12+1),2),IF((EQ$3&amp;$EP$2)-$W12,,$H12+$W12-SUM($W12:EP12)))</f>
        <v>0</v>
      </c>
      <c r="ER12" s="35">
        <f ca="1">IF(((ER$3&amp;$EP$2)-$W12&lt;0)*((ER$3&amp;$EP$2)-$V12&gt;=0),ROUNDDOWN($H12/($W12-$V12+1),2),IF((ER$3&amp;$EP$2)-$W12,,$H12+$W12-SUM($W12:EQ12)))</f>
        <v>0</v>
      </c>
      <c r="ES12" s="35">
        <f ca="1">IF(((ES$3&amp;$EP$2)-$W12&lt;0)*((ES$3&amp;$EP$2)-$V12&gt;=0),ROUNDDOWN($H12/($W12-$V12+1),2),IF((ES$3&amp;$EP$2)-$W12,,$H12+$W12-SUM($W12:ER12)))</f>
        <v>0</v>
      </c>
      <c r="ET12" s="35">
        <f ca="1">IF(((ET$3&amp;$EP$2)-$W12&lt;0)*((ET$3&amp;$EP$2)-$V12&gt;=0),ROUNDDOWN($H12/($W12-$V12+1),2),IF((ET$3&amp;$EP$2)-$W12,,$H12+$W12-SUM($W12:ES12)))</f>
        <v>0</v>
      </c>
      <c r="EU12" s="35">
        <f ca="1">IF(((EU$3&amp;$EP$2)-$W12&lt;0)*((EU$3&amp;$EP$2)-$V12&gt;=0),ROUNDDOWN($H12/($W12-$V12+1),2),IF((EU$3&amp;$EP$2)-$W12,,$H12+$W12-SUM($W12:ET12)))</f>
        <v>0</v>
      </c>
      <c r="EV12" s="35">
        <f ca="1">IF(((EV$3&amp;$EP$2)-$W12&lt;0)*((EV$3&amp;$EP$2)-$V12&gt;=0),ROUNDDOWN($H12/($W12-$V12+1),2),IF((EV$3&amp;$EP$2)-$W12,,$H12+$W12-SUM($W12:EU12)))</f>
        <v>0</v>
      </c>
      <c r="EW12" s="35">
        <f ca="1">IF(((EW$3&amp;$EP$2)-$W12&lt;0)*((EW$3&amp;$EP$2)-$V12&gt;=0),ROUNDDOWN($H12/($W12-$V12+1),2),IF((EW$3&amp;$EP$2)-$W12,,$H12+$W12-SUM($W12:EV12)))</f>
        <v>0</v>
      </c>
      <c r="EX12" s="35">
        <f ca="1">IF(((EX$3&amp;$EP$2)-$W12&lt;0)*((EX$3&amp;$EP$2)-$V12&gt;=0),ROUNDDOWN($H12/($W12-$V12+1),2),IF((EX$3&amp;$EP$2)-$W12,,$H12+$W12-SUM($W12:EW12)))</f>
        <v>0</v>
      </c>
      <c r="EY12" s="35">
        <f ca="1">IF(((EY$3&amp;$EP$2)-$W12&lt;0)*((EY$3&amp;$EP$2)-$V12&gt;=0),ROUNDDOWN($H12/($W12-$V12+1),2),IF((EY$3&amp;$EP$2)-$W12,,$H12+$W12-SUM($W12:EX12)))</f>
        <v>0</v>
      </c>
      <c r="EZ12" s="35">
        <f ca="1">IF(((EZ$3&amp;$EP$2)-$W12&lt;0)*((EZ$3&amp;$EP$2)-$V12&gt;=0),ROUNDDOWN($H12/($W12-$V12+1),2),IF((EZ$3&amp;$EP$2)-$W12,,$H12+$W12-SUM($W12:EY12)))</f>
        <v>0</v>
      </c>
      <c r="FA12" s="35">
        <f ca="1">IF(((FA$3&amp;$EP$2)-$W12&lt;0)*((FA$3&amp;$EP$2)-$V12&gt;=0),ROUNDDOWN($H12/($W12-$V12+1),2),IF((FA$3&amp;$EP$2)-$W12,,$H12+$W12-SUM($W12:EZ12)))</f>
        <v>0</v>
      </c>
      <c r="FB12" s="35">
        <f ca="1">IF(((FB$3&amp;$EP$2)-$W12&lt;0)*((FB$3&amp;$EP$2)-$V12&gt;=0),ROUNDDOWN($H12/($W12-$V12+1),2),IF((FB$3&amp;$EP$2)-$W12,,$H12+$W12-SUM($W12:FA12)))</f>
        <v>0</v>
      </c>
      <c r="FC12" s="35">
        <f ca="1">IF(((FC$3&amp;$EP$2)-$W12&lt;0)*((FC$3&amp;$EP$2)-$V12&gt;=0),ROUNDDOWN($H12/($W12-$V12+1),2),IF((FC$3&amp;$EP$2)-$W12,,$H12+$W12-SUM($W12:FB12)))</f>
        <v>0</v>
      </c>
      <c r="FD12" s="35">
        <f ca="1">IF(((FD$3&amp;$EP$2)-$W12&lt;0)*((FD$3&amp;$EP$2)-$V12&gt;=0),ROUNDDOWN($H12/($W12-$V12+1),2),IF((FD$3&amp;$EP$2)-$W12,,$H12+$W12-SUM($W12:FC12)))</f>
        <v>0</v>
      </c>
      <c r="FE12" s="35">
        <f ca="1">IF(((FE$3&amp;$EP$2)-$W12&lt;0)*((FE$3&amp;$EP$2)-$V12&gt;=0),ROUNDDOWN($H12/($W12-$V12+1),2),IF((FE$3&amp;$EP$2)-$W12,,$H12+$W12-SUM($W12:FD12)))</f>
        <v>0</v>
      </c>
      <c r="FF12" s="35">
        <f ca="1">IF(((FF$3&amp;$EP$2)-$W12&lt;0)*((FF$3&amp;$EP$2)-$V12&gt;=0),ROUNDDOWN($H12/($W12-$V12+1),2),IF((FF$3&amp;$EP$2)-$W12,,$H12+$W12-SUM($W12:FE12)))</f>
        <v>0</v>
      </c>
      <c r="FG12" s="35">
        <f ca="1">IF(((FG$3&amp;$EP$2)-$W12&lt;0)*((FG$3&amp;$EP$2)-$V12&gt;=0),ROUNDDOWN($H12/($W12-$V12+1),2),IF((FG$3&amp;$EP$2)-$W12,,$H12+$W12-SUM($W12:FF12)))</f>
        <v>0</v>
      </c>
      <c r="FH12" s="35">
        <f ca="1">IF(((FH$3&amp;$EP$2)-$W12&lt;0)*((FH$3&amp;$EP$2)-$V12&gt;=0),ROUNDDOWN($H12/($W12-$V12+1),2),IF((FH$3&amp;$EP$2)-$W12,,$H12+$W12-SUM($W12:FG12)))</f>
        <v>0</v>
      </c>
      <c r="FI12" s="35">
        <f ca="1">IF(((FI$3&amp;$EP$2)-$W12&lt;0)*((FI$3&amp;$EP$2)-$V12&gt;=0),ROUNDDOWN($H12/($W12-$V12+1),2),IF((FI$3&amp;$EP$2)-$W12,,$H12+$W12-SUM($W12:FH12)))</f>
        <v>0</v>
      </c>
      <c r="FJ12" s="35">
        <f ca="1">IF(((FJ$3&amp;$EP$2)-$W12&lt;0)*((FJ$3&amp;$EP$2)-$V12&gt;=0),ROUNDDOWN($H12/($W12-$V12+1),2),IF((FJ$3&amp;$EP$2)-$W12,,$H12+$W12-SUM($W12:FI12)))</f>
        <v>0</v>
      </c>
      <c r="FK12" s="35">
        <f ca="1">IF(((FK$3&amp;$EP$2)-$W12&lt;0)*((FK$3&amp;$EP$2)-$V12&gt;=0),ROUNDDOWN($H12/($W12-$V12+1),2),IF((FK$3&amp;$EP$2)-$W12,,$H12+$W12-SUM($W12:FJ12)))</f>
        <v>0</v>
      </c>
      <c r="FL12" s="35">
        <f ca="1">IF(((FL$3&amp;$EP$2)-$W12&lt;0)*((FL$3&amp;$EP$2)-$V12&gt;=0),ROUNDDOWN($H12/($W12-$V12+1),2),IF((FL$3&amp;$EP$2)-$W12,,$H12+$W12-SUM($W12:FK12)))</f>
        <v>0</v>
      </c>
      <c r="FM12" s="35">
        <f ca="1">IF(((FM$3&amp;$EP$2)-$W12&lt;0)*((FM$3&amp;$EP$2)-$V12&gt;=0),ROUNDDOWN($H12/($W12-$V12+1),2),IF((FM$3&amp;$EP$2)-$W12,,$H12+$W12-SUM($W12:FL12)))</f>
        <v>0</v>
      </c>
      <c r="FN12" s="35">
        <f ca="1">IF(((FN$3&amp;$EP$2)-$W12&lt;0)*((FN$3&amp;$EP$2)-$V12&gt;=0),ROUNDDOWN($H12/($W12-$V12+1),2),IF((FN$3&amp;$EP$2)-$W12,,$H12+$W12-SUM($W12:FM12)))</f>
        <v>0</v>
      </c>
      <c r="FO12" s="35">
        <f ca="1">IF(((FO$3&amp;$EP$2)-$W12&lt;0)*((FO$3&amp;$EP$2)-$V12&gt;=0),ROUNDDOWN($H12/($W12-$V12+1),2),IF((FO$3&amp;$EP$2)-$W12,,$H12+$W12-SUM($W12:FN12)))</f>
        <v>0</v>
      </c>
      <c r="FP12" s="35">
        <f ca="1">IF(((FP$3&amp;$EP$2)-$W12&lt;0)*((FP$3&amp;$EP$2)-$V12&gt;=0),ROUNDDOWN($H12/($W12-$V12+1),2),IF((FP$3&amp;$EP$2)-$W12,,$H12+$W12-SUM($W12:FO12)))</f>
        <v>0</v>
      </c>
      <c r="FQ12" s="35">
        <f ca="1">IF(((FQ$3&amp;$EP$2)-$W12&lt;0)*((FQ$3&amp;$EP$2)-$V12&gt;=0),ROUNDDOWN($H12/($W12-$V12+1),2),IF((FQ$3&amp;$EP$2)-$W12,,$H12+$W12-SUM($W12:FP12)))</f>
        <v>0</v>
      </c>
      <c r="FR12" s="35">
        <f ca="1">IF(((FR$3&amp;$EP$2)-$W12&lt;0)*((FR$3&amp;$EP$2)-$V12&gt;=0),ROUNDDOWN($H12/($W12-$V12+1),2),IF((FR$3&amp;$EP$2)-$W12,,$H12+$W12-SUM($W12:FQ12)))</f>
        <v>0</v>
      </c>
      <c r="FS12" s="35">
        <f ca="1">IF(((FS$3&amp;$EP$2)-$W12&lt;0)*((FS$3&amp;$EP$2)-$V12&gt;=0),ROUNDDOWN($H12/($W12-$V12+1),2),IF((FS$3&amp;$EP$2)-$W12,,$H12+$W12-SUM($W12:FR12)))</f>
        <v>0</v>
      </c>
      <c r="FT12" s="35">
        <f ca="1">IF(((FT$3&amp;$EP$2)-$W12&lt;0)*((FT$3&amp;$EP$2)-$V12&gt;=0),ROUNDDOWN($H12/($W12-$V12+1),2),IF((FT$3&amp;$EP$2)-$W12,,$H12+$W12-SUM($W12:FS12)))</f>
        <v>0</v>
      </c>
      <c r="FU12" s="36">
        <f ca="1">IF(((FU$3&amp;$EP$2)-$W12&lt;0)*((FU$3&amp;$EP$2)-$V12&gt;=0),ROUNDDOWN($H12/($W12-$V12+1),2),IF((FU$3&amp;$EP$2)-$W12,,$H12+$W12-SUM($W12:FT12)))</f>
        <v>0</v>
      </c>
      <c r="FV12" s="35">
        <f ca="1">IF(((FV$3&amp;$FU$2)-$W12&lt;0)*((FV$3&amp;$FU$2)-$V12&gt;=0),ROUNDDOWN($H12/($W12-$V12+1),2),IF((FV$3&amp;$FU$2)-$W12,,$H12+$W12-SUM($W12:FU12)))</f>
        <v>0</v>
      </c>
      <c r="FW12" s="35">
        <f ca="1">IF(((FW$3&amp;$FU$2)-$W12&lt;0)*((FW$3&amp;$FU$2)-$V12&gt;=0),ROUNDDOWN($H12/($W12-$V12+1),2),IF((FW$3&amp;$FU$2)-$W12,,$H12+$W12-SUM($W12:FV12)))</f>
        <v>0</v>
      </c>
      <c r="FX12" s="35">
        <f ca="1">IF(((FX$3&amp;$FU$2)-$W12&lt;0)*((FX$3&amp;$FU$2)-$V12&gt;=0),ROUNDDOWN($H12/($W12-$V12+1),2),IF((FX$3&amp;$FU$2)-$W12,,$H12+$W12-SUM($W12:FW12)))</f>
        <v>0</v>
      </c>
      <c r="FY12" s="35">
        <f ca="1">IF(((FY$3&amp;$FU$2)-$W12&lt;0)*((FY$3&amp;$FU$2)-$V12&gt;=0),ROUNDDOWN($H12/($W12-$V12+1),2),IF((FY$3&amp;$FU$2)-$W12,,$H12+$W12-SUM($W12:FX12)))</f>
        <v>0</v>
      </c>
      <c r="FZ12" s="35">
        <f ca="1">IF(((FZ$3&amp;$FU$2)-$W12&lt;0)*((FZ$3&amp;$FU$2)-$V12&gt;=0),ROUNDDOWN($H12/($W12-$V12+1),2),IF((FZ$3&amp;$FU$2)-$W12,,$H12+$W12-SUM($W12:FY12)))</f>
        <v>0</v>
      </c>
      <c r="GA12" s="35">
        <f ca="1">IF(((GA$3&amp;$FU$2)-$W12&lt;0)*((GA$3&amp;$FU$2)-$V12&gt;=0),ROUNDDOWN($H12/($W12-$V12+1),2),IF((GA$3&amp;$FU$2)-$W12,,$H12+$W12-SUM($W12:FZ12)))</f>
        <v>0</v>
      </c>
      <c r="GB12" s="35">
        <f ca="1">IF(((GB$3&amp;$FU$2)-$W12&lt;0)*((GB$3&amp;$FU$2)-$V12&gt;=0),ROUNDDOWN($H12/($W12-$V12+1),2),IF((GB$3&amp;$FU$2)-$W12,,$H12+$W12-SUM($W12:GA12)))</f>
        <v>0</v>
      </c>
      <c r="GC12" s="35">
        <f ca="1">IF(((GC$3&amp;$FU$2)-$W12&lt;0)*((GC$3&amp;$FU$2)-$V12&gt;=0),ROUNDDOWN($H12/($W12-$V12+1),2),IF((GC$3&amp;$FU$2)-$W12,,$H12+$W12-SUM($W12:GB12)))</f>
        <v>0</v>
      </c>
      <c r="GD12" s="35">
        <f ca="1">IF(((GD$3&amp;$FU$2)-$W12&lt;0)*((GD$3&amp;$FU$2)-$V12&gt;=0),ROUNDDOWN($H12/($W12-$V12+1),2),IF((GD$3&amp;$FU$2)-$W12,,$H12+$W12-SUM($W12:GC12)))</f>
        <v>0</v>
      </c>
      <c r="GE12" s="35">
        <f ca="1">IF(((GE$3&amp;$FU$2)-$W12&lt;0)*((GE$3&amp;$FU$2)-$V12&gt;=0),ROUNDDOWN($H12/($W12-$V12+1),2),IF((GE$3&amp;$FU$2)-$W12,,$H12+$W12-SUM($W12:GD12)))</f>
        <v>0</v>
      </c>
      <c r="GF12" s="35">
        <f ca="1">IF(((GF$3&amp;$FU$2)-$W12&lt;0)*((GF$3&amp;$FU$2)-$V12&gt;=0),ROUNDDOWN($H12/($W12-$V12+1),2),IF((GF$3&amp;$FU$2)-$W12,,$H12+$W12-SUM($W12:GE12)))</f>
        <v>0</v>
      </c>
      <c r="GG12" s="35">
        <f ca="1">IF(((GG$3&amp;$FU$2)-$W12&lt;0)*((GG$3&amp;$FU$2)-$V12&gt;=0),ROUNDDOWN($H12/($W12-$V12+1),2),IF((GG$3&amp;$FU$2)-$W12,,$H12+$W12-SUM($W12:GF12)))</f>
        <v>0</v>
      </c>
      <c r="GH12" s="35">
        <f ca="1">IF(((GH$3&amp;$FU$2)-$W12&lt;0)*((GH$3&amp;$FU$2)-$V12&gt;=0),ROUNDDOWN($H12/($W12-$V12+1),2),IF((GH$3&amp;$FU$2)-$W12,,$H12+$W12-SUM($W12:GG12)))</f>
        <v>0</v>
      </c>
      <c r="GI12" s="35">
        <f ca="1">IF(((GI$3&amp;$FU$2)-$W12&lt;0)*((GI$3&amp;$FU$2)-$V12&gt;=0),ROUNDDOWN($H12/($W12-$V12+1),2),IF((GI$3&amp;$FU$2)-$W12,,$H12+$W12-SUM($W12:GH12)))</f>
        <v>0</v>
      </c>
      <c r="GJ12" s="35">
        <f ca="1">IF(((GJ$3&amp;$FU$2)-$W12&lt;0)*((GJ$3&amp;$FU$2)-$V12&gt;=0),ROUNDDOWN($H12/($W12-$V12+1),2),IF((GJ$3&amp;$FU$2)-$W12,,$H12+$W12-SUM($W12:GI12)))</f>
        <v>0</v>
      </c>
      <c r="GK12" s="35">
        <f ca="1">IF(((GK$3&amp;$FU$2)-$W12&lt;0)*((GK$3&amp;$FU$2)-$V12&gt;=0),ROUNDDOWN($H12/($W12-$V12+1),2),IF((GK$3&amp;$FU$2)-$W12,,$H12+$W12-SUM($W12:GJ12)))</f>
        <v>0</v>
      </c>
      <c r="GL12" s="35">
        <f ca="1">IF(((GL$3&amp;$FU$2)-$W12&lt;0)*((GL$3&amp;$FU$2)-$V12&gt;=0),ROUNDDOWN($H12/($W12-$V12+1),2),IF((GL$3&amp;$FU$2)-$W12,,$H12+$W12-SUM($W12:GK12)))</f>
        <v>0</v>
      </c>
      <c r="GM12" s="35">
        <f ca="1">IF(((GM$3&amp;$FU$2)-$W12&lt;0)*((GM$3&amp;$FU$2)-$V12&gt;=0),ROUNDDOWN($H12/($W12-$V12+1),2),IF((GM$3&amp;$FU$2)-$W12,,$H12+$W12-SUM($W12:GL12)))</f>
        <v>0</v>
      </c>
      <c r="GN12" s="35">
        <f ca="1">IF(((GN$3&amp;$FU$2)-$W12&lt;0)*((GN$3&amp;$FU$2)-$V12&gt;=0),ROUNDDOWN($H12/($W12-$V12+1),2),IF((GN$3&amp;$FU$2)-$W12,,$H12+$W12-SUM($W12:GM12)))</f>
        <v>0</v>
      </c>
      <c r="GO12" s="35">
        <f ca="1">IF(((GO$3&amp;$FU$2)-$W12&lt;0)*((GO$3&amp;$FU$2)-$V12&gt;=0),ROUNDDOWN($H12/($W12-$V12+1),2),IF((GO$3&amp;$FU$2)-$W12,,$H12+$W12-SUM($W12:GN12)))</f>
        <v>0</v>
      </c>
      <c r="GP12" s="35">
        <f ca="1">IF(((GP$3&amp;$FU$2)-$W12&lt;0)*((GP$3&amp;$FU$2)-$V12&gt;=0),ROUNDDOWN($H12/($W12-$V12+1),2),IF((GP$3&amp;$FU$2)-$W12,,$H12+$W12-SUM($W12:GO12)))</f>
        <v>0</v>
      </c>
      <c r="GQ12" s="35">
        <f ca="1">IF(((GQ$3&amp;$FU$2)-$W12&lt;0)*((GQ$3&amp;$FU$2)-$V12&gt;=0),ROUNDDOWN($H12/($W12-$V12+1),2),IF((GQ$3&amp;$FU$2)-$W12,,$H12+$W12-SUM($W12:GP12)))</f>
        <v>0</v>
      </c>
      <c r="GR12" s="35">
        <f ca="1">IF(((GR$3&amp;$FU$2)-$W12&lt;0)*((GR$3&amp;$FU$2)-$V12&gt;=0),ROUNDDOWN($H12/($W12-$V12+1),2),IF((GR$3&amp;$FU$2)-$W12,,$H12+$W12-SUM($W12:GQ12)))</f>
        <v>0</v>
      </c>
      <c r="GS12" s="35">
        <f ca="1">IF(((GS$3&amp;$FU$2)-$W12&lt;0)*((GS$3&amp;$FU$2)-$V12&gt;=0),ROUNDDOWN($H12/($W12-$V12+1),2),IF((GS$3&amp;$FU$2)-$W12,,$H12+$W12-SUM($W12:GR12)))</f>
        <v>0</v>
      </c>
      <c r="GT12" s="35">
        <f ca="1">IF(((GT$3&amp;$FU$2)-$W12&lt;0)*((GT$3&amp;$FU$2)-$V12&gt;=0),ROUNDDOWN($H12/($W12-$V12+1),2),IF((GT$3&amp;$FU$2)-$W12,,$H12+$W12-SUM($W12:GS12)))</f>
        <v>0</v>
      </c>
      <c r="GU12" s="35">
        <f ca="1">IF(((GU$3&amp;$FU$2)-$W12&lt;0)*((GU$3&amp;$FU$2)-$V12&gt;=0),ROUNDDOWN($H12/($W12-$V12+1),2),IF((GU$3&amp;$FU$2)-$W12,,$H12+$W12-SUM($W12:GT12)))</f>
        <v>0</v>
      </c>
      <c r="GV12" s="35">
        <f ca="1">IF(((GV$3&amp;$FU$2)-$W12&lt;0)*((GV$3&amp;$FU$2)-$V12&gt;=0),ROUNDDOWN($H12/($W12-$V12+1),2),IF((GV$3&amp;$FU$2)-$W12,,$H12+$W12-SUM($W12:GU12)))</f>
        <v>0</v>
      </c>
      <c r="GW12" s="35">
        <f ca="1">IF(((GW$3&amp;$FU$2)-$W12&lt;0)*((GW$3&amp;$FU$2)-$V12&gt;=0),ROUNDDOWN($H12/($W12-$V12+1),2),IF((GW$3&amp;$FU$2)-$W12,,$H12+$W12-SUM($W12:GV12)))</f>
        <v>0</v>
      </c>
      <c r="GX12" s="35">
        <f ca="1">IF(((GX$3&amp;$FU$2)-$W12&lt;0)*((GX$3&amp;$FU$2)-$V12&gt;=0),ROUNDDOWN($H12/($W12-$V12+1),2),IF((GX$3&amp;$FU$2)-$W12,,$H12+$W12-SUM($W12:GW12)))</f>
        <v>0</v>
      </c>
      <c r="GY12" s="36">
        <f ca="1">IF(((GY$3&amp;$FU$2)-$W12&lt;0)*((GY$3&amp;$FU$2)-$V12&gt;=0),ROUNDDOWN($H12/($W12-$V12+1),2),IF((GY$3&amp;$FU$2)-$W12,,$H12+$W12-SUM($W12:GX12)))</f>
        <v>0</v>
      </c>
      <c r="GZ12" s="35">
        <f ca="1">IF(((GZ$3&amp;$GY$2)-$W12&lt;0)*((GZ$3&amp;$GY$2)-$V12&gt;=0),ROUNDDOWN($H12/($W12-$V12+1),2),IF((GZ$3&amp;$GY$2)-$W12,,$H12+$W12-SUM($W12:GY12)))</f>
        <v>0</v>
      </c>
      <c r="HA12" s="35">
        <f ca="1">IF(((HA$3&amp;$GY$2)-$W12&lt;0)*((HA$3&amp;$GY$2)-$V12&gt;=0),ROUNDDOWN($H12/($W12-$V12+1),2),IF((HA$3&amp;$GY$2)-$W12,,$H12+$W12-SUM($W12:GZ12)))</f>
        <v>0</v>
      </c>
      <c r="HB12" s="35">
        <f ca="1">IF(((HB$3&amp;$GY$2)-$W12&lt;0)*((HB$3&amp;$GY$2)-$V12&gt;=0),ROUNDDOWN($H12/($W12-$V12+1),2),IF((HB$3&amp;$GY$2)-$W12,,$H12+$W12-SUM($W12:HA12)))</f>
        <v>0</v>
      </c>
      <c r="HC12" s="35">
        <f ca="1">IF(((HC$3&amp;$GY$2)-$W12&lt;0)*((HC$3&amp;$GY$2)-$V12&gt;=0),ROUNDDOWN($H12/($W12-$V12+1),2),IF((HC$3&amp;$GY$2)-$W12,,$H12+$W12-SUM($W12:HB12)))</f>
        <v>0</v>
      </c>
      <c r="HD12" s="35">
        <f ca="1">IF(((HD$3&amp;$GY$2)-$W12&lt;0)*((HD$3&amp;$GY$2)-$V12&gt;=0),ROUNDDOWN($H12/($W12-$V12+1),2),IF((HD$3&amp;$GY$2)-$W12,,$H12+$W12-SUM($W12:HC12)))</f>
        <v>0</v>
      </c>
      <c r="HE12" s="35">
        <f ca="1">IF(((HE$3&amp;$GY$2)-$W12&lt;0)*((HE$3&amp;$GY$2)-$V12&gt;=0),ROUNDDOWN($H12/($W12-$V12+1),2),IF((HE$3&amp;$GY$2)-$W12,,$H12+$W12-SUM($W12:HD12)))</f>
        <v>0</v>
      </c>
      <c r="HF12" s="35">
        <f ca="1">IF(((HF$3&amp;$GY$2)-$W12&lt;0)*((HF$3&amp;$GY$2)-$V12&gt;=0),ROUNDDOWN($H12/($W12-$V12+1),2),IF((HF$3&amp;$GY$2)-$W12,,$H12+$W12-SUM($W12:HE12)))</f>
        <v>0</v>
      </c>
      <c r="HG12" s="35">
        <f ca="1">IF(((HG$3&amp;$GY$2)-$W12&lt;0)*((HG$3&amp;$GY$2)-$V12&gt;=0),ROUNDDOWN($H12/($W12-$V12+1),2),IF((HG$3&amp;$GY$2)-$W12,,$H12+$W12-SUM($W12:HF12)))</f>
        <v>0</v>
      </c>
      <c r="HH12" s="35">
        <f ca="1">IF(((HH$3&amp;$GY$2)-$W12&lt;0)*((HH$3&amp;$GY$2)-$V12&gt;=0),ROUNDDOWN($H12/($W12-$V12+1),2),IF((HH$3&amp;$GY$2)-$W12,,$H12+$W12-SUM($W12:HG12)))</f>
        <v>0</v>
      </c>
      <c r="HI12" s="35">
        <f ca="1">IF(((HI$3&amp;$GY$2)-$W12&lt;0)*((HI$3&amp;$GY$2)-$V12&gt;=0),ROUNDDOWN($H12/($W12-$V12+1),2),IF((HI$3&amp;$GY$2)-$W12,,$H12+$W12-SUM($W12:HH12)))</f>
        <v>0</v>
      </c>
      <c r="HJ12" s="35">
        <f ca="1">IF(((HJ$3&amp;$GY$2)-$W12&lt;0)*((HJ$3&amp;$GY$2)-$V12&gt;=0),ROUNDDOWN($H12/($W12-$V12+1),2),IF((HJ$3&amp;$GY$2)-$W12,,$H12+$W12-SUM($W12:HI12)))</f>
        <v>0</v>
      </c>
      <c r="HK12" s="35">
        <f ca="1">IF(((HK$3&amp;$GY$2)-$W12&lt;0)*((HK$3&amp;$GY$2)-$V12&gt;=0),ROUNDDOWN($H12/($W12-$V12+1),2),IF((HK$3&amp;$GY$2)-$W12,,$H12+$W12-SUM($W12:HJ12)))</f>
        <v>0</v>
      </c>
      <c r="HL12" s="35">
        <f ca="1">IF(((HL$3&amp;$GY$2)-$W12&lt;0)*((HL$3&amp;$GY$2)-$V12&gt;=0),ROUNDDOWN($H12/($W12-$V12+1),2),IF((HL$3&amp;$GY$2)-$W12,,$H12+$W12-SUM($W12:HK12)))</f>
        <v>0</v>
      </c>
      <c r="HM12" s="35">
        <f ca="1">IF(((HM$3&amp;$GY$2)-$W12&lt;0)*((HM$3&amp;$GY$2)-$V12&gt;=0),ROUNDDOWN($H12/($W12-$V12+1),2),IF((HM$3&amp;$GY$2)-$W12,,$H12+$W12-SUM($W12:HL12)))</f>
        <v>0</v>
      </c>
      <c r="HN12" s="35">
        <f ca="1">IF(((HN$3&amp;$GY$2)-$W12&lt;0)*((HN$3&amp;$GY$2)-$V12&gt;=0),ROUNDDOWN($H12/($W12-$V12+1),2),IF((HN$3&amp;$GY$2)-$W12,,$H12+$W12-SUM($W12:HM12)))</f>
        <v>0</v>
      </c>
      <c r="HO12" s="35">
        <f ca="1">IF(((HO$3&amp;$GY$2)-$W12&lt;0)*((HO$3&amp;$GY$2)-$V12&gt;=0),ROUNDDOWN($H12/($W12-$V12+1),2),IF((HO$3&amp;$GY$2)-$W12,,$H12+$W12-SUM($W12:HN12)))</f>
        <v>0</v>
      </c>
      <c r="HP12" s="35">
        <f ca="1">IF(((HP$3&amp;$GY$2)-$W12&lt;0)*((HP$3&amp;$GY$2)-$V12&gt;=0),ROUNDDOWN($H12/($W12-$V12+1),2),IF((HP$3&amp;$GY$2)-$W12,,$H12+$W12-SUM($W12:HO12)))</f>
        <v>0</v>
      </c>
      <c r="HQ12" s="35">
        <f ca="1">IF(((HQ$3&amp;$GY$2)-$W12&lt;0)*((HQ$3&amp;$GY$2)-$V12&gt;=0),ROUNDDOWN($H12/($W12-$V12+1),2),IF((HQ$3&amp;$GY$2)-$W12,,$H12+$W12-SUM($W12:HP12)))</f>
        <v>0</v>
      </c>
      <c r="HR12" s="35">
        <f ca="1">IF(((HR$3&amp;$GY$2)-$W12&lt;0)*((HR$3&amp;$GY$2)-$V12&gt;=0),ROUNDDOWN($H12/($W12-$V12+1),2),IF((HR$3&amp;$GY$2)-$W12,,$H12+$W12-SUM($W12:HQ12)))</f>
        <v>0</v>
      </c>
      <c r="HS12" s="35">
        <f ca="1">IF(((HS$3&amp;$GY$2)-$W12&lt;0)*((HS$3&amp;$GY$2)-$V12&gt;=0),ROUNDDOWN($H12/($W12-$V12+1),2),IF((HS$3&amp;$GY$2)-$W12,,$H12+$W12-SUM($W12:HR12)))</f>
        <v>0</v>
      </c>
      <c r="HT12" s="35">
        <f ca="1">IF(((HT$3&amp;$GY$2)-$W12&lt;0)*((HT$3&amp;$GY$2)-$V12&gt;=0),ROUNDDOWN($H12/($W12-$V12+1),2),IF((HT$3&amp;$GY$2)-$W12,,$H12+$W12-SUM($W12:HS12)))</f>
        <v>0</v>
      </c>
      <c r="HU12" s="35">
        <f ca="1">IF(((HU$3&amp;$GY$2)-$W12&lt;0)*((HU$3&amp;$GY$2)-$V12&gt;=0),ROUNDDOWN($H12/($W12-$V12+1),2),IF((HU$3&amp;$GY$2)-$W12,,$H12+$W12-SUM($W12:HT12)))</f>
        <v>0</v>
      </c>
      <c r="HV12" s="35">
        <f ca="1">IF(((HV$3&amp;$GY$2)-$W12&lt;0)*((HV$3&amp;$GY$2)-$V12&gt;=0),ROUNDDOWN($H12/($W12-$V12+1),2),IF((HV$3&amp;$GY$2)-$W12,,$H12+$W12-SUM($W12:HU12)))</f>
        <v>0</v>
      </c>
      <c r="HW12" s="35">
        <f ca="1">IF(((HW$3&amp;$GY$2)-$W12&lt;0)*((HW$3&amp;$GY$2)-$V12&gt;=0),ROUNDDOWN($H12/($W12-$V12+1),2),IF((HW$3&amp;$GY$2)-$W12,,$H12+$W12-SUM($W12:HV12)))</f>
        <v>0</v>
      </c>
      <c r="HX12" s="35">
        <f ca="1">IF(((HX$3&amp;$GY$2)-$W12&lt;0)*((HX$3&amp;$GY$2)-$V12&gt;=0),ROUNDDOWN($H12/($W12-$V12+1),2),IF((HX$3&amp;$GY$2)-$W12,,$H12+$W12-SUM($W12:HW12)))</f>
        <v>0</v>
      </c>
      <c r="HY12" s="35">
        <f ca="1">IF(((HY$3&amp;$GY$2)-$W12&lt;0)*((HY$3&amp;$GY$2)-$V12&gt;=0),ROUNDDOWN($H12/($W12-$V12+1),2),IF((HY$3&amp;$GY$2)-$W12,,$H12+$W12-SUM($W12:HX12)))</f>
        <v>0</v>
      </c>
      <c r="HZ12" s="35">
        <f ca="1">IF(((HZ$3&amp;$GY$2)-$W12&lt;0)*((HZ$3&amp;$GY$2)-$V12&gt;=0),ROUNDDOWN($H12/($W12-$V12+1),2),IF((HZ$3&amp;$GY$2)-$W12,,$H12+$W12-SUM($W12:HY12)))</f>
        <v>0</v>
      </c>
      <c r="IA12" s="35">
        <f ca="1">IF(((IA$3&amp;$GY$2)-$W12&lt;0)*((IA$3&amp;$GY$2)-$V12&gt;=0),ROUNDDOWN($H12/($W12-$V12+1),2),IF((IA$3&amp;$GY$2)-$W12,,$H12+$W12-SUM($W12:HZ12)))</f>
        <v>0</v>
      </c>
      <c r="IB12" s="35">
        <f ca="1">IF(((IB$3&amp;$GY$2)-$W12&lt;0)*((IB$3&amp;$GY$2)-$V12&gt;=0),ROUNDDOWN($H12/($W12-$V12+1),2),IF((IB$3&amp;$GY$2)-$W12,,$H12+$W12-SUM($W12:IA12)))</f>
        <v>0</v>
      </c>
      <c r="IC12" s="35">
        <f ca="1">IF(((IC$3&amp;$GY$2)-$W12&lt;0)*((IC$3&amp;$GY$2)-$V12&gt;=0),ROUNDDOWN($H12/($W12-$V12+1),2),IF((IC$3&amp;$GY$2)-$W12,,$H12+$W12-SUM($W12:IB12)))</f>
        <v>0</v>
      </c>
      <c r="ID12" s="36">
        <f ca="1">IF(((ID$3&amp;$GY$2)-$W12&lt;0)*((ID$3&amp;$GY$2)-$V12&gt;=0),ROUNDDOWN($H12/($W12-$V12+1),2),IF((ID$3&amp;$GY$2)-$W12,,$H12+$W12-SUM($W12:IC12)))</f>
        <v>0</v>
      </c>
    </row>
    <row r="13" spans="1:238" ht="20.100000000000001" customHeight="1" thickBot="1" x14ac:dyDescent="0.25">
      <c r="A13" s="7">
        <v>6</v>
      </c>
      <c r="B13" s="113"/>
      <c r="C13" s="116"/>
      <c r="D13" s="90"/>
      <c r="E13" s="119"/>
      <c r="F13" s="122"/>
      <c r="G13" s="39" t="s">
        <v>28</v>
      </c>
      <c r="H13" s="90"/>
      <c r="I13" s="70">
        <f>SUM(AD13:BB13)</f>
        <v>0</v>
      </c>
      <c r="J13" s="104"/>
      <c r="K13" s="90"/>
      <c r="L13" s="107"/>
      <c r="M13" s="107"/>
      <c r="N13" s="110"/>
      <c r="O13" s="93"/>
      <c r="P13" s="93"/>
      <c r="Q13" s="96"/>
      <c r="R13" s="87"/>
      <c r="S13" s="87"/>
      <c r="T13" s="99"/>
      <c r="U13" s="100" t="e">
        <f ca="1">IF((IF(AND(((IF($W$1&gt;R11,1,0))=1),(K13&lt;100%)),($W$1-S11),0))&gt;0,(IF(AND(((IF($W$1&gt;R11,1,0))=1),(K13&lt;100%)),($W$1-S11),0)),0)</f>
        <v>#NUM!</v>
      </c>
      <c r="V13" s="101"/>
      <c r="W13" s="40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21"/>
      <c r="CH13" s="42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21"/>
      <c r="DM13" s="42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21"/>
      <c r="EQ13" s="42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21"/>
      <c r="FV13" s="42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21"/>
      <c r="GZ13" s="42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21"/>
    </row>
    <row r="14" spans="1:238" ht="15" x14ac:dyDescent="0.2">
      <c r="B14" s="9"/>
      <c r="C14" s="10"/>
      <c r="D14" s="11"/>
      <c r="E14" s="11"/>
      <c r="F14" s="11"/>
      <c r="G14" s="11"/>
      <c r="H14" s="11"/>
      <c r="I14" s="12"/>
      <c r="J14" s="12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38" ht="15" x14ac:dyDescent="0.2">
      <c r="B15" s="9"/>
      <c r="C15" s="10"/>
      <c r="D15" s="11"/>
      <c r="E15" s="11"/>
      <c r="F15" s="11"/>
      <c r="G15" s="11"/>
      <c r="H15" s="11"/>
      <c r="I15" s="12"/>
      <c r="J15" s="12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38" ht="15" x14ac:dyDescent="0.2">
      <c r="B16" s="9"/>
      <c r="C16" s="10"/>
      <c r="D16" s="11"/>
      <c r="E16" s="11"/>
      <c r="F16" s="11"/>
      <c r="G16" s="11"/>
      <c r="H16" s="11"/>
      <c r="I16" s="12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" x14ac:dyDescent="0.2">
      <c r="B17" s="9"/>
      <c r="C17" s="10"/>
      <c r="D17" s="11"/>
      <c r="E17" s="11"/>
      <c r="F17" s="11"/>
      <c r="G17" s="11"/>
      <c r="H17" s="11"/>
      <c r="I17" s="12"/>
      <c r="J17" s="12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" x14ac:dyDescent="0.2">
      <c r="B18" s="9"/>
      <c r="C18" s="10"/>
      <c r="D18" s="11"/>
      <c r="E18" s="11"/>
      <c r="F18" s="11"/>
      <c r="G18" s="11"/>
      <c r="H18" s="11"/>
      <c r="I18" s="12"/>
      <c r="J18" s="12"/>
      <c r="K18" s="1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24" ht="15" x14ac:dyDescent="0.2">
      <c r="B19" s="9"/>
      <c r="C19" s="10"/>
      <c r="D19" s="11"/>
      <c r="E19" s="11"/>
      <c r="F19" s="11"/>
      <c r="G19" s="11"/>
      <c r="H19" s="11"/>
      <c r="I19" s="12"/>
      <c r="J19" s="12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2:24" ht="15" x14ac:dyDescent="0.2">
      <c r="B20" s="9"/>
      <c r="C20" s="10"/>
      <c r="D20" s="11"/>
      <c r="E20" s="11"/>
      <c r="F20" s="11"/>
      <c r="G20" s="11"/>
      <c r="H20" s="11"/>
      <c r="I20" s="12"/>
      <c r="J20" s="12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2:24" ht="15" x14ac:dyDescent="0.2">
      <c r="B21" s="9"/>
      <c r="C21" s="10"/>
      <c r="D21" s="11"/>
      <c r="E21" s="11"/>
      <c r="F21" s="11"/>
      <c r="G21" s="11"/>
      <c r="H21" s="11"/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2:24" ht="15" x14ac:dyDescent="0.2">
      <c r="B22" s="9"/>
      <c r="C22" s="10"/>
      <c r="D22" s="11"/>
      <c r="E22" s="11"/>
      <c r="F22" s="11"/>
      <c r="G22" s="11"/>
      <c r="H22" s="11"/>
      <c r="I22" s="12"/>
      <c r="J22" s="12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2:24" ht="15" x14ac:dyDescent="0.2">
      <c r="B23" s="9"/>
      <c r="C23" s="10"/>
      <c r="D23" s="11"/>
      <c r="E23" s="11"/>
      <c r="F23" s="11"/>
      <c r="G23" s="11"/>
      <c r="H23" s="11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24" ht="15" x14ac:dyDescent="0.2">
      <c r="B24" s="9"/>
      <c r="C24" s="10"/>
      <c r="D24" s="11"/>
      <c r="E24" s="11"/>
      <c r="F24" s="11"/>
      <c r="G24" s="11"/>
      <c r="H24" s="11"/>
      <c r="I24" s="12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2:24" ht="15" x14ac:dyDescent="0.2">
      <c r="B25" s="9"/>
      <c r="C25" s="10"/>
      <c r="D25" s="11"/>
      <c r="E25" s="11"/>
      <c r="F25" s="11"/>
      <c r="G25" s="11"/>
      <c r="H25" s="11"/>
      <c r="I25" s="12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2:24" ht="15" x14ac:dyDescent="0.2">
      <c r="B26" s="9"/>
      <c r="C26" s="10"/>
      <c r="D26" s="11"/>
      <c r="E26" s="11"/>
      <c r="F26" s="11"/>
      <c r="G26" s="11"/>
      <c r="H26" s="11"/>
      <c r="I26" s="12"/>
      <c r="J26" s="12"/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24" ht="15" x14ac:dyDescent="0.2">
      <c r="B27" s="9"/>
      <c r="C27" s="10"/>
      <c r="D27" s="11"/>
      <c r="E27" s="11"/>
      <c r="F27" s="11"/>
      <c r="G27" s="11"/>
      <c r="H27" s="11"/>
      <c r="I27" s="12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2:24" ht="15" x14ac:dyDescent="0.2">
      <c r="B28" s="9"/>
      <c r="C28" s="10"/>
      <c r="D28" s="11"/>
      <c r="E28" s="11"/>
      <c r="F28" s="11"/>
      <c r="G28" s="11"/>
      <c r="H28" s="11"/>
      <c r="I28" s="12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ht="15" x14ac:dyDescent="0.2">
      <c r="B29" s="9"/>
      <c r="C29" s="10"/>
      <c r="D29" s="11"/>
      <c r="E29" s="11"/>
      <c r="F29" s="11"/>
      <c r="G29" s="11"/>
      <c r="H29" s="11"/>
      <c r="I29" s="12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2:24" ht="15" x14ac:dyDescent="0.2">
      <c r="B30" s="9"/>
      <c r="C30" s="10"/>
      <c r="D30" s="11"/>
      <c r="E30" s="11"/>
      <c r="F30" s="11"/>
      <c r="G30" s="11"/>
      <c r="H30" s="11"/>
      <c r="I30" s="12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ht="15" x14ac:dyDescent="0.2">
      <c r="B31" s="9"/>
      <c r="C31" s="10"/>
      <c r="D31" s="11"/>
      <c r="E31" s="11"/>
      <c r="F31" s="11"/>
      <c r="G31" s="11"/>
      <c r="H31" s="11"/>
      <c r="I31" s="12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ht="15" x14ac:dyDescent="0.2">
      <c r="B32" s="9"/>
      <c r="C32" s="10"/>
      <c r="D32" s="11"/>
      <c r="E32" s="11"/>
      <c r="F32" s="11"/>
      <c r="G32" s="11"/>
      <c r="H32" s="11"/>
      <c r="I32" s="12"/>
      <c r="J32" s="1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ht="15" x14ac:dyDescent="0.2">
      <c r="B33" s="9"/>
      <c r="C33" s="10"/>
      <c r="D33" s="11"/>
      <c r="E33" s="11"/>
      <c r="F33" s="11"/>
      <c r="G33" s="11"/>
      <c r="H33" s="11"/>
      <c r="I33" s="12"/>
      <c r="J33" s="12"/>
      <c r="K33" s="1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ht="15" x14ac:dyDescent="0.2">
      <c r="B34" s="9"/>
      <c r="C34" s="10"/>
      <c r="D34" s="11"/>
      <c r="E34" s="11"/>
      <c r="F34" s="11"/>
      <c r="G34" s="11"/>
      <c r="H34" s="11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2:24" ht="15" x14ac:dyDescent="0.2">
      <c r="B35" s="9"/>
      <c r="C35" s="10"/>
      <c r="D35" s="11"/>
      <c r="E35" s="11"/>
      <c r="F35" s="11"/>
      <c r="G35" s="11"/>
      <c r="H35" s="11"/>
      <c r="I35" s="12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15" x14ac:dyDescent="0.2">
      <c r="B36" s="9"/>
      <c r="C36" s="10"/>
      <c r="D36" s="11"/>
      <c r="E36" s="11"/>
      <c r="F36" s="11"/>
      <c r="G36" s="11"/>
      <c r="H36" s="11"/>
      <c r="I36" s="12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15" x14ac:dyDescent="0.2">
      <c r="B37" s="9"/>
      <c r="C37" s="10"/>
      <c r="D37" s="11"/>
      <c r="E37" s="11"/>
      <c r="F37" s="11"/>
      <c r="G37" s="11"/>
      <c r="H37" s="11"/>
      <c r="I37" s="12"/>
      <c r="J37" s="12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15" x14ac:dyDescent="0.2">
      <c r="B38" s="9"/>
      <c r="C38" s="10"/>
      <c r="D38" s="11"/>
      <c r="E38" s="11"/>
      <c r="F38" s="11"/>
      <c r="G38" s="11"/>
      <c r="H38" s="11"/>
      <c r="I38" s="12"/>
      <c r="J38" s="12"/>
      <c r="K38" s="1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ht="15" x14ac:dyDescent="0.2">
      <c r="B39" s="9"/>
      <c r="C39" s="10"/>
      <c r="D39" s="11"/>
      <c r="E39" s="11"/>
      <c r="F39" s="11"/>
      <c r="G39" s="11"/>
      <c r="H39" s="11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ht="15" x14ac:dyDescent="0.2">
      <c r="B40" s="9"/>
      <c r="C40" s="10"/>
      <c r="D40" s="11"/>
      <c r="E40" s="11"/>
      <c r="F40" s="11"/>
      <c r="G40" s="11"/>
      <c r="H40" s="11"/>
      <c r="I40" s="12"/>
      <c r="J40" s="12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2:24" ht="15" x14ac:dyDescent="0.2">
      <c r="B41" s="9"/>
      <c r="C41" s="10"/>
      <c r="D41" s="11"/>
      <c r="E41" s="11"/>
      <c r="F41" s="11"/>
      <c r="G41" s="11"/>
      <c r="H41" s="11"/>
      <c r="I41" s="12"/>
      <c r="J41" s="12"/>
      <c r="K41" s="1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ht="15" x14ac:dyDescent="0.2">
      <c r="B42" s="9"/>
      <c r="C42" s="10"/>
      <c r="D42" s="11"/>
      <c r="E42" s="11"/>
      <c r="F42" s="11"/>
      <c r="G42" s="11"/>
      <c r="H42" s="11"/>
      <c r="I42" s="12"/>
      <c r="J42" s="12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24" ht="15" x14ac:dyDescent="0.2">
      <c r="B43" s="9"/>
      <c r="C43" s="10"/>
      <c r="D43" s="11"/>
      <c r="E43" s="11"/>
      <c r="F43" s="11"/>
      <c r="G43" s="11"/>
      <c r="H43" s="11"/>
      <c r="I43" s="12"/>
      <c r="J43" s="12"/>
      <c r="K43" s="1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2:24" ht="15" x14ac:dyDescent="0.2">
      <c r="B44" s="9"/>
      <c r="C44" s="10"/>
      <c r="D44" s="11"/>
      <c r="E44" s="11"/>
      <c r="F44" s="11"/>
      <c r="G44" s="11"/>
      <c r="H44" s="11"/>
      <c r="I44" s="12"/>
      <c r="J44" s="12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15" x14ac:dyDescent="0.2">
      <c r="B45" s="9"/>
      <c r="C45" s="10"/>
      <c r="D45" s="11"/>
      <c r="E45" s="11"/>
      <c r="F45" s="11"/>
      <c r="G45" s="11"/>
      <c r="H45" s="11"/>
      <c r="I45" s="12"/>
      <c r="J45" s="12"/>
      <c r="K45" s="1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4" ht="15" x14ac:dyDescent="0.2">
      <c r="B46" s="9"/>
      <c r="C46" s="10"/>
      <c r="D46" s="11"/>
      <c r="E46" s="11"/>
      <c r="F46" s="11"/>
      <c r="G46" s="11"/>
      <c r="H46" s="11"/>
      <c r="I46" s="12"/>
      <c r="J46" s="12"/>
      <c r="K46" s="1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4" ht="15" x14ac:dyDescent="0.2">
      <c r="B47" s="9"/>
      <c r="C47" s="10"/>
      <c r="D47" s="11"/>
      <c r="E47" s="11"/>
      <c r="F47" s="11"/>
      <c r="G47" s="11"/>
      <c r="H47" s="11"/>
      <c r="I47" s="12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15" x14ac:dyDescent="0.2">
      <c r="B48" s="9"/>
      <c r="C48" s="10"/>
      <c r="D48" s="11"/>
      <c r="E48" s="11"/>
      <c r="F48" s="11"/>
      <c r="G48" s="11"/>
      <c r="H48" s="11"/>
      <c r="I48" s="12"/>
      <c r="J48" s="12"/>
      <c r="K48" s="1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ht="15" x14ac:dyDescent="0.2">
      <c r="B49" s="9"/>
      <c r="C49" s="10"/>
      <c r="D49" s="11"/>
      <c r="E49" s="11"/>
      <c r="F49" s="11"/>
      <c r="G49" s="11"/>
      <c r="H49" s="11"/>
      <c r="I49" s="12"/>
      <c r="J49" s="12"/>
      <c r="K49" s="1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2:24" ht="15" x14ac:dyDescent="0.2">
      <c r="B50" s="9"/>
      <c r="C50" s="10"/>
      <c r="D50" s="11"/>
      <c r="E50" s="11"/>
      <c r="F50" s="11"/>
      <c r="G50" s="11"/>
      <c r="H50" s="11"/>
      <c r="I50" s="12"/>
      <c r="J50" s="12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ht="15" x14ac:dyDescent="0.2">
      <c r="B51" s="9"/>
      <c r="C51" s="10"/>
      <c r="D51" s="11"/>
      <c r="E51" s="11"/>
      <c r="F51" s="11"/>
      <c r="G51" s="11"/>
      <c r="H51" s="11"/>
      <c r="I51" s="12"/>
      <c r="J51" s="12"/>
      <c r="K51" s="1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15" x14ac:dyDescent="0.2">
      <c r="B52" s="9"/>
      <c r="C52" s="10"/>
      <c r="D52" s="11"/>
      <c r="E52" s="11"/>
      <c r="F52" s="11"/>
      <c r="G52" s="11"/>
      <c r="H52" s="11"/>
      <c r="I52" s="12"/>
      <c r="J52" s="12"/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ht="15" x14ac:dyDescent="0.2">
      <c r="B53" s="9"/>
      <c r="C53" s="10"/>
      <c r="D53" s="11"/>
      <c r="E53" s="11"/>
      <c r="F53" s="11"/>
      <c r="G53" s="11"/>
      <c r="H53" s="11"/>
      <c r="I53" s="12"/>
      <c r="J53" s="12"/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ht="15" x14ac:dyDescent="0.2">
      <c r="B54" s="9"/>
      <c r="C54" s="10"/>
      <c r="D54" s="11"/>
      <c r="E54" s="11"/>
      <c r="F54" s="11"/>
      <c r="G54" s="11"/>
      <c r="H54" s="11"/>
      <c r="I54" s="12"/>
      <c r="J54" s="12"/>
      <c r="K54" s="1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ht="15" x14ac:dyDescent="0.2">
      <c r="B55" s="9"/>
      <c r="C55" s="10"/>
      <c r="D55" s="11"/>
      <c r="E55" s="11"/>
      <c r="F55" s="11"/>
      <c r="G55" s="11"/>
      <c r="H55" s="11"/>
      <c r="I55" s="12"/>
      <c r="J55" s="12"/>
      <c r="K55" s="1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ht="15" x14ac:dyDescent="0.2">
      <c r="B56" s="9"/>
      <c r="C56" s="10"/>
      <c r="D56" s="11"/>
      <c r="E56" s="11"/>
      <c r="F56" s="11"/>
      <c r="G56" s="11"/>
      <c r="H56" s="11"/>
      <c r="I56" s="12"/>
      <c r="J56" s="12"/>
      <c r="K56" s="1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ht="15" x14ac:dyDescent="0.2">
      <c r="B57" s="9"/>
      <c r="C57" s="10"/>
      <c r="D57" s="11"/>
      <c r="E57" s="11"/>
      <c r="F57" s="11"/>
      <c r="G57" s="11"/>
      <c r="H57" s="11"/>
      <c r="I57" s="12"/>
      <c r="J57" s="12"/>
      <c r="K57" s="1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ht="15" x14ac:dyDescent="0.2">
      <c r="B58" s="9"/>
      <c r="C58" s="10"/>
      <c r="D58" s="11"/>
      <c r="E58" s="11"/>
      <c r="F58" s="11"/>
      <c r="G58" s="11"/>
      <c r="H58" s="11"/>
      <c r="I58" s="12"/>
      <c r="J58" s="12"/>
      <c r="K58" s="12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4" ht="15" x14ac:dyDescent="0.2">
      <c r="B59" s="9"/>
      <c r="C59" s="10"/>
      <c r="D59" s="11"/>
      <c r="E59" s="11"/>
      <c r="F59" s="11"/>
      <c r="G59" s="11"/>
      <c r="H59" s="11"/>
      <c r="I59" s="12"/>
      <c r="J59" s="12"/>
      <c r="K59" s="12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2:24" ht="15" x14ac:dyDescent="0.2">
      <c r="B60" s="9"/>
      <c r="C60" s="10"/>
      <c r="D60" s="11"/>
      <c r="E60" s="11"/>
      <c r="F60" s="11"/>
      <c r="G60" s="11"/>
      <c r="H60" s="11"/>
      <c r="I60" s="12"/>
      <c r="J60" s="12"/>
      <c r="K60" s="12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ht="15" x14ac:dyDescent="0.2">
      <c r="B61" s="9"/>
      <c r="C61" s="10"/>
      <c r="D61" s="11"/>
      <c r="E61" s="11"/>
      <c r="F61" s="11"/>
      <c r="G61" s="11"/>
      <c r="H61" s="11"/>
      <c r="I61" s="12"/>
      <c r="J61" s="12"/>
      <c r="K61" s="12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ht="15" x14ac:dyDescent="0.2">
      <c r="B62" s="9"/>
      <c r="C62" s="10"/>
      <c r="D62" s="11"/>
      <c r="E62" s="11"/>
      <c r="F62" s="11"/>
      <c r="G62" s="11"/>
      <c r="H62" s="11"/>
      <c r="I62" s="12"/>
      <c r="J62" s="12"/>
      <c r="K62" s="12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ht="15" x14ac:dyDescent="0.2">
      <c r="B63" s="9"/>
      <c r="C63" s="10"/>
      <c r="D63" s="11"/>
      <c r="E63" s="11"/>
      <c r="F63" s="11"/>
      <c r="G63" s="11"/>
      <c r="H63" s="11"/>
      <c r="I63" s="12"/>
      <c r="J63" s="12"/>
      <c r="K63" s="1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ht="15" x14ac:dyDescent="0.2">
      <c r="B64" s="9"/>
      <c r="C64" s="10"/>
      <c r="D64" s="11"/>
      <c r="E64" s="11"/>
      <c r="F64" s="11"/>
      <c r="G64" s="11"/>
      <c r="H64" s="11"/>
      <c r="I64" s="12"/>
      <c r="J64" s="12"/>
      <c r="K64" s="12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5" x14ac:dyDescent="0.2">
      <c r="B65" s="9"/>
      <c r="C65" s="10"/>
      <c r="D65" s="11"/>
      <c r="E65" s="11"/>
      <c r="F65" s="11"/>
      <c r="G65" s="11"/>
      <c r="H65" s="11"/>
      <c r="I65" s="12"/>
      <c r="J65" s="12"/>
      <c r="K65" s="12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2:24" ht="15" x14ac:dyDescent="0.2">
      <c r="B66" s="9"/>
      <c r="C66" s="10"/>
      <c r="D66" s="11"/>
      <c r="E66" s="11"/>
      <c r="F66" s="11"/>
      <c r="G66" s="11"/>
      <c r="H66" s="11"/>
      <c r="I66" s="12"/>
      <c r="J66" s="12"/>
      <c r="K66" s="12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2:24" ht="15" x14ac:dyDescent="0.2">
      <c r="B67" s="9"/>
      <c r="C67" s="10"/>
      <c r="D67" s="11"/>
      <c r="E67" s="11"/>
      <c r="F67" s="11"/>
      <c r="G67" s="11"/>
      <c r="H67" s="11"/>
      <c r="I67" s="12"/>
      <c r="J67" s="12"/>
      <c r="K67" s="12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4" ht="15" x14ac:dyDescent="0.2">
      <c r="B68" s="9"/>
      <c r="C68" s="10"/>
      <c r="D68" s="11"/>
      <c r="E68" s="11"/>
      <c r="F68" s="11"/>
      <c r="G68" s="11"/>
      <c r="H68" s="11"/>
      <c r="I68" s="12"/>
      <c r="J68" s="12"/>
      <c r="K68" s="12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2:24" ht="15" x14ac:dyDescent="0.2">
      <c r="B69" s="9"/>
      <c r="C69" s="10"/>
      <c r="D69" s="11"/>
      <c r="E69" s="11"/>
      <c r="F69" s="11"/>
      <c r="G69" s="11"/>
      <c r="H69" s="11"/>
      <c r="I69" s="12"/>
      <c r="J69" s="12"/>
      <c r="K69" s="12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2:24" ht="15" x14ac:dyDescent="0.2">
      <c r="B70" s="9"/>
      <c r="C70" s="10"/>
      <c r="D70" s="11"/>
      <c r="E70" s="11"/>
      <c r="F70" s="11"/>
      <c r="G70" s="11"/>
      <c r="H70" s="11"/>
      <c r="I70" s="12"/>
      <c r="J70" s="12"/>
      <c r="K70" s="12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 ht="15" x14ac:dyDescent="0.2">
      <c r="B71" s="9"/>
      <c r="C71" s="10"/>
      <c r="D71" s="11"/>
      <c r="E71" s="11"/>
      <c r="F71" s="11"/>
      <c r="G71" s="11"/>
      <c r="H71" s="11"/>
      <c r="I71" s="12"/>
      <c r="J71" s="12"/>
      <c r="K71" s="1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2:24" ht="15" x14ac:dyDescent="0.2">
      <c r="B72" s="9"/>
      <c r="C72" s="10"/>
      <c r="D72" s="11"/>
      <c r="E72" s="11"/>
      <c r="F72" s="11"/>
      <c r="G72" s="11"/>
      <c r="H72" s="11"/>
      <c r="I72" s="12"/>
      <c r="J72" s="12"/>
      <c r="K72" s="1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2:24" ht="15" x14ac:dyDescent="0.2">
      <c r="B73" s="9"/>
      <c r="C73" s="10"/>
      <c r="D73" s="11"/>
      <c r="E73" s="11"/>
      <c r="F73" s="11"/>
      <c r="G73" s="11"/>
      <c r="H73" s="11"/>
      <c r="I73" s="12"/>
      <c r="J73" s="12"/>
      <c r="K73" s="1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2:24" ht="15" x14ac:dyDescent="0.2">
      <c r="B74" s="9"/>
      <c r="C74" s="10"/>
      <c r="D74" s="11"/>
      <c r="E74" s="11"/>
      <c r="F74" s="11"/>
      <c r="G74" s="11"/>
      <c r="H74" s="11"/>
      <c r="I74" s="12"/>
      <c r="J74" s="12"/>
      <c r="K74" s="1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2:24" ht="15" x14ac:dyDescent="0.2">
      <c r="B75" s="9"/>
      <c r="C75" s="10"/>
      <c r="D75" s="11"/>
      <c r="E75" s="11"/>
      <c r="F75" s="11"/>
      <c r="G75" s="11"/>
      <c r="H75" s="11"/>
      <c r="I75" s="12"/>
      <c r="J75" s="12"/>
      <c r="K75" s="1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2:24" ht="15" x14ac:dyDescent="0.2">
      <c r="B76" s="9"/>
      <c r="C76" s="10"/>
      <c r="D76" s="11"/>
      <c r="E76" s="11"/>
      <c r="F76" s="11"/>
      <c r="G76" s="11"/>
      <c r="H76" s="11"/>
      <c r="I76" s="12"/>
      <c r="J76" s="12"/>
      <c r="K76" s="1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2:24" ht="15" x14ac:dyDescent="0.2">
      <c r="B77" s="9"/>
      <c r="C77" s="10"/>
      <c r="D77" s="11"/>
      <c r="E77" s="11"/>
      <c r="F77" s="11"/>
      <c r="G77" s="11"/>
      <c r="H77" s="11"/>
      <c r="I77" s="12"/>
      <c r="J77" s="12"/>
      <c r="K77" s="12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2:24" ht="15" x14ac:dyDescent="0.2">
      <c r="B78" s="9"/>
      <c r="C78" s="10"/>
      <c r="D78" s="11"/>
      <c r="E78" s="11"/>
      <c r="F78" s="11"/>
      <c r="G78" s="11"/>
      <c r="H78" s="11"/>
      <c r="I78" s="12"/>
      <c r="J78" s="12"/>
      <c r="K78" s="1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2:24" ht="15" x14ac:dyDescent="0.2">
      <c r="B79" s="9"/>
      <c r="C79" s="10"/>
      <c r="D79" s="11"/>
      <c r="E79" s="11"/>
      <c r="F79" s="11"/>
      <c r="G79" s="11"/>
      <c r="H79" s="11"/>
      <c r="I79" s="12"/>
      <c r="J79" s="12"/>
      <c r="K79" s="12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2:24" ht="15" x14ac:dyDescent="0.2">
      <c r="B80" s="9"/>
      <c r="C80" s="10"/>
      <c r="D80" s="11"/>
      <c r="E80" s="11"/>
      <c r="F80" s="11"/>
      <c r="G80" s="11"/>
      <c r="H80" s="11"/>
      <c r="I80" s="12"/>
      <c r="J80" s="12"/>
      <c r="K80" s="1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2:24" ht="15" x14ac:dyDescent="0.2">
      <c r="B81" s="9"/>
      <c r="C81" s="10"/>
      <c r="D81" s="11"/>
      <c r="E81" s="11"/>
      <c r="F81" s="11"/>
      <c r="G81" s="11"/>
      <c r="H81" s="11"/>
      <c r="I81" s="12"/>
      <c r="J81" s="12"/>
      <c r="K81" s="1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2:24" ht="15" x14ac:dyDescent="0.2">
      <c r="B82" s="9"/>
      <c r="C82" s="10"/>
      <c r="D82" s="11"/>
      <c r="E82" s="11"/>
      <c r="F82" s="11"/>
      <c r="G82" s="11"/>
      <c r="H82" s="11"/>
      <c r="I82" s="12"/>
      <c r="J82" s="12"/>
      <c r="K82" s="12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2:24" ht="15" x14ac:dyDescent="0.2">
      <c r="B83" s="9"/>
      <c r="C83" s="10"/>
      <c r="D83" s="11"/>
      <c r="E83" s="11"/>
      <c r="F83" s="11"/>
      <c r="G83" s="11"/>
      <c r="H83" s="11"/>
      <c r="I83" s="12"/>
      <c r="J83" s="12"/>
      <c r="K83" s="12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2:24" ht="15" x14ac:dyDescent="0.2">
      <c r="B84" s="9"/>
      <c r="C84" s="10"/>
      <c r="D84" s="11"/>
      <c r="E84" s="11"/>
      <c r="F84" s="11"/>
      <c r="G84" s="11"/>
      <c r="H84" s="11"/>
      <c r="I84" s="12"/>
      <c r="J84" s="12"/>
      <c r="K84" s="1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 ht="15" x14ac:dyDescent="0.2">
      <c r="B85" s="9"/>
      <c r="C85" s="10"/>
      <c r="D85" s="11"/>
      <c r="E85" s="11"/>
      <c r="F85" s="11"/>
      <c r="G85" s="11"/>
      <c r="H85" s="11"/>
      <c r="I85" s="12"/>
      <c r="J85" s="12"/>
      <c r="K85" s="12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 ht="15" x14ac:dyDescent="0.2">
      <c r="B86" s="9"/>
      <c r="C86" s="10"/>
      <c r="D86" s="11"/>
      <c r="E86" s="11"/>
      <c r="F86" s="11"/>
      <c r="G86" s="11"/>
      <c r="H86" s="11"/>
      <c r="I86" s="12"/>
      <c r="J86" s="12"/>
      <c r="K86" s="12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ht="15" x14ac:dyDescent="0.2">
      <c r="B87" s="9"/>
      <c r="C87" s="10"/>
      <c r="D87" s="11"/>
      <c r="E87" s="11"/>
      <c r="F87" s="11"/>
      <c r="G87" s="11"/>
      <c r="H87" s="11"/>
      <c r="I87" s="12"/>
      <c r="J87" s="12"/>
      <c r="K87" s="1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 ht="15" x14ac:dyDescent="0.2">
      <c r="B88" s="9"/>
      <c r="C88" s="10"/>
      <c r="D88" s="11"/>
      <c r="E88" s="11"/>
      <c r="F88" s="11"/>
      <c r="G88" s="11"/>
      <c r="H88" s="11"/>
      <c r="I88" s="12"/>
      <c r="J88" s="12"/>
      <c r="K88" s="12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2:24" ht="15" x14ac:dyDescent="0.2">
      <c r="B89" s="9"/>
      <c r="C89" s="10"/>
      <c r="D89" s="11"/>
      <c r="E89" s="11"/>
      <c r="F89" s="11"/>
      <c r="G89" s="11"/>
      <c r="H89" s="11"/>
      <c r="I89" s="12"/>
      <c r="J89" s="12"/>
      <c r="K89" s="12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ht="15" x14ac:dyDescent="0.2">
      <c r="B90" s="9"/>
      <c r="C90" s="10"/>
      <c r="D90" s="11"/>
      <c r="E90" s="11"/>
      <c r="F90" s="11"/>
      <c r="G90" s="11"/>
      <c r="H90" s="11"/>
      <c r="I90" s="12"/>
      <c r="J90" s="12"/>
      <c r="K90" s="12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ht="15" x14ac:dyDescent="0.2">
      <c r="B91" s="9"/>
      <c r="C91" s="10"/>
      <c r="D91" s="11"/>
      <c r="E91" s="11"/>
      <c r="F91" s="11"/>
      <c r="G91" s="11"/>
      <c r="H91" s="11"/>
      <c r="I91" s="12"/>
      <c r="J91" s="12"/>
      <c r="K91" s="12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2:24" ht="15" x14ac:dyDescent="0.2">
      <c r="B92" s="9"/>
      <c r="C92" s="10"/>
      <c r="D92" s="11"/>
      <c r="E92" s="11"/>
      <c r="F92" s="11"/>
      <c r="G92" s="11"/>
      <c r="H92" s="11"/>
      <c r="I92" s="12"/>
      <c r="J92" s="12"/>
      <c r="K92" s="12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2:24" ht="15" x14ac:dyDescent="0.2">
      <c r="B93" s="9"/>
      <c r="C93" s="10"/>
      <c r="D93" s="11"/>
      <c r="E93" s="11"/>
      <c r="F93" s="11"/>
      <c r="G93" s="11"/>
      <c r="H93" s="11"/>
      <c r="I93" s="12"/>
      <c r="J93" s="12"/>
      <c r="K93" s="12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2:24" ht="15" x14ac:dyDescent="0.2">
      <c r="B94" s="9"/>
      <c r="C94" s="10"/>
      <c r="D94" s="11"/>
      <c r="E94" s="11"/>
      <c r="F94" s="11"/>
      <c r="G94" s="11"/>
      <c r="H94" s="11"/>
      <c r="I94" s="12"/>
      <c r="J94" s="12"/>
      <c r="K94" s="12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2:24" ht="15" x14ac:dyDescent="0.2">
      <c r="B95" s="9"/>
      <c r="C95" s="10"/>
      <c r="D95" s="11"/>
      <c r="E95" s="11"/>
      <c r="F95" s="11"/>
      <c r="G95" s="11"/>
      <c r="H95" s="11"/>
      <c r="I95" s="12"/>
      <c r="J95" s="12"/>
      <c r="K95" s="12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2:24" ht="15" x14ac:dyDescent="0.2">
      <c r="B96" s="9"/>
      <c r="C96" s="10"/>
      <c r="D96" s="11"/>
      <c r="E96" s="11"/>
      <c r="F96" s="11"/>
      <c r="G96" s="11"/>
      <c r="H96" s="11"/>
      <c r="I96" s="12"/>
      <c r="J96" s="12"/>
      <c r="K96" s="12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2:24" ht="15" x14ac:dyDescent="0.2">
      <c r="B97" s="9"/>
      <c r="C97" s="10"/>
      <c r="D97" s="11"/>
      <c r="E97" s="11"/>
      <c r="F97" s="11"/>
      <c r="G97" s="11"/>
      <c r="H97" s="11"/>
      <c r="I97" s="12"/>
      <c r="J97" s="12"/>
      <c r="K97" s="12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2:24" ht="15" x14ac:dyDescent="0.2">
      <c r="B98" s="9"/>
      <c r="C98" s="10"/>
      <c r="D98" s="11"/>
      <c r="E98" s="11"/>
      <c r="F98" s="11"/>
      <c r="G98" s="11"/>
      <c r="H98" s="11"/>
      <c r="I98" s="12"/>
      <c r="J98" s="12"/>
      <c r="K98" s="12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2:24" ht="15" x14ac:dyDescent="0.2">
      <c r="B99" s="9"/>
      <c r="C99" s="10"/>
      <c r="D99" s="11"/>
      <c r="E99" s="11"/>
      <c r="F99" s="11"/>
      <c r="G99" s="11"/>
      <c r="H99" s="11"/>
      <c r="I99" s="12"/>
      <c r="J99" s="12"/>
      <c r="K99" s="12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2:24" ht="15" x14ac:dyDescent="0.2">
      <c r="B100" s="9"/>
      <c r="C100" s="10"/>
      <c r="D100" s="11"/>
      <c r="E100" s="11"/>
      <c r="F100" s="11"/>
      <c r="G100" s="11"/>
      <c r="H100" s="11"/>
      <c r="I100" s="12"/>
      <c r="J100" s="12"/>
      <c r="K100" s="12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2:24" ht="15" x14ac:dyDescent="0.2">
      <c r="B101" s="9"/>
      <c r="C101" s="10"/>
      <c r="D101" s="11"/>
      <c r="E101" s="11"/>
      <c r="F101" s="11"/>
      <c r="G101" s="11"/>
      <c r="H101" s="11"/>
      <c r="I101" s="12"/>
      <c r="J101" s="12"/>
      <c r="K101" s="12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2:24" ht="15" x14ac:dyDescent="0.2">
      <c r="B102" s="9"/>
      <c r="C102" s="10"/>
      <c r="D102" s="11"/>
      <c r="E102" s="11"/>
      <c r="F102" s="11"/>
      <c r="G102" s="11"/>
      <c r="H102" s="11"/>
      <c r="I102" s="12"/>
      <c r="J102" s="12"/>
      <c r="K102" s="12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2:24" ht="15" x14ac:dyDescent="0.2">
      <c r="B103" s="9"/>
      <c r="C103" s="10"/>
      <c r="D103" s="11"/>
      <c r="E103" s="11"/>
      <c r="F103" s="11"/>
      <c r="G103" s="11"/>
      <c r="H103" s="11"/>
      <c r="I103" s="12"/>
      <c r="J103" s="12"/>
      <c r="K103" s="12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2:24" ht="15" x14ac:dyDescent="0.2">
      <c r="B104" s="9"/>
      <c r="C104" s="10"/>
      <c r="D104" s="11"/>
      <c r="E104" s="11"/>
      <c r="F104" s="11"/>
      <c r="G104" s="11"/>
      <c r="H104" s="11"/>
      <c r="I104" s="12"/>
      <c r="J104" s="12"/>
      <c r="K104" s="1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2:24" ht="15" x14ac:dyDescent="0.2">
      <c r="B105" s="9"/>
      <c r="C105" s="10"/>
      <c r="D105" s="11"/>
      <c r="E105" s="11"/>
      <c r="F105" s="11"/>
      <c r="G105" s="11"/>
      <c r="H105" s="11"/>
      <c r="I105" s="12"/>
      <c r="J105" s="12"/>
      <c r="K105" s="12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2:24" ht="15" x14ac:dyDescent="0.2">
      <c r="B106" s="9"/>
      <c r="C106" s="10"/>
      <c r="D106" s="11"/>
      <c r="E106" s="11"/>
      <c r="F106" s="11"/>
      <c r="G106" s="11"/>
      <c r="H106" s="11"/>
      <c r="I106" s="12"/>
      <c r="J106" s="12"/>
      <c r="K106" s="1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2:24" ht="15" x14ac:dyDescent="0.2">
      <c r="B107" s="9"/>
      <c r="C107" s="10"/>
      <c r="D107" s="11"/>
      <c r="E107" s="11"/>
      <c r="F107" s="11"/>
      <c r="G107" s="11"/>
      <c r="H107" s="11"/>
      <c r="I107" s="12"/>
      <c r="J107" s="12"/>
      <c r="K107" s="1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2:24" ht="15" x14ac:dyDescent="0.2">
      <c r="B108" s="9"/>
      <c r="C108" s="10"/>
      <c r="D108" s="11"/>
      <c r="E108" s="11"/>
      <c r="F108" s="11"/>
      <c r="G108" s="11"/>
      <c r="H108" s="11"/>
      <c r="I108" s="12"/>
      <c r="J108" s="12"/>
      <c r="K108" s="12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2:24" ht="15" x14ac:dyDescent="0.2">
      <c r="B109" s="9"/>
      <c r="C109" s="10"/>
      <c r="D109" s="11"/>
      <c r="E109" s="11"/>
      <c r="F109" s="11"/>
      <c r="G109" s="11"/>
      <c r="H109" s="11"/>
      <c r="I109" s="12"/>
      <c r="J109" s="12"/>
      <c r="K109" s="12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2:24" ht="15" x14ac:dyDescent="0.2">
      <c r="B110" s="9"/>
      <c r="C110" s="10"/>
      <c r="D110" s="11"/>
      <c r="E110" s="11"/>
      <c r="F110" s="11"/>
      <c r="G110" s="11"/>
      <c r="H110" s="11"/>
      <c r="I110" s="12"/>
      <c r="J110" s="12"/>
      <c r="K110" s="12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2:24" ht="15" x14ac:dyDescent="0.2">
      <c r="B111" s="9"/>
      <c r="C111" s="10"/>
      <c r="D111" s="11"/>
      <c r="E111" s="11"/>
      <c r="F111" s="11"/>
      <c r="G111" s="11"/>
      <c r="H111" s="11"/>
      <c r="I111" s="12"/>
      <c r="J111" s="12"/>
      <c r="K111" s="12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2:24" ht="15" x14ac:dyDescent="0.2">
      <c r="B112" s="9"/>
      <c r="C112" s="10"/>
      <c r="D112" s="11"/>
      <c r="E112" s="11"/>
      <c r="F112" s="11"/>
      <c r="G112" s="11"/>
      <c r="H112" s="11"/>
      <c r="I112" s="12"/>
      <c r="J112" s="12"/>
      <c r="K112" s="12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2:24" ht="15" x14ac:dyDescent="0.2">
      <c r="B113" s="9"/>
      <c r="C113" s="10"/>
      <c r="D113" s="11"/>
      <c r="E113" s="11"/>
      <c r="F113" s="11"/>
      <c r="G113" s="11"/>
      <c r="H113" s="11"/>
      <c r="I113" s="12"/>
      <c r="J113" s="12"/>
      <c r="K113" s="1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2:24" ht="15" x14ac:dyDescent="0.2">
      <c r="B114" s="9"/>
      <c r="C114" s="10"/>
      <c r="D114" s="11"/>
      <c r="E114" s="11"/>
      <c r="F114" s="11"/>
      <c r="G114" s="11"/>
      <c r="H114" s="11"/>
      <c r="I114" s="12"/>
      <c r="J114" s="12"/>
      <c r="K114" s="1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2:24" ht="15" x14ac:dyDescent="0.2">
      <c r="B115" s="9"/>
      <c r="C115" s="10"/>
      <c r="D115" s="11"/>
      <c r="E115" s="11"/>
      <c r="F115" s="11"/>
      <c r="G115" s="11"/>
      <c r="H115" s="11"/>
      <c r="I115" s="12"/>
      <c r="J115" s="12"/>
      <c r="K115" s="1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2:24" ht="15" x14ac:dyDescent="0.2">
      <c r="B116" s="9"/>
      <c r="C116" s="10"/>
      <c r="D116" s="11"/>
      <c r="E116" s="11"/>
      <c r="F116" s="11"/>
      <c r="G116" s="11"/>
      <c r="H116" s="11"/>
      <c r="I116" s="12"/>
      <c r="J116" s="12"/>
      <c r="K116" s="1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2:24" ht="15" x14ac:dyDescent="0.2">
      <c r="B117" s="9"/>
      <c r="C117" s="10"/>
      <c r="D117" s="11"/>
      <c r="E117" s="11"/>
      <c r="F117" s="11"/>
      <c r="G117" s="11"/>
      <c r="H117" s="11"/>
      <c r="I117" s="12"/>
      <c r="J117" s="12"/>
      <c r="K117" s="1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2:24" ht="15" x14ac:dyDescent="0.2">
      <c r="B118" s="9"/>
      <c r="C118" s="10"/>
      <c r="D118" s="11"/>
      <c r="E118" s="11"/>
      <c r="F118" s="11"/>
      <c r="G118" s="11"/>
      <c r="H118" s="11"/>
      <c r="I118" s="12"/>
      <c r="J118" s="12"/>
      <c r="K118" s="12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2:24" ht="15" x14ac:dyDescent="0.2">
      <c r="B119" s="9"/>
      <c r="C119" s="10"/>
      <c r="D119" s="11"/>
      <c r="E119" s="11"/>
      <c r="F119" s="11"/>
      <c r="G119" s="11"/>
      <c r="H119" s="11"/>
      <c r="I119" s="12"/>
      <c r="J119" s="12"/>
      <c r="K119" s="1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2:24" ht="15" x14ac:dyDescent="0.2">
      <c r="B120" s="9"/>
      <c r="C120" s="10"/>
      <c r="D120" s="11"/>
      <c r="E120" s="11"/>
      <c r="F120" s="11"/>
      <c r="G120" s="11"/>
      <c r="H120" s="11"/>
      <c r="I120" s="12"/>
      <c r="J120" s="12"/>
      <c r="K120" s="12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2:24" ht="15" x14ac:dyDescent="0.2">
      <c r="B121" s="9"/>
      <c r="C121" s="10"/>
      <c r="D121" s="11"/>
      <c r="E121" s="11"/>
      <c r="F121" s="11"/>
      <c r="G121" s="11"/>
      <c r="H121" s="11"/>
      <c r="I121" s="12"/>
      <c r="J121" s="12"/>
      <c r="K121" s="12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2:24" ht="15" x14ac:dyDescent="0.2">
      <c r="B122" s="9"/>
      <c r="C122" s="10"/>
      <c r="D122" s="11"/>
      <c r="E122" s="11"/>
      <c r="F122" s="11"/>
      <c r="G122" s="11"/>
      <c r="H122" s="11"/>
      <c r="I122" s="12"/>
      <c r="J122" s="12"/>
      <c r="K122" s="1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2:24" ht="15" x14ac:dyDescent="0.2">
      <c r="B123" s="9"/>
      <c r="C123" s="10"/>
      <c r="D123" s="11"/>
      <c r="E123" s="11"/>
      <c r="F123" s="11"/>
      <c r="G123" s="11"/>
      <c r="H123" s="11"/>
      <c r="I123" s="12"/>
      <c r="J123" s="12"/>
      <c r="K123" s="1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2:24" ht="15" x14ac:dyDescent="0.2">
      <c r="B124" s="9"/>
      <c r="C124" s="10"/>
      <c r="D124" s="11"/>
      <c r="E124" s="11"/>
      <c r="F124" s="11"/>
      <c r="G124" s="11"/>
      <c r="H124" s="11"/>
      <c r="I124" s="12"/>
      <c r="J124" s="12"/>
      <c r="K124" s="1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2:24" ht="15" x14ac:dyDescent="0.2">
      <c r="B125" s="9"/>
      <c r="C125" s="10"/>
      <c r="D125" s="11"/>
      <c r="E125" s="11"/>
      <c r="F125" s="11"/>
      <c r="G125" s="11"/>
      <c r="H125" s="11"/>
      <c r="I125" s="12"/>
      <c r="J125" s="12"/>
      <c r="K125" s="1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2:24" ht="15" x14ac:dyDescent="0.2">
      <c r="B126" s="9"/>
      <c r="C126" s="10"/>
      <c r="D126" s="11"/>
      <c r="E126" s="11"/>
      <c r="F126" s="11"/>
      <c r="G126" s="11"/>
      <c r="H126" s="11"/>
      <c r="I126" s="12"/>
      <c r="J126" s="12"/>
      <c r="K126" s="12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2:24" ht="15" x14ac:dyDescent="0.2">
      <c r="B127" s="9"/>
      <c r="C127" s="10"/>
      <c r="D127" s="11"/>
      <c r="E127" s="11"/>
      <c r="F127" s="11"/>
      <c r="G127" s="11"/>
      <c r="H127" s="11"/>
      <c r="I127" s="12"/>
      <c r="J127" s="12"/>
      <c r="K127" s="12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2:24" ht="15" x14ac:dyDescent="0.2">
      <c r="B128" s="9"/>
      <c r="C128" s="10"/>
      <c r="D128" s="11"/>
      <c r="E128" s="11"/>
      <c r="F128" s="11"/>
      <c r="G128" s="11"/>
      <c r="H128" s="11"/>
      <c r="I128" s="12"/>
      <c r="J128" s="12"/>
      <c r="K128" s="12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2:24" ht="15" x14ac:dyDescent="0.2">
      <c r="B129" s="9"/>
      <c r="C129" s="10"/>
      <c r="D129" s="11"/>
      <c r="E129" s="11"/>
      <c r="F129" s="11"/>
      <c r="G129" s="11"/>
      <c r="H129" s="11"/>
      <c r="I129" s="12"/>
      <c r="J129" s="12"/>
      <c r="K129" s="12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2:24" ht="15" x14ac:dyDescent="0.2">
      <c r="B130" s="9"/>
      <c r="C130" s="10"/>
      <c r="D130" s="11"/>
      <c r="E130" s="11"/>
      <c r="F130" s="11"/>
      <c r="G130" s="11"/>
      <c r="H130" s="11"/>
      <c r="I130" s="12"/>
      <c r="J130" s="12"/>
      <c r="K130" s="12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2:24" ht="15" x14ac:dyDescent="0.2">
      <c r="B131" s="9"/>
      <c r="C131" s="10"/>
      <c r="D131" s="11"/>
      <c r="E131" s="11"/>
      <c r="F131" s="11"/>
      <c r="G131" s="11"/>
      <c r="H131" s="11"/>
      <c r="I131" s="12"/>
      <c r="J131" s="12"/>
      <c r="K131" s="12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2:24" ht="15" x14ac:dyDescent="0.2">
      <c r="B132" s="9"/>
      <c r="C132" s="10"/>
      <c r="D132" s="11"/>
      <c r="E132" s="11"/>
      <c r="F132" s="11"/>
      <c r="G132" s="11"/>
      <c r="H132" s="11"/>
      <c r="I132" s="12"/>
      <c r="J132" s="12"/>
      <c r="K132" s="12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2:24" ht="15" x14ac:dyDescent="0.2">
      <c r="B133" s="9"/>
      <c r="C133" s="10"/>
      <c r="D133" s="11"/>
      <c r="E133" s="11"/>
      <c r="F133" s="11"/>
      <c r="G133" s="11"/>
      <c r="H133" s="11"/>
      <c r="I133" s="12"/>
      <c r="J133" s="12"/>
      <c r="K133" s="12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2:24" ht="15" x14ac:dyDescent="0.2">
      <c r="B134" s="9"/>
      <c r="C134" s="10"/>
      <c r="D134" s="11"/>
      <c r="E134" s="11"/>
      <c r="F134" s="11"/>
      <c r="G134" s="11"/>
      <c r="H134" s="11"/>
      <c r="I134" s="12"/>
      <c r="J134" s="12"/>
      <c r="K134" s="12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2:24" ht="15" x14ac:dyDescent="0.2">
      <c r="B135" s="9"/>
      <c r="C135" s="10"/>
      <c r="D135" s="11"/>
      <c r="E135" s="11"/>
      <c r="F135" s="11"/>
      <c r="G135" s="11"/>
      <c r="H135" s="11"/>
      <c r="I135" s="12"/>
      <c r="J135" s="12"/>
      <c r="K135" s="12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2:24" ht="15" x14ac:dyDescent="0.2">
      <c r="B136" s="9"/>
      <c r="C136" s="10"/>
      <c r="D136" s="11"/>
      <c r="E136" s="11"/>
      <c r="F136" s="11"/>
      <c r="G136" s="11"/>
      <c r="H136" s="11"/>
      <c r="I136" s="12"/>
      <c r="J136" s="12"/>
      <c r="K136" s="12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2:24" ht="15" x14ac:dyDescent="0.2">
      <c r="B137" s="9"/>
      <c r="C137" s="10"/>
      <c r="D137" s="11"/>
      <c r="E137" s="11"/>
      <c r="F137" s="11"/>
      <c r="G137" s="11"/>
      <c r="H137" s="11"/>
      <c r="I137" s="12"/>
      <c r="J137" s="12"/>
      <c r="K137" s="12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2:24" ht="15" x14ac:dyDescent="0.2">
      <c r="B138" s="9"/>
      <c r="C138" s="10"/>
      <c r="D138" s="11"/>
      <c r="E138" s="11"/>
      <c r="F138" s="11"/>
      <c r="G138" s="11"/>
      <c r="H138" s="11"/>
      <c r="I138" s="12"/>
      <c r="J138" s="12"/>
      <c r="K138" s="12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2:24" ht="15" x14ac:dyDescent="0.2">
      <c r="B139" s="9"/>
      <c r="C139" s="10"/>
      <c r="D139" s="11"/>
      <c r="E139" s="11"/>
      <c r="F139" s="11"/>
      <c r="G139" s="11"/>
      <c r="H139" s="11"/>
      <c r="I139" s="12"/>
      <c r="J139" s="12"/>
      <c r="K139" s="12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2:24" ht="15" x14ac:dyDescent="0.2">
      <c r="B140" s="9"/>
      <c r="C140" s="10"/>
      <c r="D140" s="11"/>
      <c r="E140" s="11"/>
      <c r="F140" s="11"/>
      <c r="G140" s="11"/>
      <c r="H140" s="11"/>
      <c r="I140" s="12"/>
      <c r="J140" s="12"/>
      <c r="K140" s="12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2:24" ht="15" x14ac:dyDescent="0.2">
      <c r="B141" s="9"/>
      <c r="C141" s="10"/>
      <c r="D141" s="11"/>
      <c r="E141" s="11"/>
      <c r="F141" s="11"/>
      <c r="G141" s="11"/>
      <c r="H141" s="11"/>
      <c r="I141" s="12"/>
      <c r="J141" s="12"/>
      <c r="K141" s="12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2:24" ht="15" x14ac:dyDescent="0.2">
      <c r="B142" s="9"/>
      <c r="C142" s="10"/>
      <c r="D142" s="11"/>
      <c r="E142" s="11"/>
      <c r="F142" s="11"/>
      <c r="G142" s="11"/>
      <c r="H142" s="11"/>
      <c r="I142" s="12"/>
      <c r="J142" s="12"/>
      <c r="K142" s="12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2:24" ht="15" x14ac:dyDescent="0.2">
      <c r="B143" s="9"/>
      <c r="C143" s="10"/>
      <c r="D143" s="11"/>
      <c r="E143" s="11"/>
      <c r="F143" s="11"/>
      <c r="G143" s="11"/>
      <c r="H143" s="11"/>
      <c r="I143" s="12"/>
      <c r="J143" s="12"/>
      <c r="K143" s="12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2:24" ht="15" x14ac:dyDescent="0.2">
      <c r="B144" s="9"/>
      <c r="C144" s="10"/>
      <c r="D144" s="11"/>
      <c r="E144" s="11"/>
      <c r="F144" s="11"/>
      <c r="G144" s="11"/>
      <c r="H144" s="11"/>
      <c r="I144" s="12"/>
      <c r="J144" s="12"/>
      <c r="K144" s="12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2:24" ht="15" x14ac:dyDescent="0.2">
      <c r="B145" s="9"/>
      <c r="C145" s="10"/>
      <c r="D145" s="11"/>
      <c r="E145" s="11"/>
      <c r="F145" s="11"/>
      <c r="G145" s="11"/>
      <c r="H145" s="11"/>
      <c r="I145" s="12"/>
      <c r="J145" s="12"/>
      <c r="K145" s="12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2:24" ht="15" x14ac:dyDescent="0.2">
      <c r="B146" s="9"/>
      <c r="C146" s="10"/>
      <c r="D146" s="11"/>
      <c r="E146" s="11"/>
      <c r="F146" s="11"/>
      <c r="G146" s="11"/>
      <c r="H146" s="11"/>
      <c r="I146" s="12"/>
      <c r="J146" s="12"/>
      <c r="K146" s="12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2:24" ht="15" x14ac:dyDescent="0.2">
      <c r="B147" s="9"/>
      <c r="C147" s="10"/>
      <c r="D147" s="11"/>
      <c r="E147" s="11"/>
      <c r="F147" s="11"/>
      <c r="G147" s="11"/>
      <c r="H147" s="11"/>
      <c r="I147" s="12"/>
      <c r="J147" s="12"/>
      <c r="K147" s="12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2:24" ht="15" x14ac:dyDescent="0.2">
      <c r="B148" s="9"/>
      <c r="C148" s="10"/>
      <c r="D148" s="11"/>
      <c r="E148" s="11"/>
      <c r="F148" s="11"/>
      <c r="G148" s="11"/>
      <c r="H148" s="11"/>
      <c r="I148" s="12"/>
      <c r="J148" s="12"/>
      <c r="K148" s="12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ht="15" x14ac:dyDescent="0.2">
      <c r="B149" s="9"/>
      <c r="C149" s="10"/>
      <c r="D149" s="11"/>
      <c r="E149" s="11"/>
      <c r="F149" s="11"/>
      <c r="G149" s="11"/>
      <c r="H149" s="11"/>
      <c r="I149" s="12"/>
      <c r="J149" s="12"/>
      <c r="K149" s="12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2:24" ht="15" x14ac:dyDescent="0.2">
      <c r="B150" s="9"/>
      <c r="C150" s="10"/>
      <c r="D150" s="11"/>
      <c r="E150" s="11"/>
      <c r="F150" s="11"/>
      <c r="G150" s="11"/>
      <c r="H150" s="11"/>
      <c r="I150" s="12"/>
      <c r="J150" s="12"/>
      <c r="K150" s="12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2:24" ht="15" x14ac:dyDescent="0.2">
      <c r="B151" s="9"/>
      <c r="C151" s="10"/>
      <c r="D151" s="11"/>
      <c r="E151" s="11"/>
      <c r="F151" s="11"/>
      <c r="G151" s="11"/>
      <c r="H151" s="11"/>
      <c r="I151" s="12"/>
      <c r="J151" s="12"/>
      <c r="K151" s="12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2:24" ht="15" x14ac:dyDescent="0.2">
      <c r="B152" s="9"/>
      <c r="C152" s="10"/>
      <c r="D152" s="11"/>
      <c r="E152" s="11"/>
      <c r="F152" s="11"/>
      <c r="G152" s="11"/>
      <c r="H152" s="11"/>
      <c r="I152" s="12"/>
      <c r="J152" s="12"/>
      <c r="K152" s="1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24" ht="15" x14ac:dyDescent="0.2">
      <c r="B153" s="9"/>
      <c r="C153" s="10"/>
      <c r="D153" s="11"/>
      <c r="E153" s="11"/>
      <c r="F153" s="11"/>
      <c r="G153" s="11"/>
      <c r="H153" s="11"/>
      <c r="I153" s="12"/>
      <c r="J153" s="12"/>
      <c r="K153" s="12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2:24" ht="15" x14ac:dyDescent="0.2">
      <c r="B154" s="9"/>
      <c r="C154" s="10"/>
      <c r="D154" s="11"/>
      <c r="E154" s="11"/>
      <c r="F154" s="11"/>
      <c r="G154" s="11"/>
      <c r="H154" s="11"/>
      <c r="I154" s="12"/>
      <c r="J154" s="12"/>
      <c r="K154" s="12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2:24" ht="15" x14ac:dyDescent="0.2">
      <c r="B155" s="9"/>
      <c r="C155" s="10"/>
      <c r="D155" s="11"/>
      <c r="E155" s="11"/>
      <c r="F155" s="11"/>
      <c r="G155" s="11"/>
      <c r="H155" s="11"/>
      <c r="I155" s="12"/>
      <c r="J155" s="12"/>
      <c r="K155" s="12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2:24" ht="15" x14ac:dyDescent="0.2">
      <c r="B156" s="9"/>
      <c r="C156" s="10"/>
      <c r="D156" s="11"/>
      <c r="E156" s="11"/>
      <c r="F156" s="11"/>
      <c r="G156" s="11"/>
      <c r="H156" s="11"/>
      <c r="I156" s="12"/>
      <c r="J156" s="12"/>
      <c r="K156" s="1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2:24" ht="15" x14ac:dyDescent="0.2">
      <c r="B157" s="9"/>
      <c r="C157" s="10"/>
      <c r="D157" s="11"/>
      <c r="E157" s="11"/>
      <c r="F157" s="11"/>
      <c r="G157" s="11"/>
      <c r="H157" s="11"/>
      <c r="I157" s="12"/>
      <c r="J157" s="12"/>
      <c r="K157" s="1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2:24" ht="15" x14ac:dyDescent="0.2">
      <c r="B158" s="9"/>
      <c r="C158" s="10"/>
      <c r="D158" s="11"/>
      <c r="E158" s="11"/>
      <c r="F158" s="11"/>
      <c r="G158" s="11"/>
      <c r="H158" s="11"/>
      <c r="I158" s="12"/>
      <c r="J158" s="12"/>
      <c r="K158" s="1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2:24" ht="15" x14ac:dyDescent="0.2">
      <c r="B159" s="9"/>
      <c r="C159" s="10"/>
      <c r="D159" s="11"/>
      <c r="E159" s="11"/>
      <c r="F159" s="11"/>
      <c r="G159" s="11"/>
      <c r="H159" s="11"/>
      <c r="I159" s="12"/>
      <c r="J159" s="12"/>
      <c r="K159" s="1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2:24" ht="15" x14ac:dyDescent="0.2">
      <c r="B160" s="9"/>
      <c r="C160" s="10"/>
      <c r="D160" s="11"/>
      <c r="E160" s="11"/>
      <c r="F160" s="11"/>
      <c r="G160" s="11"/>
      <c r="H160" s="11"/>
      <c r="I160" s="12"/>
      <c r="J160" s="12"/>
      <c r="K160" s="12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2:24" ht="15" x14ac:dyDescent="0.2">
      <c r="B161" s="9"/>
      <c r="C161" s="10"/>
      <c r="D161" s="11"/>
      <c r="E161" s="11"/>
      <c r="F161" s="11"/>
      <c r="G161" s="11"/>
      <c r="H161" s="11"/>
      <c r="I161" s="12"/>
      <c r="J161" s="12"/>
      <c r="K161" s="12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2:24" ht="15" x14ac:dyDescent="0.2">
      <c r="B162" s="9"/>
      <c r="C162" s="10"/>
      <c r="D162" s="11"/>
      <c r="E162" s="11"/>
      <c r="F162" s="11"/>
      <c r="G162" s="11"/>
      <c r="H162" s="11"/>
      <c r="I162" s="12"/>
      <c r="J162" s="12"/>
      <c r="K162" s="12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2:24" ht="15" x14ac:dyDescent="0.2">
      <c r="B163" s="9"/>
      <c r="C163" s="10"/>
      <c r="D163" s="11"/>
      <c r="E163" s="11"/>
      <c r="F163" s="11"/>
      <c r="G163" s="11"/>
      <c r="H163" s="11"/>
      <c r="I163" s="12"/>
      <c r="J163" s="12"/>
      <c r="K163" s="12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2:24" ht="15" x14ac:dyDescent="0.2">
      <c r="B164" s="9"/>
      <c r="C164" s="10"/>
      <c r="D164" s="11"/>
      <c r="E164" s="11"/>
      <c r="F164" s="11"/>
      <c r="G164" s="11"/>
      <c r="H164" s="11"/>
      <c r="I164" s="12"/>
      <c r="J164" s="12"/>
      <c r="K164" s="12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2:24" ht="15" x14ac:dyDescent="0.2">
      <c r="B165" s="9"/>
      <c r="C165" s="10"/>
      <c r="D165" s="11"/>
      <c r="E165" s="11"/>
      <c r="F165" s="11"/>
      <c r="G165" s="11"/>
      <c r="H165" s="11"/>
      <c r="I165" s="12"/>
      <c r="J165" s="12"/>
      <c r="K165" s="1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2:24" ht="15" x14ac:dyDescent="0.2">
      <c r="B166" s="9"/>
      <c r="C166" s="10"/>
      <c r="D166" s="11"/>
      <c r="E166" s="11"/>
      <c r="F166" s="11"/>
      <c r="G166" s="11"/>
      <c r="H166" s="11"/>
      <c r="I166" s="12"/>
      <c r="J166" s="12"/>
      <c r="K166" s="1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2:24" ht="15" x14ac:dyDescent="0.2">
      <c r="B167" s="9"/>
      <c r="C167" s="10"/>
      <c r="D167" s="11"/>
      <c r="E167" s="11"/>
      <c r="F167" s="11"/>
      <c r="G167" s="11"/>
      <c r="H167" s="11"/>
      <c r="I167" s="12"/>
      <c r="J167" s="12"/>
      <c r="K167" s="12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2:24" ht="15" x14ac:dyDescent="0.2">
      <c r="B168" s="9"/>
      <c r="C168" s="10"/>
      <c r="D168" s="11"/>
      <c r="E168" s="11"/>
      <c r="F168" s="11"/>
      <c r="G168" s="11"/>
      <c r="H168" s="11"/>
      <c r="I168" s="12"/>
      <c r="J168" s="12"/>
      <c r="K168" s="12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2:24" ht="15" x14ac:dyDescent="0.2">
      <c r="B169" s="9"/>
      <c r="C169" s="10"/>
      <c r="D169" s="11"/>
      <c r="E169" s="11"/>
      <c r="F169" s="11"/>
      <c r="G169" s="11"/>
      <c r="H169" s="11"/>
      <c r="I169" s="12"/>
      <c r="J169" s="12"/>
      <c r="K169" s="1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2:24" ht="15" x14ac:dyDescent="0.2">
      <c r="B170" s="9"/>
      <c r="C170" s="10"/>
      <c r="D170" s="11"/>
      <c r="E170" s="11"/>
      <c r="F170" s="11"/>
      <c r="G170" s="11"/>
      <c r="H170" s="11"/>
      <c r="I170" s="12"/>
      <c r="J170" s="12"/>
      <c r="K170" s="1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2:24" ht="15" x14ac:dyDescent="0.2">
      <c r="B171" s="9"/>
      <c r="C171" s="10"/>
      <c r="D171" s="11"/>
      <c r="E171" s="11"/>
      <c r="F171" s="11"/>
      <c r="G171" s="11"/>
      <c r="H171" s="11"/>
      <c r="I171" s="12"/>
      <c r="J171" s="12"/>
      <c r="K171" s="12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2:24" ht="15" x14ac:dyDescent="0.2">
      <c r="B172" s="9"/>
      <c r="C172" s="10"/>
      <c r="D172" s="11"/>
      <c r="E172" s="11"/>
      <c r="F172" s="11"/>
      <c r="G172" s="11"/>
      <c r="H172" s="11"/>
      <c r="I172" s="12"/>
      <c r="J172" s="12"/>
      <c r="K172" s="12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2:24" ht="15" x14ac:dyDescent="0.2">
      <c r="B173" s="9"/>
      <c r="C173" s="10"/>
      <c r="D173" s="11"/>
      <c r="E173" s="11"/>
      <c r="F173" s="11"/>
      <c r="G173" s="11"/>
      <c r="H173" s="11"/>
      <c r="I173" s="12"/>
      <c r="J173" s="12"/>
      <c r="K173" s="12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2:24" ht="15" x14ac:dyDescent="0.2">
      <c r="B174" s="9"/>
      <c r="C174" s="10"/>
      <c r="D174" s="11"/>
      <c r="E174" s="11"/>
      <c r="F174" s="11"/>
      <c r="G174" s="11"/>
      <c r="H174" s="11"/>
      <c r="I174" s="12"/>
      <c r="J174" s="12"/>
      <c r="K174" s="12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2:24" ht="15" x14ac:dyDescent="0.2">
      <c r="B175" s="9"/>
      <c r="C175" s="10"/>
      <c r="D175" s="11"/>
      <c r="E175" s="11"/>
      <c r="F175" s="11"/>
      <c r="G175" s="11"/>
      <c r="H175" s="11"/>
      <c r="I175" s="12"/>
      <c r="J175" s="12"/>
      <c r="K175" s="12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2:24" ht="15" x14ac:dyDescent="0.2">
      <c r="B176" s="9"/>
      <c r="C176" s="10"/>
      <c r="D176" s="11"/>
      <c r="E176" s="11"/>
      <c r="F176" s="11"/>
      <c r="G176" s="11"/>
      <c r="H176" s="11"/>
      <c r="I176" s="12"/>
      <c r="J176" s="12"/>
      <c r="K176" s="1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2:24" ht="15" x14ac:dyDescent="0.2">
      <c r="B177" s="9"/>
      <c r="C177" s="10"/>
      <c r="D177" s="11"/>
      <c r="E177" s="11"/>
      <c r="F177" s="11"/>
      <c r="G177" s="11"/>
      <c r="H177" s="11"/>
      <c r="I177" s="12"/>
      <c r="J177" s="12"/>
      <c r="K177" s="12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2:24" ht="15" x14ac:dyDescent="0.2">
      <c r="B178" s="9"/>
      <c r="C178" s="10"/>
      <c r="D178" s="11"/>
      <c r="E178" s="11"/>
      <c r="F178" s="11"/>
      <c r="G178" s="11"/>
      <c r="H178" s="11"/>
      <c r="I178" s="12"/>
      <c r="J178" s="12"/>
      <c r="K178" s="12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2:24" ht="15" x14ac:dyDescent="0.2">
      <c r="B179" s="9"/>
      <c r="C179" s="10"/>
      <c r="D179" s="11"/>
      <c r="E179" s="11"/>
      <c r="F179" s="11"/>
      <c r="G179" s="11"/>
      <c r="H179" s="11"/>
      <c r="I179" s="12"/>
      <c r="J179" s="12"/>
      <c r="K179" s="12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2:24" ht="15" x14ac:dyDescent="0.2">
      <c r="B180" s="9"/>
      <c r="C180" s="10"/>
      <c r="D180" s="11"/>
      <c r="E180" s="11"/>
      <c r="F180" s="11"/>
      <c r="G180" s="11"/>
      <c r="H180" s="11"/>
      <c r="I180" s="12"/>
      <c r="J180" s="12"/>
      <c r="K180" s="12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2:24" ht="15" x14ac:dyDescent="0.2">
      <c r="B181" s="9"/>
      <c r="C181" s="10"/>
      <c r="D181" s="11"/>
      <c r="E181" s="11"/>
      <c r="F181" s="11"/>
      <c r="G181" s="11"/>
      <c r="H181" s="11"/>
      <c r="I181" s="12"/>
      <c r="J181" s="12"/>
      <c r="K181" s="12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2:24" ht="15" x14ac:dyDescent="0.2">
      <c r="B182" s="9"/>
      <c r="C182" s="10"/>
      <c r="D182" s="11"/>
      <c r="E182" s="11"/>
      <c r="F182" s="11"/>
      <c r="G182" s="11"/>
      <c r="H182" s="11"/>
      <c r="I182" s="12"/>
      <c r="J182" s="12"/>
      <c r="K182" s="12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2:24" ht="15" x14ac:dyDescent="0.2">
      <c r="B183" s="9"/>
      <c r="C183" s="10"/>
      <c r="D183" s="11"/>
      <c r="E183" s="11"/>
      <c r="F183" s="11"/>
      <c r="G183" s="11"/>
      <c r="H183" s="11"/>
      <c r="I183" s="12"/>
      <c r="J183" s="12"/>
      <c r="K183" s="12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2:24" ht="15" x14ac:dyDescent="0.2">
      <c r="B184" s="9"/>
      <c r="C184" s="10"/>
      <c r="D184" s="11"/>
      <c r="E184" s="11"/>
      <c r="F184" s="11"/>
      <c r="G184" s="11"/>
      <c r="H184" s="11"/>
      <c r="I184" s="12"/>
      <c r="J184" s="12"/>
      <c r="K184" s="12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2:24" ht="15" x14ac:dyDescent="0.2">
      <c r="B185" s="9"/>
      <c r="C185" s="10"/>
      <c r="D185" s="11"/>
      <c r="E185" s="11"/>
      <c r="F185" s="11"/>
      <c r="G185" s="11"/>
      <c r="H185" s="11"/>
      <c r="I185" s="12"/>
      <c r="J185" s="12"/>
      <c r="K185" s="12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2:24" ht="15" x14ac:dyDescent="0.2">
      <c r="B186" s="9"/>
      <c r="C186" s="10"/>
      <c r="D186" s="11"/>
      <c r="E186" s="11"/>
      <c r="F186" s="11"/>
      <c r="G186" s="11"/>
      <c r="H186" s="11"/>
      <c r="I186" s="12"/>
      <c r="J186" s="12"/>
      <c r="K186" s="12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2:24" ht="15" x14ac:dyDescent="0.2">
      <c r="B187" s="9"/>
      <c r="C187" s="10"/>
      <c r="D187" s="11"/>
      <c r="E187" s="11"/>
      <c r="F187" s="11"/>
      <c r="G187" s="11"/>
      <c r="H187" s="11"/>
      <c r="I187" s="12"/>
      <c r="J187" s="12"/>
      <c r="K187" s="12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2:24" ht="15" x14ac:dyDescent="0.2">
      <c r="B188" s="9"/>
      <c r="C188" s="10"/>
      <c r="D188" s="11"/>
      <c r="E188" s="11"/>
      <c r="F188" s="11"/>
      <c r="G188" s="11"/>
      <c r="H188" s="11"/>
      <c r="I188" s="12"/>
      <c r="J188" s="12"/>
      <c r="K188" s="12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2:24" ht="15" x14ac:dyDescent="0.2">
      <c r="B189" s="9"/>
      <c r="C189" s="10"/>
      <c r="D189" s="11"/>
      <c r="E189" s="11"/>
      <c r="F189" s="11"/>
      <c r="G189" s="11"/>
      <c r="H189" s="11"/>
      <c r="I189" s="12"/>
      <c r="J189" s="12"/>
      <c r="K189" s="12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2:24" ht="15" x14ac:dyDescent="0.2">
      <c r="B190" s="9"/>
      <c r="C190" s="10"/>
      <c r="D190" s="11"/>
      <c r="E190" s="11"/>
      <c r="F190" s="11"/>
      <c r="G190" s="11"/>
      <c r="H190" s="11"/>
      <c r="I190" s="12"/>
      <c r="J190" s="12"/>
      <c r="K190" s="12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2:24" ht="15" x14ac:dyDescent="0.2">
      <c r="B191" s="9"/>
      <c r="C191" s="10"/>
      <c r="D191" s="11"/>
      <c r="E191" s="11"/>
      <c r="F191" s="11"/>
      <c r="G191" s="11"/>
      <c r="H191" s="11"/>
      <c r="I191" s="12"/>
      <c r="J191" s="12"/>
      <c r="K191" s="12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2:24" ht="15" x14ac:dyDescent="0.2">
      <c r="B192" s="9"/>
      <c r="C192" s="10"/>
      <c r="D192" s="11"/>
      <c r="E192" s="11"/>
      <c r="F192" s="11"/>
      <c r="G192" s="11"/>
      <c r="H192" s="11"/>
      <c r="I192" s="12"/>
      <c r="J192" s="12"/>
      <c r="K192" s="12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2:24" ht="15" x14ac:dyDescent="0.2">
      <c r="B193" s="9"/>
      <c r="C193" s="10"/>
      <c r="D193" s="11"/>
      <c r="E193" s="11"/>
      <c r="F193" s="11"/>
      <c r="G193" s="11"/>
      <c r="H193" s="11"/>
      <c r="I193" s="12"/>
      <c r="J193" s="12"/>
      <c r="K193" s="12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2:24" ht="15" x14ac:dyDescent="0.2">
      <c r="B194" s="9"/>
      <c r="C194" s="10"/>
      <c r="D194" s="11"/>
      <c r="E194" s="11"/>
      <c r="F194" s="11"/>
      <c r="G194" s="11"/>
      <c r="H194" s="11"/>
      <c r="I194" s="12"/>
      <c r="J194" s="12"/>
      <c r="K194" s="12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2:24" ht="15" x14ac:dyDescent="0.2">
      <c r="B195" s="9"/>
      <c r="C195" s="10"/>
      <c r="D195" s="11"/>
      <c r="E195" s="11"/>
      <c r="F195" s="11"/>
      <c r="G195" s="11"/>
      <c r="H195" s="11"/>
      <c r="I195" s="12"/>
      <c r="J195" s="12"/>
      <c r="K195" s="12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2:24" ht="15" x14ac:dyDescent="0.2">
      <c r="B196" s="9"/>
      <c r="C196" s="10"/>
      <c r="D196" s="11"/>
      <c r="E196" s="11"/>
      <c r="F196" s="11"/>
      <c r="G196" s="11"/>
      <c r="H196" s="11"/>
      <c r="I196" s="12"/>
      <c r="J196" s="12"/>
      <c r="K196" s="12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2:24" ht="15" x14ac:dyDescent="0.2">
      <c r="B197" s="9"/>
      <c r="C197" s="10"/>
      <c r="D197" s="11"/>
      <c r="E197" s="11"/>
      <c r="F197" s="11"/>
      <c r="G197" s="11"/>
      <c r="H197" s="11"/>
      <c r="I197" s="12"/>
      <c r="J197" s="12"/>
      <c r="K197" s="12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2:24" ht="15" x14ac:dyDescent="0.2">
      <c r="B198" s="9"/>
      <c r="C198" s="10"/>
      <c r="D198" s="11"/>
      <c r="E198" s="11"/>
      <c r="F198" s="11"/>
      <c r="G198" s="11"/>
      <c r="H198" s="11"/>
      <c r="I198" s="12"/>
      <c r="J198" s="12"/>
      <c r="K198" s="12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2:24" ht="15" x14ac:dyDescent="0.2">
      <c r="B199" s="9"/>
      <c r="C199" s="10"/>
      <c r="D199" s="11"/>
      <c r="E199" s="11"/>
      <c r="F199" s="11"/>
      <c r="G199" s="11"/>
      <c r="H199" s="11"/>
      <c r="I199" s="12"/>
      <c r="J199" s="12"/>
      <c r="K199" s="12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2:24" ht="15" x14ac:dyDescent="0.2">
      <c r="B200" s="9"/>
      <c r="C200" s="10"/>
      <c r="D200" s="11"/>
      <c r="E200" s="11"/>
      <c r="F200" s="11"/>
      <c r="G200" s="11"/>
      <c r="H200" s="11"/>
      <c r="I200" s="12"/>
      <c r="J200" s="12"/>
      <c r="K200" s="12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2:24" ht="15" x14ac:dyDescent="0.2">
      <c r="B201" s="9"/>
      <c r="C201" s="10"/>
      <c r="D201" s="11"/>
      <c r="E201" s="11"/>
      <c r="F201" s="11"/>
      <c r="G201" s="11"/>
      <c r="H201" s="11"/>
      <c r="I201" s="12"/>
      <c r="J201" s="12"/>
      <c r="K201" s="12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2:24" ht="15" x14ac:dyDescent="0.2">
      <c r="B202" s="9"/>
      <c r="C202" s="10"/>
      <c r="D202" s="11"/>
      <c r="E202" s="11"/>
      <c r="F202" s="11"/>
      <c r="G202" s="11"/>
      <c r="H202" s="11"/>
      <c r="I202" s="12"/>
      <c r="J202" s="12"/>
      <c r="K202" s="12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2:24" ht="15" x14ac:dyDescent="0.2">
      <c r="B203" s="9"/>
      <c r="C203" s="10"/>
      <c r="D203" s="11"/>
      <c r="E203" s="11"/>
      <c r="F203" s="11"/>
      <c r="G203" s="11"/>
      <c r="H203" s="11"/>
      <c r="I203" s="12"/>
      <c r="J203" s="12"/>
      <c r="K203" s="12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2:24" ht="15" x14ac:dyDescent="0.2">
      <c r="B204" s="9"/>
      <c r="C204" s="10"/>
      <c r="D204" s="11"/>
      <c r="E204" s="11"/>
      <c r="F204" s="11"/>
      <c r="G204" s="11"/>
      <c r="H204" s="11"/>
      <c r="I204" s="12"/>
      <c r="J204" s="12"/>
      <c r="K204" s="12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2:24" ht="15" x14ac:dyDescent="0.2">
      <c r="B205" s="9"/>
      <c r="C205" s="10"/>
      <c r="D205" s="11"/>
      <c r="E205" s="11"/>
      <c r="F205" s="11"/>
      <c r="G205" s="11"/>
      <c r="H205" s="11"/>
      <c r="I205" s="12"/>
      <c r="J205" s="12"/>
      <c r="K205" s="12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2:24" ht="15" x14ac:dyDescent="0.2">
      <c r="B206" s="9"/>
      <c r="C206" s="10"/>
      <c r="D206" s="11"/>
      <c r="E206" s="11"/>
      <c r="F206" s="11"/>
      <c r="G206" s="11"/>
      <c r="H206" s="11"/>
      <c r="I206" s="12"/>
      <c r="J206" s="12"/>
      <c r="K206" s="12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2:24" ht="15" x14ac:dyDescent="0.2">
      <c r="B207" s="9"/>
      <c r="C207" s="10"/>
      <c r="D207" s="11"/>
      <c r="E207" s="11"/>
      <c r="F207" s="11"/>
      <c r="G207" s="11"/>
      <c r="H207" s="11"/>
      <c r="I207" s="12"/>
      <c r="J207" s="12"/>
      <c r="K207" s="12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2:24" ht="15" x14ac:dyDescent="0.2">
      <c r="B208" s="9"/>
      <c r="C208" s="10"/>
      <c r="D208" s="11"/>
      <c r="E208" s="11"/>
      <c r="F208" s="11"/>
      <c r="G208" s="11"/>
      <c r="H208" s="11"/>
      <c r="I208" s="12"/>
      <c r="J208" s="12"/>
      <c r="K208" s="12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2:24" ht="15" x14ac:dyDescent="0.2">
      <c r="B209" s="9"/>
      <c r="C209" s="10"/>
      <c r="D209" s="11"/>
      <c r="E209" s="11"/>
      <c r="F209" s="11"/>
      <c r="G209" s="11"/>
      <c r="H209" s="11"/>
      <c r="I209" s="12"/>
      <c r="J209" s="12"/>
      <c r="K209" s="12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2:24" ht="15" x14ac:dyDescent="0.2">
      <c r="B210" s="9"/>
      <c r="C210" s="10"/>
      <c r="D210" s="11"/>
      <c r="E210" s="11"/>
      <c r="F210" s="11"/>
      <c r="G210" s="11"/>
      <c r="H210" s="11"/>
      <c r="I210" s="12"/>
      <c r="J210" s="12"/>
      <c r="K210" s="12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2:24" ht="15" x14ac:dyDescent="0.2">
      <c r="B211" s="9"/>
      <c r="C211" s="10"/>
      <c r="D211" s="11"/>
      <c r="E211" s="11"/>
      <c r="F211" s="11"/>
      <c r="G211" s="11"/>
      <c r="H211" s="11"/>
      <c r="I211" s="12"/>
      <c r="J211" s="12"/>
      <c r="K211" s="12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2:24" ht="15" x14ac:dyDescent="0.2">
      <c r="B212" s="9"/>
      <c r="C212" s="10"/>
      <c r="D212" s="11"/>
      <c r="E212" s="11"/>
      <c r="F212" s="11"/>
      <c r="G212" s="11"/>
      <c r="H212" s="11"/>
      <c r="I212" s="12"/>
      <c r="J212" s="12"/>
      <c r="K212" s="12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2:24" ht="15" x14ac:dyDescent="0.2">
      <c r="B213" s="9"/>
      <c r="C213" s="10"/>
      <c r="D213" s="11"/>
      <c r="E213" s="11"/>
      <c r="F213" s="11"/>
      <c r="G213" s="11"/>
      <c r="H213" s="11"/>
      <c r="I213" s="12"/>
      <c r="J213" s="12"/>
      <c r="K213" s="12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</sheetData>
  <sheetProtection formatCells="0" formatColumns="0" insertColumns="0" insertRows="0" insertHyperlinks="0"/>
  <mergeCells count="275">
    <mergeCell ref="IA3:IA4"/>
    <mergeCell ref="IB3:IB4"/>
    <mergeCell ref="IC3:IC4"/>
    <mergeCell ref="ID3:ID4"/>
    <mergeCell ref="HV3:HV4"/>
    <mergeCell ref="HW3:HW4"/>
    <mergeCell ref="HX3:HX4"/>
    <mergeCell ref="HY3:HY4"/>
    <mergeCell ref="HZ3:HZ4"/>
    <mergeCell ref="HQ3:HQ4"/>
    <mergeCell ref="HR3:HR4"/>
    <mergeCell ref="HS3:HS4"/>
    <mergeCell ref="HT3:HT4"/>
    <mergeCell ref="HU3:HU4"/>
    <mergeCell ref="HL3:HL4"/>
    <mergeCell ref="HM3:HM4"/>
    <mergeCell ref="HN3:HN4"/>
    <mergeCell ref="HO3:HO4"/>
    <mergeCell ref="HP3:HP4"/>
    <mergeCell ref="HG3:HG4"/>
    <mergeCell ref="HH3:HH4"/>
    <mergeCell ref="HI3:HI4"/>
    <mergeCell ref="HJ3:HJ4"/>
    <mergeCell ref="HK3:HK4"/>
    <mergeCell ref="HB3:HB4"/>
    <mergeCell ref="HC3:HC4"/>
    <mergeCell ref="HD3:HD4"/>
    <mergeCell ref="HE3:HE4"/>
    <mergeCell ref="HF3:HF4"/>
    <mergeCell ref="GW3:GW4"/>
    <mergeCell ref="GX3:GX4"/>
    <mergeCell ref="GY3:GY4"/>
    <mergeCell ref="GZ3:GZ4"/>
    <mergeCell ref="HA3:HA4"/>
    <mergeCell ref="GR3:GR4"/>
    <mergeCell ref="GS3:GS4"/>
    <mergeCell ref="GT3:GT4"/>
    <mergeCell ref="GU3:GU4"/>
    <mergeCell ref="GV3:GV4"/>
    <mergeCell ref="GM3:GM4"/>
    <mergeCell ref="GN3:GN4"/>
    <mergeCell ref="GO3:GO4"/>
    <mergeCell ref="GP3:GP4"/>
    <mergeCell ref="GQ3:GQ4"/>
    <mergeCell ref="GH3:GH4"/>
    <mergeCell ref="GI3:GI4"/>
    <mergeCell ref="GJ3:GJ4"/>
    <mergeCell ref="GK3:GK4"/>
    <mergeCell ref="GL3:GL4"/>
    <mergeCell ref="GC3:GC4"/>
    <mergeCell ref="GD3:GD4"/>
    <mergeCell ref="GE3:GE4"/>
    <mergeCell ref="GF3:GF4"/>
    <mergeCell ref="GG3:GG4"/>
    <mergeCell ref="FX3:FX4"/>
    <mergeCell ref="FY3:FY4"/>
    <mergeCell ref="FZ3:FZ4"/>
    <mergeCell ref="GA3:GA4"/>
    <mergeCell ref="GB3:GB4"/>
    <mergeCell ref="FS3:FS4"/>
    <mergeCell ref="FT3:FT4"/>
    <mergeCell ref="FU3:FU4"/>
    <mergeCell ref="FV3:FV4"/>
    <mergeCell ref="FW3:FW4"/>
    <mergeCell ref="FN3:FN4"/>
    <mergeCell ref="FO3:FO4"/>
    <mergeCell ref="FP3:FP4"/>
    <mergeCell ref="FQ3:FQ4"/>
    <mergeCell ref="FR3:FR4"/>
    <mergeCell ref="FI3:FI4"/>
    <mergeCell ref="FJ3:FJ4"/>
    <mergeCell ref="FK3:FK4"/>
    <mergeCell ref="FL3:FL4"/>
    <mergeCell ref="FM3:FM4"/>
    <mergeCell ref="FD3:FD4"/>
    <mergeCell ref="FE3:FE4"/>
    <mergeCell ref="FF3:FF4"/>
    <mergeCell ref="FG3:FG4"/>
    <mergeCell ref="FH3:FH4"/>
    <mergeCell ref="EY3:EY4"/>
    <mergeCell ref="EZ3:EZ4"/>
    <mergeCell ref="FA3:FA4"/>
    <mergeCell ref="FB3:FB4"/>
    <mergeCell ref="FC3:FC4"/>
    <mergeCell ref="ET3:ET4"/>
    <mergeCell ref="EU3:EU4"/>
    <mergeCell ref="EV3:EV4"/>
    <mergeCell ref="EW3:EW4"/>
    <mergeCell ref="EX3:EX4"/>
    <mergeCell ref="EO3:EO4"/>
    <mergeCell ref="EP3:EP4"/>
    <mergeCell ref="EQ3:EQ4"/>
    <mergeCell ref="ER3:ER4"/>
    <mergeCell ref="ES3:ES4"/>
    <mergeCell ref="EJ3:EJ4"/>
    <mergeCell ref="EK3:EK4"/>
    <mergeCell ref="EL3:EL4"/>
    <mergeCell ref="EM3:EM4"/>
    <mergeCell ref="EN3:EN4"/>
    <mergeCell ref="EE3:EE4"/>
    <mergeCell ref="EF3:EF4"/>
    <mergeCell ref="EG3:EG4"/>
    <mergeCell ref="EH3:EH4"/>
    <mergeCell ref="EI3:EI4"/>
    <mergeCell ref="DZ3:DZ4"/>
    <mergeCell ref="EA3:EA4"/>
    <mergeCell ref="EB3:EB4"/>
    <mergeCell ref="EC3:EC4"/>
    <mergeCell ref="ED3:ED4"/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I3:CI4"/>
    <mergeCell ref="CJ3:CJ4"/>
    <mergeCell ref="CK3:CK4"/>
    <mergeCell ref="CB3:CB4"/>
    <mergeCell ref="CC3:CC4"/>
    <mergeCell ref="CD3:CD4"/>
    <mergeCell ref="CE3:CE4"/>
    <mergeCell ref="CF3:CF4"/>
    <mergeCell ref="CQ3:CQ4"/>
    <mergeCell ref="BZ3:BZ4"/>
    <mergeCell ref="CA3:CA4"/>
    <mergeCell ref="BR3:BR4"/>
    <mergeCell ref="BS3:BS4"/>
    <mergeCell ref="BT3:BT4"/>
    <mergeCell ref="BU3:BU4"/>
    <mergeCell ref="BV3:BV4"/>
    <mergeCell ref="CG3:CG4"/>
    <mergeCell ref="CH3:CH4"/>
    <mergeCell ref="GZ2:ID2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C2:CG2"/>
    <mergeCell ref="CH2:DL2"/>
    <mergeCell ref="DM2:EP2"/>
    <mergeCell ref="EQ2:FU2"/>
    <mergeCell ref="FV2:GY2"/>
    <mergeCell ref="BW3:BW4"/>
    <mergeCell ref="BX3:BX4"/>
    <mergeCell ref="BY3:BY4"/>
    <mergeCell ref="AX3:AX4"/>
    <mergeCell ref="AY3:AY4"/>
    <mergeCell ref="AZ3:AZ4"/>
    <mergeCell ref="BA3:BA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BB3:BB4"/>
    <mergeCell ref="AQ3:AQ4"/>
    <mergeCell ref="AR3:AR4"/>
    <mergeCell ref="AS3:AS4"/>
    <mergeCell ref="AT3:AT4"/>
    <mergeCell ref="AU3:AU4"/>
    <mergeCell ref="C1:E1"/>
    <mergeCell ref="F1:O1"/>
    <mergeCell ref="Q1:U1"/>
    <mergeCell ref="W1:X1"/>
    <mergeCell ref="K2:K4"/>
    <mergeCell ref="L2:V2"/>
    <mergeCell ref="AV3:AV4"/>
    <mergeCell ref="AK3:AK4"/>
    <mergeCell ref="AL3:AL4"/>
    <mergeCell ref="AM3:AM4"/>
    <mergeCell ref="AN3:AN4"/>
    <mergeCell ref="AO3:AO4"/>
    <mergeCell ref="AP3:AP4"/>
    <mergeCell ref="L3:N3"/>
    <mergeCell ref="O3:Q3"/>
    <mergeCell ref="R3:T3"/>
    <mergeCell ref="U3:V3"/>
    <mergeCell ref="AW3:AW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B8:B10"/>
    <mergeCell ref="C8:C10"/>
    <mergeCell ref="D8:D10"/>
    <mergeCell ref="E8:E10"/>
    <mergeCell ref="F8:F10"/>
    <mergeCell ref="H8:H10"/>
    <mergeCell ref="P11:P13"/>
    <mergeCell ref="Q11:Q13"/>
    <mergeCell ref="R11:R13"/>
    <mergeCell ref="B11:B13"/>
    <mergeCell ref="C11:C13"/>
    <mergeCell ref="D11:D13"/>
    <mergeCell ref="E11:E13"/>
    <mergeCell ref="F11:F13"/>
    <mergeCell ref="S11:S13"/>
    <mergeCell ref="H11:H13"/>
    <mergeCell ref="P8:P10"/>
    <mergeCell ref="Q8:Q10"/>
    <mergeCell ref="R8:R10"/>
    <mergeCell ref="S8:S10"/>
    <mergeCell ref="T11:T13"/>
    <mergeCell ref="U13:V13"/>
    <mergeCell ref="J11:J13"/>
    <mergeCell ref="K11:K13"/>
    <mergeCell ref="L11:L13"/>
    <mergeCell ref="M11:M13"/>
    <mergeCell ref="N11:N13"/>
    <mergeCell ref="O11:O13"/>
    <mergeCell ref="T8:T10"/>
    <mergeCell ref="U10:V10"/>
    <mergeCell ref="J8:J10"/>
    <mergeCell ref="K8:K10"/>
    <mergeCell ref="L8:L10"/>
    <mergeCell ref="M8:M10"/>
    <mergeCell ref="N8:N10"/>
    <mergeCell ref="O8:O10"/>
  </mergeCells>
  <conditionalFormatting sqref="U8:V10">
    <cfRule type="expression" dxfId="26" priority="10785">
      <formula>U8&lt;0</formula>
    </cfRule>
    <cfRule type="expression" dxfId="25" priority="10786">
      <formula>U8&gt;0</formula>
    </cfRule>
  </conditionalFormatting>
  <conditionalFormatting sqref="U11:V13">
    <cfRule type="expression" dxfId="24" priority="5676">
      <formula>U11&lt;0</formula>
    </cfRule>
    <cfRule type="expression" dxfId="23" priority="5677">
      <formula>U11&gt;0</formula>
    </cfRule>
  </conditionalFormatting>
  <conditionalFormatting sqref="BC8:CF10 CH8:DK10 DM8:EO10 EQ8:FT10 FV8:GX10 GZ8:IC10">
    <cfRule type="cellIs" dxfId="22" priority="44" operator="greaterThan">
      <formula>0</formula>
    </cfRule>
  </conditionalFormatting>
  <conditionalFormatting sqref="CG8:CG10">
    <cfRule type="cellIs" dxfId="21" priority="43" operator="greaterThan">
      <formula>0</formula>
    </cfRule>
  </conditionalFormatting>
  <conditionalFormatting sqref="DL8:DL10">
    <cfRule type="cellIs" dxfId="20" priority="42" operator="greaterThan">
      <formula>0</formula>
    </cfRule>
  </conditionalFormatting>
  <conditionalFormatting sqref="EP8:EP10">
    <cfRule type="cellIs" dxfId="19" priority="41" operator="greaterThan">
      <formula>0</formula>
    </cfRule>
  </conditionalFormatting>
  <conditionalFormatting sqref="FU8:FU10">
    <cfRule type="cellIs" dxfId="18" priority="40" operator="greaterThan">
      <formula>0</formula>
    </cfRule>
  </conditionalFormatting>
  <conditionalFormatting sqref="GY8:GY10">
    <cfRule type="cellIs" dxfId="17" priority="39" operator="greaterThan">
      <formula>0</formula>
    </cfRule>
  </conditionalFormatting>
  <conditionalFormatting sqref="ID8:ID10">
    <cfRule type="cellIs" dxfId="16" priority="38" operator="greaterThan">
      <formula>0</formula>
    </cfRule>
  </conditionalFormatting>
  <conditionalFormatting sqref="BC11:CF13 CH11:DK13 DM11:EO13 EQ11:FT13 FV11:GX13 GZ11:IC13">
    <cfRule type="cellIs" dxfId="15" priority="37" operator="greaterThan">
      <formula>0</formula>
    </cfRule>
  </conditionalFormatting>
  <conditionalFormatting sqref="CG11:CG13">
    <cfRule type="cellIs" dxfId="14" priority="36" operator="greaterThan">
      <formula>0</formula>
    </cfRule>
  </conditionalFormatting>
  <conditionalFormatting sqref="DL11:DL13">
    <cfRule type="cellIs" dxfId="13" priority="35" operator="greaterThan">
      <formula>0</formula>
    </cfRule>
  </conditionalFormatting>
  <conditionalFormatting sqref="EP11:EP13">
    <cfRule type="cellIs" dxfId="12" priority="34" operator="greaterThan">
      <formula>0</formula>
    </cfRule>
  </conditionalFormatting>
  <conditionalFormatting sqref="FU11:FU13">
    <cfRule type="cellIs" dxfId="11" priority="33" operator="greaterThan">
      <formula>0</formula>
    </cfRule>
  </conditionalFormatting>
  <conditionalFormatting sqref="GY11:GY13">
    <cfRule type="cellIs" dxfId="10" priority="32" operator="greaterThan">
      <formula>0</formula>
    </cfRule>
  </conditionalFormatting>
  <conditionalFormatting sqref="ID11:ID13">
    <cfRule type="cellIs" dxfId="9" priority="31" operator="greaterThan">
      <formula>0</formula>
    </cfRule>
  </conditionalFormatting>
  <conditionalFormatting sqref="Y8:BB10">
    <cfRule type="cellIs" dxfId="8" priority="2" operator="greaterThan">
      <formula>0</formula>
    </cfRule>
  </conditionalFormatting>
  <conditionalFormatting sqref="Y11:BB13">
    <cfRule type="cellIs" dxfId="7" priority="1" operator="greaterThan">
      <formula>0</formula>
    </cfRule>
  </conditionalFormatting>
  <pageMargins left="0.19685039370078741" right="0.19685039370078741" top="0.19685039370078741" bottom="0.19685039370078741" header="0" footer="0"/>
  <pageSetup paperSize="8" scale="10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788" operator="containsText" id="{45DCE4B1-6B41-482A-AF12-7737BA30C0BA}">
            <xm:f>NOT(ISERROR(SEARCH(#REF!,E1)))</xm:f>
            <xm:f>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ontainsText" priority="10789" operator="containsText" id="{785E7207-40A5-4F34-A465-B2D621EFE970}">
            <xm:f>NOT(ISERROR(SEARCH(#REF!,E1)))</xm:f>
            <xm:f>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0790" operator="containsText" id="{0DFD6B7C-E67D-400F-992C-534C5B825C09}">
            <xm:f>NOT(ISERROR(SEARCH(#REF!,E1)))</xm:f>
            <xm:f>#REF!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0791" operator="containsText" id="{235B90BF-47DF-4E6F-A49C-D34C75F9DB1B}">
            <xm:f>NOT(ISERROR(SEARCH(#REF!,E1)))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0792" operator="containsText" id="{1511E816-10D7-4D84-A532-4C2C4181B8B4}">
            <xm:f>NOT(ISERROR(SEARCH(#REF!,E1)))</xm:f>
            <xm:f>#REF!</xm:f>
            <x14:dxf>
              <fill>
                <patternFill>
                  <bgColor theme="6" tint="-0.499984740745262"/>
                </patternFill>
              </fill>
            </x14:dxf>
          </x14:cfRule>
          <x14:cfRule type="containsText" priority="10793" operator="containsText" id="{0766D989-1E2F-4022-931E-7317E5F8BCBE}">
            <xm:f>NOT(ISERROR(SEARCH(#REF!,E1)))</xm:f>
            <xm:f>#REF!</xm:f>
            <x14:dxf>
              <fill>
                <patternFill>
                  <bgColor theme="4"/>
                </patternFill>
              </fill>
            </x14:dxf>
          </x14:cfRule>
          <xm:sqref>E1 E2:F1048576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DC73-4A6C-4A49-B261-B941C195DD01}">
  <sheetPr codeName="Лист1">
    <tabColor rgb="FF92D050"/>
    <outlinePr summaryBelow="0" summaryRight="0"/>
    <pageSetUpPr fitToPage="1"/>
  </sheetPr>
  <dimension ref="A1:GH226"/>
  <sheetViews>
    <sheetView tabSelected="1" zoomScale="55" zoomScaleNormal="55" zoomScaleSheetLayoutView="55" workbookViewId="0">
      <selection activeCell="J2" sqref="J2:AN2"/>
    </sheetView>
  </sheetViews>
  <sheetFormatPr defaultColWidth="9.140625" defaultRowHeight="12.75" x14ac:dyDescent="0.2"/>
  <cols>
    <col min="1" max="1" width="9.140625" style="7"/>
    <col min="2" max="2" width="12.7109375" style="4" customWidth="1"/>
    <col min="3" max="3" width="71.140625" style="5" customWidth="1"/>
    <col min="4" max="4" width="31.5703125" style="6" customWidth="1"/>
    <col min="5" max="5" width="9.85546875" style="6" customWidth="1"/>
    <col min="6" max="6" width="13.5703125" style="6" customWidth="1"/>
    <col min="7" max="7" width="17.140625" style="7" customWidth="1"/>
    <col min="8" max="8" width="18.140625" style="7" customWidth="1"/>
    <col min="9" max="9" width="20.42578125" style="7" customWidth="1"/>
    <col min="10" max="10" width="15.85546875" style="7" customWidth="1"/>
    <col min="11" max="11" width="7.140625" style="7" bestFit="1" customWidth="1"/>
    <col min="12" max="24" width="6.7109375" style="5" customWidth="1"/>
    <col min="25" max="40" width="6.7109375" style="8" customWidth="1"/>
    <col min="41" max="41" width="13.7109375" style="8" customWidth="1"/>
    <col min="42" max="190" width="9.140625" style="8"/>
    <col min="191" max="16384" width="9.140625" style="7"/>
  </cols>
  <sheetData>
    <row r="1" spans="1:41" ht="74.25" customHeight="1" thickBot="1" x14ac:dyDescent="0.25">
      <c r="B1" s="15"/>
      <c r="C1" s="134"/>
      <c r="D1" s="134"/>
      <c r="G1" s="6"/>
      <c r="H1" s="6"/>
      <c r="AO1" s="71">
        <v>2018</v>
      </c>
    </row>
    <row r="2" spans="1:41" ht="26.25" customHeight="1" thickBot="1" x14ac:dyDescent="0.25">
      <c r="B2" s="123" t="s">
        <v>0</v>
      </c>
      <c r="C2" s="126" t="s">
        <v>1</v>
      </c>
      <c r="D2" s="129" t="s">
        <v>17</v>
      </c>
      <c r="E2" s="129" t="s">
        <v>31</v>
      </c>
      <c r="F2" s="129" t="s">
        <v>2</v>
      </c>
      <c r="G2" s="129" t="s">
        <v>3</v>
      </c>
      <c r="H2" s="129" t="s">
        <v>13</v>
      </c>
      <c r="I2" s="138" t="s">
        <v>21</v>
      </c>
      <c r="J2" s="171" t="s">
        <v>36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3"/>
      <c r="AO2" s="170"/>
    </row>
    <row r="3" spans="1:41" ht="26.25" customHeight="1" x14ac:dyDescent="0.2">
      <c r="B3" s="124"/>
      <c r="C3" s="127"/>
      <c r="D3" s="130"/>
      <c r="E3" s="130"/>
      <c r="F3" s="130"/>
      <c r="G3" s="130"/>
      <c r="H3" s="130"/>
      <c r="I3" s="139"/>
      <c r="J3" s="168">
        <f>IFERROR(--(COLUMN(A1)&amp;$J$2&amp;$AO$1),"")</f>
        <v>43101</v>
      </c>
      <c r="K3" s="168">
        <f t="shared" ref="K3:AN3" si="0">IFERROR(--(COLUMN(B1)&amp;$J$2&amp;$AO$1),"")</f>
        <v>43102</v>
      </c>
      <c r="L3" s="168">
        <f t="shared" si="0"/>
        <v>43103</v>
      </c>
      <c r="M3" s="168">
        <f t="shared" si="0"/>
        <v>43104</v>
      </c>
      <c r="N3" s="168">
        <f t="shared" si="0"/>
        <v>43105</v>
      </c>
      <c r="O3" s="168">
        <f t="shared" si="0"/>
        <v>43106</v>
      </c>
      <c r="P3" s="168">
        <f t="shared" si="0"/>
        <v>43107</v>
      </c>
      <c r="Q3" s="168">
        <f t="shared" si="0"/>
        <v>43108</v>
      </c>
      <c r="R3" s="168">
        <f t="shared" si="0"/>
        <v>43109</v>
      </c>
      <c r="S3" s="168">
        <f t="shared" si="0"/>
        <v>43110</v>
      </c>
      <c r="T3" s="168">
        <f t="shared" si="0"/>
        <v>43111</v>
      </c>
      <c r="U3" s="168">
        <f t="shared" si="0"/>
        <v>43112</v>
      </c>
      <c r="V3" s="168">
        <f t="shared" si="0"/>
        <v>43113</v>
      </c>
      <c r="W3" s="168">
        <f t="shared" si="0"/>
        <v>43114</v>
      </c>
      <c r="X3" s="168">
        <f t="shared" si="0"/>
        <v>43115</v>
      </c>
      <c r="Y3" s="168">
        <f t="shared" si="0"/>
        <v>43116</v>
      </c>
      <c r="Z3" s="168">
        <f t="shared" si="0"/>
        <v>43117</v>
      </c>
      <c r="AA3" s="168">
        <f t="shared" si="0"/>
        <v>43118</v>
      </c>
      <c r="AB3" s="168">
        <f t="shared" si="0"/>
        <v>43119</v>
      </c>
      <c r="AC3" s="168">
        <f t="shared" si="0"/>
        <v>43120</v>
      </c>
      <c r="AD3" s="168">
        <f t="shared" si="0"/>
        <v>43121</v>
      </c>
      <c r="AE3" s="168">
        <f t="shared" si="0"/>
        <v>43122</v>
      </c>
      <c r="AF3" s="168">
        <f t="shared" si="0"/>
        <v>43123</v>
      </c>
      <c r="AG3" s="168">
        <f t="shared" si="0"/>
        <v>43124</v>
      </c>
      <c r="AH3" s="168">
        <f t="shared" si="0"/>
        <v>43125</v>
      </c>
      <c r="AI3" s="168">
        <f t="shared" si="0"/>
        <v>43126</v>
      </c>
      <c r="AJ3" s="168">
        <f t="shared" si="0"/>
        <v>43127</v>
      </c>
      <c r="AK3" s="168">
        <f t="shared" si="0"/>
        <v>43128</v>
      </c>
      <c r="AL3" s="168">
        <f t="shared" si="0"/>
        <v>43129</v>
      </c>
      <c r="AM3" s="168">
        <f t="shared" si="0"/>
        <v>43130</v>
      </c>
      <c r="AN3" s="168">
        <f t="shared" si="0"/>
        <v>43131</v>
      </c>
      <c r="AO3" s="170"/>
    </row>
    <row r="4" spans="1:41" ht="13.5" customHeight="1" thickBot="1" x14ac:dyDescent="0.25">
      <c r="B4" s="125"/>
      <c r="C4" s="128"/>
      <c r="D4" s="131"/>
      <c r="E4" s="131"/>
      <c r="F4" s="131"/>
      <c r="G4" s="131"/>
      <c r="H4" s="131"/>
      <c r="I4" s="140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</row>
    <row r="5" spans="1:41" ht="16.5" thickBot="1" x14ac:dyDescent="0.25">
      <c r="B5" s="24"/>
      <c r="C5" s="25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8" t="s">
        <v>36</v>
      </c>
    </row>
    <row r="6" spans="1:41" ht="16.5" thickBot="1" x14ac:dyDescent="0.25">
      <c r="B6" s="16" t="s">
        <v>4</v>
      </c>
      <c r="C6" s="33" t="s">
        <v>5</v>
      </c>
      <c r="D6" s="30"/>
      <c r="E6" s="31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" t="s">
        <v>37</v>
      </c>
    </row>
    <row r="7" spans="1:41" ht="16.5" thickBot="1" x14ac:dyDescent="0.25">
      <c r="B7" s="49" t="s">
        <v>6</v>
      </c>
      <c r="C7" s="29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8" t="s">
        <v>38</v>
      </c>
    </row>
    <row r="8" spans="1:41" ht="16.5" thickBot="1" x14ac:dyDescent="0.25">
      <c r="A8" s="72">
        <v>1</v>
      </c>
      <c r="B8" s="111" t="s">
        <v>8</v>
      </c>
      <c r="C8" s="162" t="str">
        <f>VLOOKUP($B8,'Лист 1'!B:V,2,0)</f>
        <v>Переустройство фундаментов повышенных опор</v>
      </c>
      <c r="D8" s="165" t="str">
        <f>VLOOKUP($B8,'Лист 1'!B:V,3,0)</f>
        <v>ООО УК "Энергострой"</v>
      </c>
      <c r="E8" s="37" t="s">
        <v>27</v>
      </c>
      <c r="F8" s="165" t="str">
        <f>VLOOKUP($B8,'Лист 1'!B:V,7,0)</f>
        <v>шт.</v>
      </c>
      <c r="G8" s="69">
        <f>VLOOKUP($B8,'Лист 1'!B:V,8,0)</f>
        <v>2</v>
      </c>
      <c r="H8" s="102" t="e">
        <f>SUM($J10:$AN10)</f>
        <v>#REF!</v>
      </c>
      <c r="I8" s="88" t="e">
        <f>$H8*100/$G8</f>
        <v>#REF!</v>
      </c>
      <c r="J8" s="38">
        <f>VLOOKUP($A8,'Лист 1'!$A:$BB,25,0)</f>
        <v>0.28000000000000003</v>
      </c>
      <c r="K8" s="38">
        <f>VLOOKUP($A8,'Лист 1'!$A:$BB,26,0)</f>
        <v>0.28000000000000003</v>
      </c>
      <c r="L8" s="38">
        <f>VLOOKUP($A8,'Лист 1'!$A:$BB,27,0)</f>
        <v>0.28000000000000003</v>
      </c>
      <c r="M8" s="38">
        <f>VLOOKUP($A8,'Лист 1'!$A:$BB,28,0)</f>
        <v>0.28000000000000003</v>
      </c>
      <c r="N8" s="38">
        <f>VLOOKUP($A8,'Лист 1'!$A:$BB,29,0)</f>
        <v>0.28000000000000003</v>
      </c>
      <c r="O8" s="38">
        <f>VLOOKUP($A8,'Лист 1'!$A:$BB,30,0)</f>
        <v>0.28000000000000003</v>
      </c>
      <c r="P8" s="38">
        <f>VLOOKUP($A8,'Лист 1'!$A:$BB,31,0)</f>
        <v>0.32000000000698492</v>
      </c>
      <c r="Q8" s="38">
        <f>VLOOKUP($A8,'Лист 1'!$A:$BB,32,0)</f>
        <v>0</v>
      </c>
      <c r="R8" s="38">
        <f>VLOOKUP($A8,'Лист 1'!$A:$BB,33,0)</f>
        <v>0</v>
      </c>
      <c r="S8" s="38">
        <f>VLOOKUP($A8,'Лист 1'!$A:$BB,34,0)</f>
        <v>0</v>
      </c>
      <c r="T8" s="38">
        <f>VLOOKUP($A8,'Лист 1'!$A:$BB,35,0)</f>
        <v>0</v>
      </c>
      <c r="U8" s="38">
        <f>VLOOKUP($A8,'Лист 1'!$A:$BB,36,0)</f>
        <v>0</v>
      </c>
      <c r="V8" s="38">
        <f>VLOOKUP($A8,'Лист 1'!$A:$BB,37,0)</f>
        <v>0</v>
      </c>
      <c r="W8" s="38">
        <f>VLOOKUP($A8,'Лист 1'!$A:$BB,38,0)</f>
        <v>0</v>
      </c>
      <c r="X8" s="38">
        <f>VLOOKUP($A8,'Лист 1'!$A:$BB,39,0)</f>
        <v>0</v>
      </c>
      <c r="Y8" s="38">
        <f>VLOOKUP($A8,'Лист 1'!$A:$BB,40,0)</f>
        <v>0</v>
      </c>
      <c r="Z8" s="38">
        <f>VLOOKUP($A8,'Лист 1'!$A:$BB,41,0)</f>
        <v>0</v>
      </c>
      <c r="AA8" s="38">
        <f>VLOOKUP($A8,'Лист 1'!$A:$BB,42,0)</f>
        <v>0</v>
      </c>
      <c r="AB8" s="38">
        <f>VLOOKUP($A8,'Лист 1'!$A:$BB,43,0)</f>
        <v>0</v>
      </c>
      <c r="AC8" s="38">
        <f>VLOOKUP($A8,'Лист 1'!$A:$BB,44,0)</f>
        <v>0</v>
      </c>
      <c r="AD8" s="38">
        <f>VLOOKUP($A8,'Лист 1'!$A:$BB,45,0)</f>
        <v>0</v>
      </c>
      <c r="AE8" s="38">
        <f>VLOOKUP($A8,'Лист 1'!$A:$BB,46,0)</f>
        <v>0</v>
      </c>
      <c r="AF8" s="38">
        <f>VLOOKUP($A8,'Лист 1'!$A:$BB,47,0)</f>
        <v>0</v>
      </c>
      <c r="AG8" s="38">
        <f>VLOOKUP($A8,'Лист 1'!$A:$BB,48,0)</f>
        <v>0</v>
      </c>
      <c r="AH8" s="38">
        <f>VLOOKUP($A8,'Лист 1'!$A:$BB,49,0)</f>
        <v>0</v>
      </c>
      <c r="AI8" s="38">
        <f>VLOOKUP($A8,'Лист 1'!$A:$BB,50,0)</f>
        <v>0</v>
      </c>
      <c r="AJ8" s="38">
        <f>VLOOKUP($A8,'Лист 1'!$A:$BB,51,0)</f>
        <v>0</v>
      </c>
      <c r="AK8" s="38">
        <f>VLOOKUP($A8,'Лист 1'!$A:$BB,52,0)</f>
        <v>0</v>
      </c>
      <c r="AL8" s="38">
        <f>VLOOKUP($A8,'Лист 1'!$A:$BB,53,0)</f>
        <v>0</v>
      </c>
      <c r="AM8" s="38">
        <f>VLOOKUP($A8,'Лист 1'!$A:$BB,54,0)</f>
        <v>0</v>
      </c>
      <c r="AN8" s="38" t="e">
        <f>VLOOKUP($A8,'Лист 1'!$A:$BB,55,0)</f>
        <v>#REF!</v>
      </c>
      <c r="AO8" s="8" t="s">
        <v>45</v>
      </c>
    </row>
    <row r="9" spans="1:41" ht="16.5" thickBot="1" x14ac:dyDescent="0.25">
      <c r="A9" s="72">
        <v>2</v>
      </c>
      <c r="B9" s="112"/>
      <c r="C9" s="163"/>
      <c r="D9" s="166"/>
      <c r="E9" s="34" t="s">
        <v>32</v>
      </c>
      <c r="F9" s="166"/>
      <c r="G9" s="66">
        <f>$G8</f>
        <v>2</v>
      </c>
      <c r="H9" s="103"/>
      <c r="I9" s="89"/>
      <c r="J9" s="38">
        <f>VLOOKUP($A9,'Лист 1'!$A:$BB,25,0)</f>
        <v>0.33</v>
      </c>
      <c r="K9" s="38">
        <f>VLOOKUP($A9,'Лист 1'!$A:$BB,26,0)</f>
        <v>0.33</v>
      </c>
      <c r="L9" s="38">
        <f>VLOOKUP($A9,'Лист 1'!$A:$BB,27,0)</f>
        <v>0.33</v>
      </c>
      <c r="M9" s="38">
        <f>VLOOKUP($A9,'Лист 1'!$A:$BB,28,0)</f>
        <v>0.33</v>
      </c>
      <c r="N9" s="38">
        <f>VLOOKUP($A9,'Лист 1'!$A:$BB,29,0)</f>
        <v>0.33</v>
      </c>
      <c r="O9" s="38">
        <f>VLOOKUP($A9,'Лист 1'!$A:$BB,30,0)</f>
        <v>0.34999999999126885</v>
      </c>
      <c r="P9" s="38">
        <f>VLOOKUP($A9,'Лист 1'!$A:$BB,31,0)</f>
        <v>0</v>
      </c>
      <c r="Q9" s="38">
        <f>VLOOKUP($A9,'Лист 1'!$A:$BB,32,0)</f>
        <v>0</v>
      </c>
      <c r="R9" s="38">
        <f>VLOOKUP($A9,'Лист 1'!$A:$BB,33,0)</f>
        <v>0</v>
      </c>
      <c r="S9" s="38">
        <f>VLOOKUP($A9,'Лист 1'!$A:$BB,34,0)</f>
        <v>0</v>
      </c>
      <c r="T9" s="38">
        <f>VLOOKUP($A9,'Лист 1'!$A:$BB,35,0)</f>
        <v>0</v>
      </c>
      <c r="U9" s="38">
        <f>VLOOKUP($A9,'Лист 1'!$A:$BB,36,0)</f>
        <v>0</v>
      </c>
      <c r="V9" s="38">
        <f>VLOOKUP($A9,'Лист 1'!$A:$BB,37,0)</f>
        <v>0</v>
      </c>
      <c r="W9" s="38">
        <f>VLOOKUP($A9,'Лист 1'!$A:$BB,38,0)</f>
        <v>0</v>
      </c>
      <c r="X9" s="38">
        <f>VLOOKUP($A9,'Лист 1'!$A:$BB,39,0)</f>
        <v>0</v>
      </c>
      <c r="Y9" s="38">
        <f>VLOOKUP($A9,'Лист 1'!$A:$BB,40,0)</f>
        <v>0</v>
      </c>
      <c r="Z9" s="38">
        <f>VLOOKUP($A9,'Лист 1'!$A:$BB,41,0)</f>
        <v>0</v>
      </c>
      <c r="AA9" s="38">
        <f>VLOOKUP($A9,'Лист 1'!$A:$BB,42,0)</f>
        <v>0</v>
      </c>
      <c r="AB9" s="38">
        <f>VLOOKUP($A9,'Лист 1'!$A:$BB,43,0)</f>
        <v>0</v>
      </c>
      <c r="AC9" s="38">
        <f>VLOOKUP($A9,'Лист 1'!$A:$BB,44,0)</f>
        <v>0</v>
      </c>
      <c r="AD9" s="38">
        <f>VLOOKUP($A9,'Лист 1'!$A:$BB,45,0)</f>
        <v>0</v>
      </c>
      <c r="AE9" s="38">
        <f>VLOOKUP($A9,'Лист 1'!$A:$BB,46,0)</f>
        <v>0</v>
      </c>
      <c r="AF9" s="38">
        <f>VLOOKUP($A9,'Лист 1'!$A:$BB,47,0)</f>
        <v>0</v>
      </c>
      <c r="AG9" s="38">
        <f>VLOOKUP($A9,'Лист 1'!$A:$BB,48,0)</f>
        <v>0</v>
      </c>
      <c r="AH9" s="38">
        <f>VLOOKUP($A9,'Лист 1'!$A:$BB,49,0)</f>
        <v>0</v>
      </c>
      <c r="AI9" s="38">
        <f>VLOOKUP($A9,'Лист 1'!$A:$BB,50,0)</f>
        <v>0</v>
      </c>
      <c r="AJ9" s="38">
        <f>VLOOKUP($A9,'Лист 1'!$A:$BB,51,0)</f>
        <v>0</v>
      </c>
      <c r="AK9" s="38">
        <f>VLOOKUP($A9,'Лист 1'!$A:$BB,52,0)</f>
        <v>0</v>
      </c>
      <c r="AL9" s="38">
        <f>VLOOKUP($A9,'Лист 1'!$A:$BB,53,0)</f>
        <v>0</v>
      </c>
      <c r="AM9" s="38">
        <f>VLOOKUP($A9,'Лист 1'!$A:$BB,54,0)</f>
        <v>0</v>
      </c>
      <c r="AN9" s="38" t="e">
        <f>VLOOKUP($A9,'Лист 1'!$A:$BB,55,0)</f>
        <v>#REF!</v>
      </c>
      <c r="AO9" s="8" t="s">
        <v>46</v>
      </c>
    </row>
    <row r="10" spans="1:41" ht="16.5" thickBot="1" x14ac:dyDescent="0.25">
      <c r="A10" s="72">
        <v>3</v>
      </c>
      <c r="B10" s="113"/>
      <c r="C10" s="164"/>
      <c r="D10" s="167"/>
      <c r="E10" s="39" t="s">
        <v>28</v>
      </c>
      <c r="F10" s="167"/>
      <c r="G10" s="70" t="e">
        <f>SUM(W10:IA10)</f>
        <v>#REF!</v>
      </c>
      <c r="H10" s="104"/>
      <c r="I10" s="90"/>
      <c r="J10" s="38">
        <f>VLOOKUP($A10,'Лист 1'!$A:$BB,25,0)</f>
        <v>1</v>
      </c>
      <c r="K10" s="38">
        <f>VLOOKUP($A10,'Лист 1'!$A:$BB,26,0)</f>
        <v>0</v>
      </c>
      <c r="L10" s="38">
        <f>VLOOKUP($A10,'Лист 1'!$A:$BB,27,0)</f>
        <v>0</v>
      </c>
      <c r="M10" s="38">
        <f>VLOOKUP($A10,'Лист 1'!$A:$BB,28,0)</f>
        <v>0</v>
      </c>
      <c r="N10" s="38">
        <f>VLOOKUP($A10,'Лист 1'!$A:$BB,29,0)</f>
        <v>0</v>
      </c>
      <c r="O10" s="38">
        <f>VLOOKUP($A10,'Лист 1'!$A:$BB,30,0)</f>
        <v>0</v>
      </c>
      <c r="P10" s="38">
        <f>VLOOKUP($A10,'Лист 1'!$A:$BB,31,0)</f>
        <v>0</v>
      </c>
      <c r="Q10" s="38">
        <f>VLOOKUP($A10,'Лист 1'!$A:$BB,32,0)</f>
        <v>0</v>
      </c>
      <c r="R10" s="38">
        <f>VLOOKUP($A10,'Лист 1'!$A:$BB,33,0)</f>
        <v>0</v>
      </c>
      <c r="S10" s="38">
        <f>VLOOKUP($A10,'Лист 1'!$A:$BB,34,0)</f>
        <v>0</v>
      </c>
      <c r="T10" s="38">
        <f>VLOOKUP($A10,'Лист 1'!$A:$BB,35,0)</f>
        <v>0</v>
      </c>
      <c r="U10" s="38">
        <f>VLOOKUP($A10,'Лист 1'!$A:$BB,36,0)</f>
        <v>0</v>
      </c>
      <c r="V10" s="38">
        <f>VLOOKUP($A10,'Лист 1'!$A:$BB,37,0)</f>
        <v>0</v>
      </c>
      <c r="W10" s="38">
        <f>VLOOKUP($A10,'Лист 1'!$A:$BB,38,0)</f>
        <v>0</v>
      </c>
      <c r="X10" s="38">
        <f>VLOOKUP($A10,'Лист 1'!$A:$BB,39,0)</f>
        <v>0</v>
      </c>
      <c r="Y10" s="38">
        <f>VLOOKUP($A10,'Лист 1'!$A:$BB,40,0)</f>
        <v>0</v>
      </c>
      <c r="Z10" s="38">
        <f>VLOOKUP($A10,'Лист 1'!$A:$BB,41,0)</f>
        <v>0</v>
      </c>
      <c r="AA10" s="38">
        <f>VLOOKUP($A10,'Лист 1'!$A:$BB,42,0)</f>
        <v>0</v>
      </c>
      <c r="AB10" s="38">
        <f>VLOOKUP($A10,'Лист 1'!$A:$BB,43,0)</f>
        <v>0</v>
      </c>
      <c r="AC10" s="38">
        <f>VLOOKUP($A10,'Лист 1'!$A:$BB,44,0)</f>
        <v>0</v>
      </c>
      <c r="AD10" s="38">
        <f>VLOOKUP($A10,'Лист 1'!$A:$BB,45,0)</f>
        <v>0</v>
      </c>
      <c r="AE10" s="38">
        <f>VLOOKUP($A10,'Лист 1'!$A:$BB,46,0)</f>
        <v>0</v>
      </c>
      <c r="AF10" s="38">
        <f>VLOOKUP($A10,'Лист 1'!$A:$BB,47,0)</f>
        <v>0</v>
      </c>
      <c r="AG10" s="38">
        <f>VLOOKUP($A10,'Лист 1'!$A:$BB,48,0)</f>
        <v>0</v>
      </c>
      <c r="AH10" s="38">
        <f>VLOOKUP($A10,'Лист 1'!$A:$BB,49,0)</f>
        <v>0</v>
      </c>
      <c r="AI10" s="38">
        <f>VLOOKUP($A10,'Лист 1'!$A:$BB,50,0)</f>
        <v>0</v>
      </c>
      <c r="AJ10" s="38">
        <f>VLOOKUP($A10,'Лист 1'!$A:$BB,51,0)</f>
        <v>0</v>
      </c>
      <c r="AK10" s="38">
        <f>VLOOKUP($A10,'Лист 1'!$A:$BB,52,0)</f>
        <v>0</v>
      </c>
      <c r="AL10" s="38">
        <f>VLOOKUP($A10,'Лист 1'!$A:$BB,53,0)</f>
        <v>0</v>
      </c>
      <c r="AM10" s="38">
        <f>VLOOKUP($A10,'Лист 1'!$A:$BB,54,0)</f>
        <v>0</v>
      </c>
      <c r="AN10" s="38" t="e">
        <f>VLOOKUP($A10,'Лист 1'!$A:$BB,55,0)</f>
        <v>#REF!</v>
      </c>
      <c r="AO10" s="8" t="s">
        <v>26</v>
      </c>
    </row>
    <row r="11" spans="1:41" ht="16.5" thickBot="1" x14ac:dyDescent="0.25">
      <c r="A11" s="72">
        <v>4</v>
      </c>
      <c r="B11" s="111" t="s">
        <v>10</v>
      </c>
      <c r="C11" s="162" t="str">
        <f>VLOOKUP($B11,'Лист 1'!B:V,2,0)</f>
        <v>Сборка и монтаж опор</v>
      </c>
      <c r="D11" s="165" t="str">
        <f>VLOOKUP($B11,'Лист 1'!B:V,3,0)</f>
        <v>ООО УК "Энергострой"</v>
      </c>
      <c r="E11" s="37" t="s">
        <v>27</v>
      </c>
      <c r="F11" s="165" t="str">
        <f>VLOOKUP($B11,'Лист 1'!B:V,7,0)</f>
        <v>шт.</v>
      </c>
      <c r="G11" s="69">
        <f>VLOOKUP($B11,'Лист 1'!B:V,8,0)</f>
        <v>4</v>
      </c>
      <c r="H11" s="102" t="e">
        <f>SUM($J13:$AN13)</f>
        <v>#REF!</v>
      </c>
      <c r="I11" s="88" t="e">
        <f t="shared" ref="I11" si="1">$H11*100/$G11</f>
        <v>#REF!</v>
      </c>
      <c r="J11" s="38">
        <f>VLOOKUP($A11,'Лист 1'!$A:$BB,25,0)</f>
        <v>0.66</v>
      </c>
      <c r="K11" s="38">
        <f>VLOOKUP($A11,'Лист 1'!$A:$BB,26,0)</f>
        <v>0.66</v>
      </c>
      <c r="L11" s="38">
        <f>VLOOKUP($A11,'Лист 1'!$A:$BB,27,0)</f>
        <v>0.66</v>
      </c>
      <c r="M11" s="38">
        <f>VLOOKUP($A11,'Лист 1'!$A:$BB,28,0)</f>
        <v>0.66</v>
      </c>
      <c r="N11" s="38">
        <f>VLOOKUP($A11,'Лист 1'!$A:$BB,29,0)</f>
        <v>0.66</v>
      </c>
      <c r="O11" s="38">
        <f>VLOOKUP($A11,'Лист 1'!$A:$BB,30,0)</f>
        <v>0.6999999999825377</v>
      </c>
      <c r="P11" s="38">
        <f>VLOOKUP($A11,'Лист 1'!$A:$BB,31,0)</f>
        <v>0</v>
      </c>
      <c r="Q11" s="38">
        <f>VLOOKUP($A11,'Лист 1'!$A:$BB,32,0)</f>
        <v>0</v>
      </c>
      <c r="R11" s="38">
        <f>VLOOKUP($A11,'Лист 1'!$A:$BB,33,0)</f>
        <v>0</v>
      </c>
      <c r="S11" s="38">
        <f>VLOOKUP($A11,'Лист 1'!$A:$BB,34,0)</f>
        <v>0</v>
      </c>
      <c r="T11" s="38">
        <f>VLOOKUP($A11,'Лист 1'!$A:$BB,35,0)</f>
        <v>0</v>
      </c>
      <c r="U11" s="38">
        <f>VLOOKUP($A11,'Лист 1'!$A:$BB,36,0)</f>
        <v>0</v>
      </c>
      <c r="V11" s="38">
        <f>VLOOKUP($A11,'Лист 1'!$A:$BB,37,0)</f>
        <v>0</v>
      </c>
      <c r="W11" s="38">
        <f>VLOOKUP($A11,'Лист 1'!$A:$BB,38,0)</f>
        <v>0</v>
      </c>
      <c r="X11" s="38">
        <f>VLOOKUP($A11,'Лист 1'!$A:$BB,39,0)</f>
        <v>0</v>
      </c>
      <c r="Y11" s="38">
        <f>VLOOKUP($A11,'Лист 1'!$A:$BB,40,0)</f>
        <v>0</v>
      </c>
      <c r="Z11" s="38">
        <f>VLOOKUP($A11,'Лист 1'!$A:$BB,41,0)</f>
        <v>0</v>
      </c>
      <c r="AA11" s="38">
        <f>VLOOKUP($A11,'Лист 1'!$A:$BB,42,0)</f>
        <v>0</v>
      </c>
      <c r="AB11" s="38">
        <f>VLOOKUP($A11,'Лист 1'!$A:$BB,43,0)</f>
        <v>0</v>
      </c>
      <c r="AC11" s="38">
        <f>VLOOKUP($A11,'Лист 1'!$A:$BB,44,0)</f>
        <v>0</v>
      </c>
      <c r="AD11" s="38">
        <f>VLOOKUP($A11,'Лист 1'!$A:$BB,45,0)</f>
        <v>0</v>
      </c>
      <c r="AE11" s="38">
        <f>VLOOKUP($A11,'Лист 1'!$A:$BB,46,0)</f>
        <v>0</v>
      </c>
      <c r="AF11" s="38">
        <f>VLOOKUP($A11,'Лист 1'!$A:$BB,47,0)</f>
        <v>0</v>
      </c>
      <c r="AG11" s="38">
        <f>VLOOKUP($A11,'Лист 1'!$A:$BB,48,0)</f>
        <v>0</v>
      </c>
      <c r="AH11" s="38">
        <f>VLOOKUP($A11,'Лист 1'!$A:$BB,49,0)</f>
        <v>0</v>
      </c>
      <c r="AI11" s="38">
        <f>VLOOKUP($A11,'Лист 1'!$A:$BB,50,0)</f>
        <v>0</v>
      </c>
      <c r="AJ11" s="38">
        <f>VLOOKUP($A11,'Лист 1'!$A:$BB,51,0)</f>
        <v>0</v>
      </c>
      <c r="AK11" s="38">
        <f>VLOOKUP($A11,'Лист 1'!$A:$BB,52,0)</f>
        <v>0</v>
      </c>
      <c r="AL11" s="38">
        <f>VLOOKUP($A11,'Лист 1'!$A:$BB,53,0)</f>
        <v>0</v>
      </c>
      <c r="AM11" s="38">
        <f>VLOOKUP($A11,'Лист 1'!$A:$BB,54,0)</f>
        <v>0</v>
      </c>
      <c r="AN11" s="38" t="e">
        <f>VLOOKUP($A11,'Лист 1'!$A:$BB,55,0)</f>
        <v>#REF!</v>
      </c>
      <c r="AO11" s="8" t="s">
        <v>39</v>
      </c>
    </row>
    <row r="12" spans="1:41" ht="16.5" thickBot="1" x14ac:dyDescent="0.25">
      <c r="A12" s="72">
        <v>5</v>
      </c>
      <c r="B12" s="112"/>
      <c r="C12" s="163"/>
      <c r="D12" s="166"/>
      <c r="E12" s="34" t="s">
        <v>32</v>
      </c>
      <c r="F12" s="166"/>
      <c r="G12" s="66">
        <f t="shared" ref="G12" si="2">$G11</f>
        <v>4</v>
      </c>
      <c r="H12" s="103"/>
      <c r="I12" s="89"/>
      <c r="J12" s="38">
        <f>VLOOKUP($A12,'Лист 1'!$A:$BB,25,0)</f>
        <v>0.5</v>
      </c>
      <c r="K12" s="38">
        <f>VLOOKUP($A12,'Лист 1'!$A:$BB,26,0)</f>
        <v>0.5</v>
      </c>
      <c r="L12" s="38">
        <f>VLOOKUP($A12,'Лист 1'!$A:$BB,27,0)</f>
        <v>0.5</v>
      </c>
      <c r="M12" s="38">
        <f>VLOOKUP($A12,'Лист 1'!$A:$BB,28,0)</f>
        <v>0.5</v>
      </c>
      <c r="N12" s="38">
        <f>VLOOKUP($A12,'Лист 1'!$A:$BB,29,0)</f>
        <v>0.5</v>
      </c>
      <c r="O12" s="38">
        <f>VLOOKUP($A12,'Лист 1'!$A:$BB,30,0)</f>
        <v>0.5</v>
      </c>
      <c r="P12" s="38">
        <f>VLOOKUP($A12,'Лист 1'!$A:$BB,31,0)</f>
        <v>0.5</v>
      </c>
      <c r="Q12" s="38">
        <f>VLOOKUP($A12,'Лист 1'!$A:$BB,32,0)</f>
        <v>0.5</v>
      </c>
      <c r="R12" s="38">
        <f>VLOOKUP($A12,'Лист 1'!$A:$BB,33,0)</f>
        <v>0</v>
      </c>
      <c r="S12" s="38">
        <f>VLOOKUP($A12,'Лист 1'!$A:$BB,34,0)</f>
        <v>0</v>
      </c>
      <c r="T12" s="38">
        <f>VLOOKUP($A12,'Лист 1'!$A:$BB,35,0)</f>
        <v>0</v>
      </c>
      <c r="U12" s="38">
        <f>VLOOKUP($A12,'Лист 1'!$A:$BB,36,0)</f>
        <v>0</v>
      </c>
      <c r="V12" s="38">
        <f>VLOOKUP($A12,'Лист 1'!$A:$BB,37,0)</f>
        <v>0</v>
      </c>
      <c r="W12" s="38">
        <f>VLOOKUP($A12,'Лист 1'!$A:$BB,38,0)</f>
        <v>0</v>
      </c>
      <c r="X12" s="38">
        <f>VLOOKUP($A12,'Лист 1'!$A:$BB,39,0)</f>
        <v>0</v>
      </c>
      <c r="Y12" s="38">
        <f>VLOOKUP($A12,'Лист 1'!$A:$BB,40,0)</f>
        <v>0</v>
      </c>
      <c r="Z12" s="38">
        <f>VLOOKUP($A12,'Лист 1'!$A:$BB,41,0)</f>
        <v>0</v>
      </c>
      <c r="AA12" s="38">
        <f>VLOOKUP($A12,'Лист 1'!$A:$BB,42,0)</f>
        <v>0</v>
      </c>
      <c r="AB12" s="38">
        <f>VLOOKUP($A12,'Лист 1'!$A:$BB,43,0)</f>
        <v>0</v>
      </c>
      <c r="AC12" s="38">
        <f>VLOOKUP($A12,'Лист 1'!$A:$BB,44,0)</f>
        <v>0</v>
      </c>
      <c r="AD12" s="38">
        <f>VLOOKUP($A12,'Лист 1'!$A:$BB,45,0)</f>
        <v>0</v>
      </c>
      <c r="AE12" s="38">
        <f>VLOOKUP($A12,'Лист 1'!$A:$BB,46,0)</f>
        <v>0</v>
      </c>
      <c r="AF12" s="38">
        <f>VLOOKUP($A12,'Лист 1'!$A:$BB,47,0)</f>
        <v>0</v>
      </c>
      <c r="AG12" s="38">
        <f>VLOOKUP($A12,'Лист 1'!$A:$BB,48,0)</f>
        <v>0</v>
      </c>
      <c r="AH12" s="38">
        <f>VLOOKUP($A12,'Лист 1'!$A:$BB,49,0)</f>
        <v>0</v>
      </c>
      <c r="AI12" s="38">
        <f>VLOOKUP($A12,'Лист 1'!$A:$BB,50,0)</f>
        <v>0</v>
      </c>
      <c r="AJ12" s="38">
        <f>VLOOKUP($A12,'Лист 1'!$A:$BB,51,0)</f>
        <v>0</v>
      </c>
      <c r="AK12" s="38">
        <f>VLOOKUP($A12,'Лист 1'!$A:$BB,52,0)</f>
        <v>0</v>
      </c>
      <c r="AL12" s="38">
        <f>VLOOKUP($A12,'Лист 1'!$A:$BB,53,0)</f>
        <v>0</v>
      </c>
      <c r="AM12" s="38">
        <f>VLOOKUP($A12,'Лист 1'!$A:$BB,54,0)</f>
        <v>0</v>
      </c>
      <c r="AN12" s="38" t="e">
        <f>VLOOKUP($A12,'Лист 1'!$A:$BB,55,0)</f>
        <v>#REF!</v>
      </c>
      <c r="AO12" s="8" t="s">
        <v>47</v>
      </c>
    </row>
    <row r="13" spans="1:41" ht="16.5" thickBot="1" x14ac:dyDescent="0.25">
      <c r="A13" s="72">
        <v>6</v>
      </c>
      <c r="B13" s="113"/>
      <c r="C13" s="164"/>
      <c r="D13" s="167"/>
      <c r="E13" s="39" t="s">
        <v>28</v>
      </c>
      <c r="F13" s="167"/>
      <c r="G13" s="70" t="e">
        <f>SUM(W13:IA13)</f>
        <v>#REF!</v>
      </c>
      <c r="H13" s="104"/>
      <c r="I13" s="90"/>
      <c r="J13" s="38">
        <f>VLOOKUP($A13,'Лист 1'!$A:$BB,25,0)</f>
        <v>0</v>
      </c>
      <c r="K13" s="38">
        <f>VLOOKUP($A13,'Лист 1'!$A:$BB,26,0)</f>
        <v>0</v>
      </c>
      <c r="L13" s="38">
        <f>VLOOKUP($A13,'Лист 1'!$A:$BB,27,0)</f>
        <v>0</v>
      </c>
      <c r="M13" s="38">
        <f>VLOOKUP($A13,'Лист 1'!$A:$BB,28,0)</f>
        <v>0</v>
      </c>
      <c r="N13" s="38">
        <f>VLOOKUP($A13,'Лист 1'!$A:$BB,29,0)</f>
        <v>0</v>
      </c>
      <c r="O13" s="38">
        <f>VLOOKUP($A13,'Лист 1'!$A:$BB,30,0)</f>
        <v>0</v>
      </c>
      <c r="P13" s="38">
        <f>VLOOKUP($A13,'Лист 1'!$A:$BB,31,0)</f>
        <v>0</v>
      </c>
      <c r="Q13" s="38">
        <f>VLOOKUP($A13,'Лист 1'!$A:$BB,32,0)</f>
        <v>0</v>
      </c>
      <c r="R13" s="38">
        <f>VLOOKUP($A13,'Лист 1'!$A:$BB,33,0)</f>
        <v>0</v>
      </c>
      <c r="S13" s="38">
        <f>VLOOKUP($A13,'Лист 1'!$A:$BB,34,0)</f>
        <v>0</v>
      </c>
      <c r="T13" s="38">
        <f>VLOOKUP($A13,'Лист 1'!$A:$BB,35,0)</f>
        <v>0</v>
      </c>
      <c r="U13" s="38">
        <f>VLOOKUP($A13,'Лист 1'!$A:$BB,36,0)</f>
        <v>0</v>
      </c>
      <c r="V13" s="38">
        <f>VLOOKUP($A13,'Лист 1'!$A:$BB,37,0)</f>
        <v>0</v>
      </c>
      <c r="W13" s="38">
        <f>VLOOKUP($A13,'Лист 1'!$A:$BB,38,0)</f>
        <v>0</v>
      </c>
      <c r="X13" s="38">
        <f>VLOOKUP($A13,'Лист 1'!$A:$BB,39,0)</f>
        <v>0</v>
      </c>
      <c r="Y13" s="38">
        <f>VLOOKUP($A13,'Лист 1'!$A:$BB,40,0)</f>
        <v>0</v>
      </c>
      <c r="Z13" s="38">
        <f>VLOOKUP($A13,'Лист 1'!$A:$BB,41,0)</f>
        <v>0</v>
      </c>
      <c r="AA13" s="38">
        <f>VLOOKUP($A13,'Лист 1'!$A:$BB,42,0)</f>
        <v>0</v>
      </c>
      <c r="AB13" s="38">
        <f>VLOOKUP($A13,'Лист 1'!$A:$BB,43,0)</f>
        <v>0</v>
      </c>
      <c r="AC13" s="38">
        <f>VLOOKUP($A13,'Лист 1'!$A:$BB,44,0)</f>
        <v>0</v>
      </c>
      <c r="AD13" s="38">
        <f>VLOOKUP($A13,'Лист 1'!$A:$BB,45,0)</f>
        <v>0</v>
      </c>
      <c r="AE13" s="38">
        <f>VLOOKUP($A13,'Лист 1'!$A:$BB,46,0)</f>
        <v>0</v>
      </c>
      <c r="AF13" s="38">
        <f>VLOOKUP($A13,'Лист 1'!$A:$BB,47,0)</f>
        <v>0</v>
      </c>
      <c r="AG13" s="38">
        <f>VLOOKUP($A13,'Лист 1'!$A:$BB,48,0)</f>
        <v>0</v>
      </c>
      <c r="AH13" s="38">
        <f>VLOOKUP($A13,'Лист 1'!$A:$BB,49,0)</f>
        <v>0</v>
      </c>
      <c r="AI13" s="38">
        <f>VLOOKUP($A13,'Лист 1'!$A:$BB,50,0)</f>
        <v>0</v>
      </c>
      <c r="AJ13" s="38">
        <f>VLOOKUP($A13,'Лист 1'!$A:$BB,51,0)</f>
        <v>0</v>
      </c>
      <c r="AK13" s="38">
        <f>VLOOKUP($A13,'Лист 1'!$A:$BB,52,0)</f>
        <v>0</v>
      </c>
      <c r="AL13" s="38">
        <f>VLOOKUP($A13,'Лист 1'!$A:$BB,53,0)</f>
        <v>0</v>
      </c>
      <c r="AM13" s="38">
        <f>VLOOKUP($A13,'Лист 1'!$A:$BB,54,0)</f>
        <v>0</v>
      </c>
      <c r="AN13" s="38" t="e">
        <f>VLOOKUP($A13,'Лист 1'!$A:$BB,55,0)</f>
        <v>#REF!</v>
      </c>
      <c r="AO13" s="8" t="s">
        <v>48</v>
      </c>
    </row>
    <row r="14" spans="1:41" ht="15" x14ac:dyDescent="0.2">
      <c r="B14" s="9"/>
      <c r="C14" s="10"/>
      <c r="D14" s="11"/>
      <c r="E14" s="11"/>
      <c r="F14" s="11"/>
      <c r="G14" s="12"/>
      <c r="H14" s="12"/>
      <c r="I14" s="12"/>
      <c r="AO14" s="8" t="s">
        <v>49</v>
      </c>
    </row>
    <row r="15" spans="1:41" ht="15" x14ac:dyDescent="0.2">
      <c r="B15" s="9"/>
      <c r="C15" s="10"/>
      <c r="D15" s="11"/>
      <c r="E15" s="11"/>
      <c r="F15" s="11"/>
      <c r="G15" s="12"/>
      <c r="H15" s="12"/>
      <c r="I15" s="12"/>
      <c r="AO15" s="8" t="s">
        <v>50</v>
      </c>
    </row>
    <row r="16" spans="1:41" ht="15" x14ac:dyDescent="0.2">
      <c r="B16" s="9"/>
      <c r="C16" s="10"/>
      <c r="D16" s="11"/>
      <c r="E16" s="11"/>
      <c r="F16" s="11"/>
      <c r="G16" s="12"/>
      <c r="H16" s="12"/>
      <c r="I16" s="12"/>
      <c r="AO16" s="8" t="s">
        <v>51</v>
      </c>
    </row>
    <row r="17" spans="2:9" ht="15" x14ac:dyDescent="0.2">
      <c r="B17" s="9"/>
      <c r="C17" s="10"/>
      <c r="D17" s="11"/>
      <c r="E17" s="11"/>
      <c r="F17" s="11"/>
      <c r="G17" s="12"/>
      <c r="H17" s="12"/>
      <c r="I17" s="12"/>
    </row>
    <row r="18" spans="2:9" ht="15" x14ac:dyDescent="0.2">
      <c r="B18" s="9"/>
      <c r="C18" s="10"/>
      <c r="D18" s="11"/>
      <c r="E18" s="11"/>
      <c r="F18" s="11"/>
      <c r="G18" s="12"/>
      <c r="H18" s="12"/>
      <c r="I18" s="12"/>
    </row>
    <row r="19" spans="2:9" ht="15" x14ac:dyDescent="0.2">
      <c r="B19" s="9"/>
      <c r="C19" s="10"/>
      <c r="D19" s="11"/>
      <c r="E19" s="11"/>
      <c r="F19" s="11"/>
      <c r="G19" s="12"/>
      <c r="H19" s="12"/>
      <c r="I19" s="12"/>
    </row>
    <row r="20" spans="2:9" ht="15" x14ac:dyDescent="0.2">
      <c r="B20" s="9"/>
      <c r="C20" s="10"/>
      <c r="D20" s="11"/>
      <c r="E20" s="11"/>
      <c r="F20" s="11"/>
      <c r="G20" s="12"/>
      <c r="H20" s="12"/>
      <c r="I20" s="12"/>
    </row>
    <row r="21" spans="2:9" ht="15" x14ac:dyDescent="0.2">
      <c r="B21" s="9"/>
      <c r="C21" s="10"/>
      <c r="D21" s="11"/>
      <c r="E21" s="11"/>
      <c r="F21" s="11"/>
      <c r="G21" s="12"/>
      <c r="H21" s="12"/>
      <c r="I21" s="12"/>
    </row>
    <row r="22" spans="2:9" ht="15" x14ac:dyDescent="0.2">
      <c r="B22" s="9"/>
      <c r="C22" s="10"/>
      <c r="D22" s="11"/>
      <c r="E22" s="11"/>
      <c r="F22" s="11"/>
      <c r="G22" s="12"/>
      <c r="H22" s="12"/>
      <c r="I22" s="12"/>
    </row>
    <row r="23" spans="2:9" ht="15" x14ac:dyDescent="0.2">
      <c r="B23" s="9"/>
      <c r="C23" s="10"/>
      <c r="D23" s="11"/>
      <c r="E23" s="11"/>
      <c r="F23" s="11"/>
      <c r="G23" s="12"/>
      <c r="H23" s="12"/>
      <c r="I23" s="12"/>
    </row>
    <row r="24" spans="2:9" ht="15" x14ac:dyDescent="0.2">
      <c r="B24" s="9"/>
      <c r="C24" s="10"/>
      <c r="D24" s="11"/>
      <c r="E24" s="11"/>
      <c r="F24" s="11"/>
      <c r="G24" s="12"/>
      <c r="H24" s="12"/>
      <c r="I24" s="12"/>
    </row>
    <row r="25" spans="2:9" ht="15" x14ac:dyDescent="0.2">
      <c r="B25" s="9"/>
      <c r="C25" s="10"/>
      <c r="D25" s="11"/>
      <c r="E25" s="11"/>
      <c r="F25" s="11"/>
      <c r="G25" s="12"/>
      <c r="H25" s="12"/>
      <c r="I25" s="12"/>
    </row>
    <row r="26" spans="2:9" ht="15" x14ac:dyDescent="0.2">
      <c r="B26" s="9"/>
      <c r="C26" s="10"/>
      <c r="D26" s="11"/>
      <c r="E26" s="11"/>
      <c r="F26" s="11"/>
      <c r="G26" s="12"/>
      <c r="H26" s="12"/>
      <c r="I26" s="12"/>
    </row>
    <row r="27" spans="2:9" ht="15" x14ac:dyDescent="0.2">
      <c r="B27" s="9"/>
      <c r="C27" s="10"/>
      <c r="D27" s="11"/>
      <c r="E27" s="11"/>
      <c r="F27" s="11"/>
      <c r="G27" s="12"/>
      <c r="H27" s="12"/>
      <c r="I27" s="12"/>
    </row>
    <row r="28" spans="2:9" ht="15" x14ac:dyDescent="0.2">
      <c r="B28" s="9"/>
      <c r="C28" s="10"/>
      <c r="D28" s="11"/>
      <c r="E28" s="11"/>
      <c r="F28" s="11"/>
      <c r="G28" s="12"/>
      <c r="H28" s="12"/>
      <c r="I28" s="12"/>
    </row>
    <row r="29" spans="2:9" ht="15" x14ac:dyDescent="0.2">
      <c r="B29" s="9"/>
      <c r="C29" s="10"/>
      <c r="D29" s="11"/>
      <c r="E29" s="11"/>
      <c r="F29" s="11"/>
      <c r="G29" s="12"/>
      <c r="H29" s="12"/>
      <c r="I29" s="12"/>
    </row>
    <row r="30" spans="2:9" ht="15" x14ac:dyDescent="0.2">
      <c r="B30" s="9"/>
      <c r="C30" s="10"/>
      <c r="D30" s="11"/>
      <c r="E30" s="11"/>
      <c r="F30" s="11"/>
      <c r="G30" s="12"/>
      <c r="H30" s="12"/>
      <c r="I30" s="12"/>
    </row>
    <row r="31" spans="2:9" ht="15" x14ac:dyDescent="0.2">
      <c r="B31" s="9"/>
      <c r="C31" s="10"/>
      <c r="D31" s="11"/>
      <c r="E31" s="11"/>
      <c r="F31" s="11"/>
      <c r="G31" s="12"/>
      <c r="H31" s="12"/>
      <c r="I31" s="12"/>
    </row>
    <row r="32" spans="2:9" ht="15" x14ac:dyDescent="0.2">
      <c r="B32" s="9"/>
      <c r="C32" s="10"/>
      <c r="D32" s="11"/>
      <c r="E32" s="11"/>
      <c r="F32" s="11"/>
      <c r="G32" s="12"/>
      <c r="H32" s="12"/>
      <c r="I32" s="12"/>
    </row>
    <row r="33" spans="2:9" ht="15" x14ac:dyDescent="0.2">
      <c r="B33" s="9"/>
      <c r="C33" s="10"/>
      <c r="D33" s="11"/>
      <c r="E33" s="11"/>
      <c r="F33" s="11"/>
      <c r="G33" s="12"/>
      <c r="H33" s="12"/>
      <c r="I33" s="12"/>
    </row>
    <row r="34" spans="2:9" ht="15" x14ac:dyDescent="0.2">
      <c r="B34" s="9"/>
      <c r="C34" s="10"/>
      <c r="D34" s="11"/>
      <c r="E34" s="11"/>
      <c r="F34" s="11"/>
      <c r="G34" s="12"/>
      <c r="H34" s="12"/>
      <c r="I34" s="12"/>
    </row>
    <row r="35" spans="2:9" ht="15" x14ac:dyDescent="0.2">
      <c r="B35" s="9"/>
      <c r="C35" s="10"/>
      <c r="D35" s="11"/>
      <c r="E35" s="11"/>
      <c r="F35" s="11"/>
      <c r="G35" s="12"/>
      <c r="H35" s="12"/>
      <c r="I35" s="12"/>
    </row>
    <row r="36" spans="2:9" ht="15" x14ac:dyDescent="0.2">
      <c r="B36" s="9"/>
      <c r="C36" s="10"/>
      <c r="D36" s="11"/>
      <c r="E36" s="11"/>
      <c r="F36" s="11"/>
      <c r="G36" s="12"/>
      <c r="H36" s="12"/>
      <c r="I36" s="12"/>
    </row>
    <row r="37" spans="2:9" ht="15" x14ac:dyDescent="0.2">
      <c r="B37" s="9"/>
      <c r="C37" s="10"/>
      <c r="D37" s="11"/>
      <c r="E37" s="11"/>
      <c r="F37" s="11"/>
      <c r="G37" s="12"/>
      <c r="H37" s="12"/>
      <c r="I37" s="12"/>
    </row>
    <row r="38" spans="2:9" ht="15" x14ac:dyDescent="0.2">
      <c r="B38" s="9"/>
      <c r="C38" s="10"/>
      <c r="D38" s="11"/>
      <c r="E38" s="11"/>
      <c r="F38" s="11"/>
      <c r="G38" s="12"/>
      <c r="H38" s="12"/>
      <c r="I38" s="12"/>
    </row>
    <row r="39" spans="2:9" ht="15" x14ac:dyDescent="0.2">
      <c r="B39" s="9"/>
      <c r="C39" s="10"/>
      <c r="D39" s="11"/>
      <c r="E39" s="11"/>
      <c r="F39" s="11"/>
      <c r="G39" s="12"/>
      <c r="H39" s="12"/>
      <c r="I39" s="12"/>
    </row>
    <row r="40" spans="2:9" ht="15" x14ac:dyDescent="0.2">
      <c r="B40" s="9"/>
      <c r="C40" s="10"/>
      <c r="D40" s="11"/>
      <c r="E40" s="11"/>
      <c r="F40" s="11"/>
      <c r="G40" s="12"/>
      <c r="H40" s="12"/>
      <c r="I40" s="12"/>
    </row>
    <row r="41" spans="2:9" ht="15" x14ac:dyDescent="0.2">
      <c r="B41" s="9"/>
      <c r="C41" s="10"/>
      <c r="D41" s="11"/>
      <c r="E41" s="11"/>
      <c r="F41" s="11"/>
      <c r="G41" s="12"/>
      <c r="H41" s="12"/>
      <c r="I41" s="12"/>
    </row>
    <row r="42" spans="2:9" ht="15" x14ac:dyDescent="0.2">
      <c r="B42" s="9"/>
      <c r="C42" s="10"/>
      <c r="D42" s="11"/>
      <c r="E42" s="11"/>
      <c r="F42" s="11"/>
      <c r="G42" s="12"/>
      <c r="H42" s="12"/>
      <c r="I42" s="12"/>
    </row>
    <row r="43" spans="2:9" ht="15" x14ac:dyDescent="0.2">
      <c r="B43" s="9"/>
      <c r="C43" s="10"/>
      <c r="D43" s="11"/>
      <c r="E43" s="11"/>
      <c r="F43" s="11"/>
      <c r="G43" s="12"/>
      <c r="H43" s="12"/>
      <c r="I43" s="12"/>
    </row>
    <row r="44" spans="2:9" ht="15" x14ac:dyDescent="0.2">
      <c r="B44" s="9"/>
      <c r="C44" s="10"/>
      <c r="D44" s="11"/>
      <c r="E44" s="11"/>
      <c r="F44" s="11"/>
      <c r="G44" s="12"/>
      <c r="H44" s="12"/>
      <c r="I44" s="12"/>
    </row>
    <row r="45" spans="2:9" ht="15" x14ac:dyDescent="0.2">
      <c r="B45" s="9"/>
      <c r="C45" s="10"/>
      <c r="D45" s="11"/>
      <c r="E45" s="11"/>
      <c r="F45" s="11"/>
      <c r="G45" s="12"/>
      <c r="H45" s="12"/>
      <c r="I45" s="12"/>
    </row>
    <row r="46" spans="2:9" ht="15" x14ac:dyDescent="0.2">
      <c r="B46" s="9"/>
      <c r="C46" s="10"/>
      <c r="D46" s="11"/>
      <c r="E46" s="11"/>
      <c r="F46" s="11"/>
      <c r="G46" s="12"/>
      <c r="H46" s="12"/>
      <c r="I46" s="12"/>
    </row>
    <row r="47" spans="2:9" ht="15" x14ac:dyDescent="0.2">
      <c r="B47" s="9"/>
      <c r="C47" s="10"/>
      <c r="D47" s="11"/>
      <c r="E47" s="11"/>
      <c r="F47" s="11"/>
      <c r="G47" s="12"/>
      <c r="H47" s="12"/>
      <c r="I47" s="12"/>
    </row>
    <row r="48" spans="2:9" ht="15" x14ac:dyDescent="0.2">
      <c r="B48" s="9"/>
      <c r="C48" s="10"/>
      <c r="D48" s="11"/>
      <c r="E48" s="11"/>
      <c r="F48" s="11"/>
      <c r="G48" s="12"/>
      <c r="H48" s="12"/>
      <c r="I48" s="12"/>
    </row>
    <row r="49" spans="2:9" ht="15" x14ac:dyDescent="0.2">
      <c r="B49" s="9"/>
      <c r="C49" s="10"/>
      <c r="D49" s="11"/>
      <c r="E49" s="11"/>
      <c r="F49" s="11"/>
      <c r="G49" s="12"/>
      <c r="H49" s="12"/>
      <c r="I49" s="12"/>
    </row>
    <row r="50" spans="2:9" ht="15" x14ac:dyDescent="0.2">
      <c r="B50" s="9"/>
      <c r="C50" s="10"/>
      <c r="D50" s="11"/>
      <c r="E50" s="11"/>
      <c r="F50" s="11"/>
      <c r="G50" s="12"/>
      <c r="H50" s="12"/>
      <c r="I50" s="12"/>
    </row>
    <row r="51" spans="2:9" ht="15" x14ac:dyDescent="0.2">
      <c r="B51" s="9"/>
      <c r="C51" s="10"/>
      <c r="D51" s="11"/>
      <c r="E51" s="11"/>
      <c r="F51" s="11"/>
      <c r="G51" s="12"/>
      <c r="H51" s="12"/>
      <c r="I51" s="12"/>
    </row>
    <row r="52" spans="2:9" ht="15" x14ac:dyDescent="0.2">
      <c r="B52" s="9"/>
      <c r="C52" s="10"/>
      <c r="D52" s="11"/>
      <c r="E52" s="11"/>
      <c r="F52" s="11"/>
      <c r="G52" s="12"/>
      <c r="H52" s="12"/>
      <c r="I52" s="12"/>
    </row>
    <row r="53" spans="2:9" ht="15" x14ac:dyDescent="0.2">
      <c r="B53" s="9"/>
      <c r="C53" s="10"/>
      <c r="D53" s="11"/>
      <c r="E53" s="11"/>
      <c r="F53" s="11"/>
      <c r="G53" s="12"/>
      <c r="H53" s="12"/>
      <c r="I53" s="12"/>
    </row>
    <row r="54" spans="2:9" ht="15" x14ac:dyDescent="0.2">
      <c r="B54" s="9"/>
      <c r="C54" s="10"/>
      <c r="D54" s="11"/>
      <c r="E54" s="11"/>
      <c r="F54" s="11"/>
      <c r="G54" s="12"/>
      <c r="H54" s="12"/>
      <c r="I54" s="12"/>
    </row>
    <row r="55" spans="2:9" ht="15" x14ac:dyDescent="0.2">
      <c r="B55" s="9"/>
      <c r="C55" s="10"/>
      <c r="D55" s="11"/>
      <c r="E55" s="11"/>
      <c r="F55" s="11"/>
      <c r="G55" s="12"/>
      <c r="H55" s="12"/>
      <c r="I55" s="12"/>
    </row>
    <row r="56" spans="2:9" ht="15" x14ac:dyDescent="0.2">
      <c r="B56" s="9"/>
      <c r="C56" s="10"/>
      <c r="D56" s="11"/>
      <c r="E56" s="11"/>
      <c r="F56" s="11"/>
      <c r="G56" s="12"/>
      <c r="H56" s="12"/>
      <c r="I56" s="12"/>
    </row>
    <row r="57" spans="2:9" ht="15" x14ac:dyDescent="0.2">
      <c r="B57" s="9"/>
      <c r="C57" s="10"/>
      <c r="D57" s="11"/>
      <c r="E57" s="11"/>
      <c r="F57" s="11"/>
      <c r="G57" s="12"/>
      <c r="H57" s="12"/>
      <c r="I57" s="12"/>
    </row>
    <row r="58" spans="2:9" ht="15" x14ac:dyDescent="0.2">
      <c r="B58" s="9"/>
      <c r="C58" s="10"/>
      <c r="D58" s="11"/>
      <c r="E58" s="11"/>
      <c r="F58" s="11"/>
      <c r="G58" s="12"/>
      <c r="H58" s="12"/>
      <c r="I58" s="12"/>
    </row>
    <row r="59" spans="2:9" ht="15" x14ac:dyDescent="0.2">
      <c r="B59" s="9"/>
      <c r="C59" s="10"/>
      <c r="D59" s="11"/>
      <c r="E59" s="11"/>
      <c r="F59" s="11"/>
      <c r="G59" s="12"/>
      <c r="H59" s="12"/>
      <c r="I59" s="12"/>
    </row>
    <row r="60" spans="2:9" ht="15" x14ac:dyDescent="0.2">
      <c r="B60" s="9"/>
      <c r="C60" s="10"/>
      <c r="D60" s="11"/>
      <c r="E60" s="11"/>
      <c r="F60" s="11"/>
      <c r="G60" s="12"/>
      <c r="H60" s="12"/>
      <c r="I60" s="12"/>
    </row>
    <row r="61" spans="2:9" ht="15" x14ac:dyDescent="0.2">
      <c r="B61" s="9"/>
      <c r="C61" s="10"/>
      <c r="D61" s="11"/>
      <c r="E61" s="11"/>
      <c r="F61" s="11"/>
      <c r="G61" s="12"/>
      <c r="H61" s="12"/>
      <c r="I61" s="12"/>
    </row>
    <row r="62" spans="2:9" ht="15" x14ac:dyDescent="0.2">
      <c r="B62" s="9"/>
      <c r="C62" s="10"/>
      <c r="D62" s="11"/>
      <c r="E62" s="11"/>
      <c r="F62" s="11"/>
      <c r="G62" s="12"/>
      <c r="H62" s="12"/>
      <c r="I62" s="12"/>
    </row>
    <row r="63" spans="2:9" ht="15" x14ac:dyDescent="0.2">
      <c r="B63" s="9"/>
      <c r="C63" s="10"/>
      <c r="D63" s="11"/>
      <c r="E63" s="11"/>
      <c r="F63" s="11"/>
      <c r="G63" s="12"/>
      <c r="H63" s="12"/>
      <c r="I63" s="12"/>
    </row>
    <row r="64" spans="2:9" ht="15" x14ac:dyDescent="0.2">
      <c r="B64" s="9"/>
      <c r="C64" s="10"/>
      <c r="D64" s="11"/>
      <c r="E64" s="11"/>
      <c r="F64" s="11"/>
      <c r="G64" s="12"/>
      <c r="H64" s="12"/>
      <c r="I64" s="12"/>
    </row>
    <row r="65" spans="2:9" ht="15" x14ac:dyDescent="0.2">
      <c r="B65" s="9"/>
      <c r="C65" s="10"/>
      <c r="D65" s="11"/>
      <c r="E65" s="11"/>
      <c r="F65" s="11"/>
      <c r="G65" s="12"/>
      <c r="H65" s="12"/>
      <c r="I65" s="12"/>
    </row>
    <row r="66" spans="2:9" ht="15" x14ac:dyDescent="0.2">
      <c r="B66" s="9"/>
      <c r="C66" s="10"/>
      <c r="D66" s="11"/>
      <c r="E66" s="11"/>
      <c r="F66" s="11"/>
      <c r="G66" s="12"/>
      <c r="H66" s="12"/>
      <c r="I66" s="12"/>
    </row>
    <row r="67" spans="2:9" ht="15" x14ac:dyDescent="0.2">
      <c r="B67" s="9"/>
      <c r="C67" s="10"/>
      <c r="D67" s="11"/>
      <c r="E67" s="11"/>
      <c r="F67" s="11"/>
      <c r="G67" s="12"/>
      <c r="H67" s="12"/>
      <c r="I67" s="12"/>
    </row>
    <row r="68" spans="2:9" ht="15" x14ac:dyDescent="0.2">
      <c r="B68" s="9"/>
      <c r="C68" s="10"/>
      <c r="D68" s="11"/>
      <c r="E68" s="11"/>
      <c r="F68" s="11"/>
      <c r="G68" s="12"/>
      <c r="H68" s="12"/>
      <c r="I68" s="12"/>
    </row>
    <row r="69" spans="2:9" ht="15" x14ac:dyDescent="0.2">
      <c r="B69" s="9"/>
      <c r="C69" s="10"/>
      <c r="D69" s="11"/>
      <c r="E69" s="11"/>
      <c r="F69" s="11"/>
      <c r="G69" s="12"/>
      <c r="H69" s="12"/>
      <c r="I69" s="12"/>
    </row>
    <row r="70" spans="2:9" ht="15" x14ac:dyDescent="0.2">
      <c r="B70" s="9"/>
      <c r="C70" s="10"/>
      <c r="D70" s="11"/>
      <c r="E70" s="11"/>
      <c r="F70" s="11"/>
      <c r="G70" s="12"/>
      <c r="H70" s="12"/>
      <c r="I70" s="12"/>
    </row>
    <row r="71" spans="2:9" ht="15" x14ac:dyDescent="0.2">
      <c r="B71" s="9"/>
      <c r="C71" s="10"/>
      <c r="D71" s="11"/>
      <c r="E71" s="11"/>
      <c r="F71" s="11"/>
      <c r="G71" s="12"/>
      <c r="H71" s="12"/>
      <c r="I71" s="12"/>
    </row>
    <row r="72" spans="2:9" ht="15" x14ac:dyDescent="0.2">
      <c r="B72" s="9"/>
      <c r="C72" s="10"/>
      <c r="D72" s="11"/>
      <c r="E72" s="11"/>
      <c r="F72" s="11"/>
      <c r="G72" s="12"/>
      <c r="H72" s="12"/>
      <c r="I72" s="12"/>
    </row>
    <row r="73" spans="2:9" ht="15" x14ac:dyDescent="0.2">
      <c r="B73" s="9"/>
      <c r="C73" s="10"/>
      <c r="D73" s="11"/>
      <c r="E73" s="11"/>
      <c r="F73" s="11"/>
      <c r="G73" s="12"/>
      <c r="H73" s="12"/>
      <c r="I73" s="12"/>
    </row>
    <row r="74" spans="2:9" ht="15" x14ac:dyDescent="0.2">
      <c r="B74" s="9"/>
      <c r="C74" s="10"/>
      <c r="D74" s="11"/>
      <c r="E74" s="11"/>
      <c r="F74" s="11"/>
      <c r="G74" s="12"/>
      <c r="H74" s="12"/>
      <c r="I74" s="12"/>
    </row>
    <row r="75" spans="2:9" ht="15" x14ac:dyDescent="0.2">
      <c r="B75" s="9"/>
      <c r="C75" s="10"/>
      <c r="D75" s="11"/>
      <c r="E75" s="11"/>
      <c r="F75" s="11"/>
      <c r="G75" s="12"/>
      <c r="H75" s="12"/>
      <c r="I75" s="12"/>
    </row>
    <row r="76" spans="2:9" ht="15" x14ac:dyDescent="0.2">
      <c r="B76" s="9"/>
      <c r="C76" s="10"/>
      <c r="D76" s="11"/>
      <c r="E76" s="11"/>
      <c r="F76" s="11"/>
      <c r="G76" s="12"/>
      <c r="H76" s="12"/>
      <c r="I76" s="12"/>
    </row>
    <row r="77" spans="2:9" ht="15" x14ac:dyDescent="0.2">
      <c r="B77" s="9"/>
      <c r="C77" s="10"/>
      <c r="D77" s="11"/>
      <c r="E77" s="11"/>
      <c r="F77" s="11"/>
      <c r="G77" s="12"/>
      <c r="H77" s="12"/>
      <c r="I77" s="12"/>
    </row>
    <row r="78" spans="2:9" ht="15" x14ac:dyDescent="0.2">
      <c r="B78" s="9"/>
      <c r="C78" s="10"/>
      <c r="D78" s="11"/>
      <c r="E78" s="11"/>
      <c r="F78" s="11"/>
      <c r="G78" s="12"/>
      <c r="H78" s="12"/>
      <c r="I78" s="12"/>
    </row>
    <row r="79" spans="2:9" ht="15" x14ac:dyDescent="0.2">
      <c r="B79" s="9"/>
      <c r="C79" s="10"/>
      <c r="D79" s="11"/>
      <c r="E79" s="11"/>
      <c r="F79" s="11"/>
      <c r="G79" s="12"/>
      <c r="H79" s="12"/>
      <c r="I79" s="12"/>
    </row>
    <row r="80" spans="2:9" ht="15" x14ac:dyDescent="0.2">
      <c r="B80" s="9"/>
      <c r="C80" s="10"/>
      <c r="D80" s="11"/>
      <c r="E80" s="11"/>
      <c r="F80" s="11"/>
      <c r="G80" s="12"/>
      <c r="H80" s="12"/>
      <c r="I80" s="12"/>
    </row>
    <row r="81" spans="2:9" ht="15" x14ac:dyDescent="0.2">
      <c r="B81" s="9"/>
      <c r="C81" s="10"/>
      <c r="D81" s="11"/>
      <c r="E81" s="11"/>
      <c r="F81" s="11"/>
      <c r="G81" s="12"/>
      <c r="H81" s="12"/>
      <c r="I81" s="12"/>
    </row>
    <row r="82" spans="2:9" ht="15" x14ac:dyDescent="0.2">
      <c r="B82" s="9"/>
      <c r="C82" s="10"/>
      <c r="D82" s="11"/>
      <c r="E82" s="11"/>
      <c r="F82" s="11"/>
      <c r="G82" s="12"/>
      <c r="H82" s="12"/>
      <c r="I82" s="12"/>
    </row>
    <row r="83" spans="2:9" ht="15" x14ac:dyDescent="0.2">
      <c r="B83" s="9"/>
      <c r="C83" s="10"/>
      <c r="D83" s="11"/>
      <c r="E83" s="11"/>
      <c r="F83" s="11"/>
      <c r="G83" s="12"/>
      <c r="H83" s="12"/>
      <c r="I83" s="12"/>
    </row>
    <row r="84" spans="2:9" ht="15" x14ac:dyDescent="0.2">
      <c r="B84" s="9"/>
      <c r="C84" s="10"/>
      <c r="D84" s="11"/>
      <c r="E84" s="11"/>
      <c r="F84" s="11"/>
      <c r="G84" s="12"/>
      <c r="H84" s="12"/>
      <c r="I84" s="12"/>
    </row>
    <row r="85" spans="2:9" ht="15" x14ac:dyDescent="0.2">
      <c r="B85" s="9"/>
      <c r="C85" s="10"/>
      <c r="D85" s="11"/>
      <c r="E85" s="11"/>
      <c r="F85" s="11"/>
      <c r="G85" s="12"/>
      <c r="H85" s="12"/>
      <c r="I85" s="12"/>
    </row>
    <row r="86" spans="2:9" ht="15" x14ac:dyDescent="0.2">
      <c r="B86" s="9"/>
      <c r="C86" s="10"/>
      <c r="D86" s="11"/>
      <c r="E86" s="11"/>
      <c r="F86" s="11"/>
      <c r="G86" s="12"/>
      <c r="H86" s="12"/>
      <c r="I86" s="12"/>
    </row>
    <row r="87" spans="2:9" ht="15" x14ac:dyDescent="0.2">
      <c r="B87" s="9"/>
      <c r="C87" s="10"/>
      <c r="D87" s="11"/>
      <c r="E87" s="11"/>
      <c r="F87" s="11"/>
      <c r="G87" s="12"/>
      <c r="H87" s="12"/>
      <c r="I87" s="12"/>
    </row>
    <row r="88" spans="2:9" ht="15" x14ac:dyDescent="0.2">
      <c r="B88" s="9"/>
      <c r="C88" s="10"/>
      <c r="D88" s="11"/>
      <c r="E88" s="11"/>
      <c r="F88" s="11"/>
      <c r="G88" s="12"/>
      <c r="H88" s="12"/>
      <c r="I88" s="12"/>
    </row>
    <row r="89" spans="2:9" ht="15" x14ac:dyDescent="0.2">
      <c r="B89" s="9"/>
      <c r="C89" s="10"/>
      <c r="D89" s="11"/>
      <c r="E89" s="11"/>
      <c r="F89" s="11"/>
      <c r="G89" s="12"/>
      <c r="H89" s="12"/>
      <c r="I89" s="12"/>
    </row>
    <row r="90" spans="2:9" ht="15" x14ac:dyDescent="0.2">
      <c r="B90" s="9"/>
      <c r="C90" s="10"/>
      <c r="D90" s="11"/>
      <c r="E90" s="11"/>
      <c r="F90" s="11"/>
      <c r="G90" s="12"/>
      <c r="H90" s="12"/>
      <c r="I90" s="12"/>
    </row>
    <row r="91" spans="2:9" ht="15" x14ac:dyDescent="0.2">
      <c r="B91" s="9"/>
      <c r="C91" s="10"/>
      <c r="D91" s="11"/>
      <c r="E91" s="11"/>
      <c r="F91" s="11"/>
      <c r="G91" s="12"/>
      <c r="H91" s="12"/>
      <c r="I91" s="12"/>
    </row>
    <row r="92" spans="2:9" ht="15" x14ac:dyDescent="0.2">
      <c r="B92" s="9"/>
      <c r="C92" s="10"/>
      <c r="D92" s="11"/>
      <c r="E92" s="11"/>
      <c r="F92" s="11"/>
      <c r="G92" s="12"/>
      <c r="H92" s="12"/>
      <c r="I92" s="12"/>
    </row>
    <row r="93" spans="2:9" ht="15" x14ac:dyDescent="0.2">
      <c r="B93" s="9"/>
      <c r="C93" s="10"/>
      <c r="D93" s="11"/>
      <c r="E93" s="11"/>
      <c r="F93" s="11"/>
      <c r="G93" s="12"/>
      <c r="H93" s="12"/>
      <c r="I93" s="12"/>
    </row>
    <row r="94" spans="2:9" ht="15" x14ac:dyDescent="0.2">
      <c r="B94" s="9"/>
      <c r="C94" s="10"/>
      <c r="D94" s="11"/>
      <c r="E94" s="11"/>
      <c r="F94" s="11"/>
      <c r="G94" s="12"/>
      <c r="H94" s="12"/>
      <c r="I94" s="12"/>
    </row>
    <row r="95" spans="2:9" ht="15" x14ac:dyDescent="0.2">
      <c r="B95" s="9"/>
      <c r="C95" s="10"/>
      <c r="D95" s="11"/>
      <c r="E95" s="11"/>
      <c r="F95" s="11"/>
      <c r="G95" s="12"/>
      <c r="H95" s="12"/>
      <c r="I95" s="12"/>
    </row>
    <row r="96" spans="2:9" ht="15" x14ac:dyDescent="0.2">
      <c r="B96" s="9"/>
      <c r="C96" s="10"/>
      <c r="D96" s="11"/>
      <c r="E96" s="11"/>
      <c r="F96" s="11"/>
      <c r="G96" s="12"/>
      <c r="H96" s="12"/>
      <c r="I96" s="12"/>
    </row>
    <row r="97" spans="2:9" ht="15" x14ac:dyDescent="0.2">
      <c r="B97" s="9"/>
      <c r="C97" s="10"/>
      <c r="D97" s="11"/>
      <c r="E97" s="11"/>
      <c r="F97" s="11"/>
      <c r="G97" s="12"/>
      <c r="H97" s="12"/>
      <c r="I97" s="12"/>
    </row>
    <row r="98" spans="2:9" ht="15" x14ac:dyDescent="0.2">
      <c r="B98" s="9"/>
      <c r="C98" s="10"/>
      <c r="D98" s="11"/>
      <c r="E98" s="11"/>
      <c r="F98" s="11"/>
      <c r="G98" s="12"/>
      <c r="H98" s="12"/>
      <c r="I98" s="12"/>
    </row>
    <row r="99" spans="2:9" ht="15" x14ac:dyDescent="0.2">
      <c r="B99" s="9"/>
      <c r="C99" s="10"/>
      <c r="D99" s="11"/>
      <c r="E99" s="11"/>
      <c r="F99" s="11"/>
      <c r="G99" s="12"/>
      <c r="H99" s="12"/>
      <c r="I99" s="12"/>
    </row>
    <row r="100" spans="2:9" ht="15" x14ac:dyDescent="0.2">
      <c r="B100" s="9"/>
      <c r="C100" s="10"/>
      <c r="D100" s="11"/>
      <c r="E100" s="11"/>
      <c r="F100" s="11"/>
      <c r="G100" s="12"/>
      <c r="H100" s="12"/>
      <c r="I100" s="12"/>
    </row>
    <row r="101" spans="2:9" ht="15" x14ac:dyDescent="0.2">
      <c r="B101" s="9"/>
      <c r="C101" s="10"/>
      <c r="D101" s="11"/>
      <c r="E101" s="11"/>
      <c r="F101" s="11"/>
      <c r="G101" s="12"/>
      <c r="H101" s="12"/>
      <c r="I101" s="12"/>
    </row>
    <row r="102" spans="2:9" ht="15" x14ac:dyDescent="0.2">
      <c r="B102" s="9"/>
      <c r="C102" s="10"/>
      <c r="D102" s="11"/>
      <c r="E102" s="11"/>
      <c r="F102" s="11"/>
      <c r="G102" s="12"/>
      <c r="H102" s="12"/>
      <c r="I102" s="12"/>
    </row>
    <row r="103" spans="2:9" ht="15" x14ac:dyDescent="0.2">
      <c r="B103" s="9"/>
      <c r="C103" s="10"/>
      <c r="D103" s="11"/>
      <c r="E103" s="11"/>
      <c r="F103" s="11"/>
      <c r="G103" s="12"/>
      <c r="H103" s="12"/>
      <c r="I103" s="12"/>
    </row>
    <row r="104" spans="2:9" ht="15" x14ac:dyDescent="0.2">
      <c r="B104" s="9"/>
      <c r="C104" s="10"/>
      <c r="D104" s="11"/>
      <c r="E104" s="11"/>
      <c r="F104" s="11"/>
      <c r="G104" s="12"/>
      <c r="H104" s="12"/>
      <c r="I104" s="12"/>
    </row>
    <row r="105" spans="2:9" ht="15" x14ac:dyDescent="0.2">
      <c r="B105" s="9"/>
      <c r="C105" s="10"/>
      <c r="D105" s="11"/>
      <c r="E105" s="11"/>
      <c r="F105" s="11"/>
      <c r="G105" s="12"/>
      <c r="H105" s="12"/>
      <c r="I105" s="12"/>
    </row>
    <row r="106" spans="2:9" ht="15" x14ac:dyDescent="0.2">
      <c r="B106" s="9"/>
      <c r="C106" s="10"/>
      <c r="D106" s="11"/>
      <c r="E106" s="11"/>
      <c r="F106" s="11"/>
      <c r="G106" s="12"/>
      <c r="H106" s="12"/>
      <c r="I106" s="12"/>
    </row>
    <row r="107" spans="2:9" ht="15" x14ac:dyDescent="0.2">
      <c r="B107" s="9"/>
      <c r="C107" s="10"/>
      <c r="D107" s="11"/>
      <c r="E107" s="11"/>
      <c r="F107" s="11"/>
      <c r="G107" s="12"/>
      <c r="H107" s="12"/>
      <c r="I107" s="12"/>
    </row>
    <row r="108" spans="2:9" ht="15" x14ac:dyDescent="0.2">
      <c r="B108" s="9"/>
      <c r="C108" s="10"/>
      <c r="D108" s="11"/>
      <c r="E108" s="11"/>
      <c r="F108" s="11"/>
      <c r="G108" s="12"/>
      <c r="H108" s="12"/>
      <c r="I108" s="12"/>
    </row>
    <row r="109" spans="2:9" ht="15" x14ac:dyDescent="0.2">
      <c r="B109" s="9"/>
      <c r="C109" s="10"/>
      <c r="D109" s="11"/>
      <c r="E109" s="11"/>
      <c r="F109" s="11"/>
      <c r="G109" s="12"/>
      <c r="H109" s="12"/>
      <c r="I109" s="12"/>
    </row>
    <row r="110" spans="2:9" ht="15" x14ac:dyDescent="0.2">
      <c r="B110" s="9"/>
      <c r="C110" s="10"/>
      <c r="D110" s="11"/>
      <c r="E110" s="11"/>
      <c r="F110" s="11"/>
      <c r="G110" s="12"/>
      <c r="H110" s="12"/>
      <c r="I110" s="12"/>
    </row>
    <row r="111" spans="2:9" ht="15" x14ac:dyDescent="0.2">
      <c r="B111" s="9"/>
      <c r="C111" s="10"/>
      <c r="D111" s="11"/>
      <c r="E111" s="11"/>
      <c r="F111" s="11"/>
      <c r="G111" s="12"/>
      <c r="H111" s="12"/>
      <c r="I111" s="12"/>
    </row>
    <row r="112" spans="2:9" ht="15" x14ac:dyDescent="0.2">
      <c r="B112" s="9"/>
      <c r="C112" s="10"/>
      <c r="D112" s="11"/>
      <c r="E112" s="11"/>
      <c r="F112" s="11"/>
      <c r="G112" s="12"/>
      <c r="H112" s="12"/>
      <c r="I112" s="12"/>
    </row>
    <row r="113" spans="2:9" ht="15" x14ac:dyDescent="0.2">
      <c r="B113" s="9"/>
      <c r="C113" s="10"/>
      <c r="D113" s="11"/>
      <c r="E113" s="11"/>
      <c r="F113" s="11"/>
      <c r="G113" s="12"/>
      <c r="H113" s="12"/>
      <c r="I113" s="12"/>
    </row>
    <row r="114" spans="2:9" ht="15" x14ac:dyDescent="0.2">
      <c r="B114" s="9"/>
      <c r="C114" s="10"/>
      <c r="D114" s="11"/>
      <c r="E114" s="11"/>
      <c r="F114" s="11"/>
      <c r="G114" s="12"/>
      <c r="H114" s="12"/>
      <c r="I114" s="12"/>
    </row>
    <row r="115" spans="2:9" ht="15" x14ac:dyDescent="0.2">
      <c r="B115" s="9"/>
      <c r="C115" s="10"/>
      <c r="D115" s="11"/>
      <c r="E115" s="11"/>
      <c r="F115" s="11"/>
      <c r="G115" s="12"/>
      <c r="H115" s="12"/>
      <c r="I115" s="12"/>
    </row>
    <row r="116" spans="2:9" ht="15" x14ac:dyDescent="0.2">
      <c r="B116" s="9"/>
      <c r="C116" s="10"/>
      <c r="D116" s="11"/>
      <c r="E116" s="11"/>
      <c r="F116" s="11"/>
      <c r="G116" s="12"/>
      <c r="H116" s="12"/>
      <c r="I116" s="12"/>
    </row>
    <row r="117" spans="2:9" ht="15" x14ac:dyDescent="0.2">
      <c r="B117" s="9"/>
      <c r="C117" s="10"/>
      <c r="D117" s="11"/>
      <c r="E117" s="11"/>
      <c r="F117" s="11"/>
      <c r="G117" s="12"/>
      <c r="H117" s="12"/>
      <c r="I117" s="12"/>
    </row>
    <row r="118" spans="2:9" ht="15" x14ac:dyDescent="0.2">
      <c r="B118" s="9"/>
      <c r="C118" s="10"/>
      <c r="D118" s="11"/>
      <c r="E118" s="11"/>
      <c r="F118" s="11"/>
      <c r="G118" s="12"/>
      <c r="H118" s="12"/>
      <c r="I118" s="12"/>
    </row>
    <row r="119" spans="2:9" ht="15" x14ac:dyDescent="0.2">
      <c r="B119" s="9"/>
      <c r="C119" s="10"/>
      <c r="D119" s="11"/>
      <c r="E119" s="11"/>
      <c r="F119" s="11"/>
      <c r="G119" s="12"/>
      <c r="H119" s="12"/>
      <c r="I119" s="12"/>
    </row>
    <row r="120" spans="2:9" ht="15" x14ac:dyDescent="0.2">
      <c r="B120" s="9"/>
      <c r="C120" s="10"/>
      <c r="D120" s="11"/>
      <c r="E120" s="11"/>
      <c r="F120" s="11"/>
      <c r="G120" s="12"/>
      <c r="H120" s="12"/>
      <c r="I120" s="12"/>
    </row>
    <row r="121" spans="2:9" ht="15" x14ac:dyDescent="0.2">
      <c r="B121" s="9"/>
      <c r="C121" s="10"/>
      <c r="D121" s="11"/>
      <c r="E121" s="11"/>
      <c r="F121" s="11"/>
      <c r="G121" s="12"/>
      <c r="H121" s="12"/>
      <c r="I121" s="12"/>
    </row>
    <row r="122" spans="2:9" ht="15" x14ac:dyDescent="0.2">
      <c r="B122" s="9"/>
      <c r="C122" s="10"/>
      <c r="D122" s="11"/>
      <c r="E122" s="11"/>
      <c r="F122" s="11"/>
      <c r="G122" s="12"/>
      <c r="H122" s="12"/>
      <c r="I122" s="12"/>
    </row>
    <row r="123" spans="2:9" ht="15" x14ac:dyDescent="0.2">
      <c r="B123" s="9"/>
      <c r="C123" s="10"/>
      <c r="D123" s="11"/>
      <c r="E123" s="11"/>
      <c r="F123" s="11"/>
      <c r="G123" s="12"/>
      <c r="H123" s="12"/>
      <c r="I123" s="12"/>
    </row>
    <row r="124" spans="2:9" ht="15" x14ac:dyDescent="0.2">
      <c r="B124" s="9"/>
      <c r="C124" s="10"/>
      <c r="D124" s="11"/>
      <c r="E124" s="11"/>
      <c r="F124" s="11"/>
      <c r="G124" s="12"/>
      <c r="H124" s="12"/>
      <c r="I124" s="12"/>
    </row>
    <row r="125" spans="2:9" ht="15" x14ac:dyDescent="0.2">
      <c r="B125" s="9"/>
      <c r="C125" s="10"/>
      <c r="D125" s="11"/>
      <c r="E125" s="11"/>
      <c r="F125" s="11"/>
      <c r="G125" s="12"/>
      <c r="H125" s="12"/>
      <c r="I125" s="12"/>
    </row>
    <row r="126" spans="2:9" ht="15" x14ac:dyDescent="0.2">
      <c r="B126" s="9"/>
      <c r="C126" s="10"/>
      <c r="D126" s="11"/>
      <c r="E126" s="11"/>
      <c r="F126" s="11"/>
      <c r="G126" s="12"/>
      <c r="H126" s="12"/>
      <c r="I126" s="12"/>
    </row>
    <row r="127" spans="2:9" ht="15" x14ac:dyDescent="0.2">
      <c r="B127" s="9"/>
      <c r="C127" s="10"/>
      <c r="D127" s="11"/>
      <c r="E127" s="11"/>
      <c r="F127" s="11"/>
      <c r="G127" s="12"/>
      <c r="H127" s="12"/>
      <c r="I127" s="12"/>
    </row>
    <row r="128" spans="2:9" ht="15" x14ac:dyDescent="0.2">
      <c r="B128" s="9"/>
      <c r="C128" s="10"/>
      <c r="D128" s="11"/>
      <c r="E128" s="11"/>
      <c r="F128" s="11"/>
      <c r="G128" s="12"/>
      <c r="H128" s="12"/>
      <c r="I128" s="12"/>
    </row>
    <row r="129" spans="2:9" ht="15" x14ac:dyDescent="0.2">
      <c r="B129" s="9"/>
      <c r="C129" s="10"/>
      <c r="D129" s="11"/>
      <c r="E129" s="11"/>
      <c r="F129" s="11"/>
      <c r="G129" s="12"/>
      <c r="H129" s="12"/>
      <c r="I129" s="12"/>
    </row>
    <row r="130" spans="2:9" ht="15" x14ac:dyDescent="0.2">
      <c r="B130" s="9"/>
      <c r="C130" s="10"/>
      <c r="D130" s="11"/>
      <c r="E130" s="11"/>
      <c r="F130" s="11"/>
      <c r="G130" s="12"/>
      <c r="H130" s="12"/>
      <c r="I130" s="12"/>
    </row>
    <row r="131" spans="2:9" ht="15" x14ac:dyDescent="0.2">
      <c r="B131" s="9"/>
      <c r="C131" s="10"/>
      <c r="D131" s="11"/>
      <c r="E131" s="11"/>
      <c r="F131" s="11"/>
      <c r="G131" s="12"/>
      <c r="H131" s="12"/>
      <c r="I131" s="12"/>
    </row>
    <row r="132" spans="2:9" ht="15" x14ac:dyDescent="0.2">
      <c r="B132" s="9"/>
      <c r="C132" s="10"/>
      <c r="D132" s="11"/>
      <c r="E132" s="11"/>
      <c r="F132" s="11"/>
      <c r="G132" s="12"/>
      <c r="H132" s="12"/>
      <c r="I132" s="12"/>
    </row>
    <row r="133" spans="2:9" ht="15" x14ac:dyDescent="0.2">
      <c r="B133" s="9"/>
      <c r="C133" s="10"/>
      <c r="D133" s="11"/>
      <c r="E133" s="11"/>
      <c r="F133" s="11"/>
      <c r="G133" s="12"/>
      <c r="H133" s="12"/>
      <c r="I133" s="12"/>
    </row>
    <row r="134" spans="2:9" ht="15" x14ac:dyDescent="0.2">
      <c r="B134" s="9"/>
      <c r="C134" s="10"/>
      <c r="D134" s="11"/>
      <c r="E134" s="11"/>
      <c r="F134" s="11"/>
      <c r="G134" s="12"/>
      <c r="H134" s="12"/>
      <c r="I134" s="12"/>
    </row>
    <row r="135" spans="2:9" ht="15" x14ac:dyDescent="0.2">
      <c r="B135" s="9"/>
      <c r="C135" s="10"/>
      <c r="D135" s="11"/>
      <c r="E135" s="11"/>
      <c r="F135" s="11"/>
      <c r="G135" s="12"/>
      <c r="H135" s="12"/>
      <c r="I135" s="12"/>
    </row>
    <row r="136" spans="2:9" ht="15" x14ac:dyDescent="0.2">
      <c r="B136" s="9"/>
      <c r="C136" s="10"/>
      <c r="D136" s="11"/>
      <c r="E136" s="11"/>
      <c r="F136" s="11"/>
      <c r="G136" s="12"/>
      <c r="H136" s="12"/>
      <c r="I136" s="12"/>
    </row>
    <row r="137" spans="2:9" ht="15" x14ac:dyDescent="0.2">
      <c r="B137" s="9"/>
      <c r="C137" s="10"/>
      <c r="D137" s="11"/>
      <c r="E137" s="11"/>
      <c r="F137" s="11"/>
      <c r="G137" s="12"/>
      <c r="H137" s="12"/>
      <c r="I137" s="12"/>
    </row>
    <row r="138" spans="2:9" ht="15" x14ac:dyDescent="0.2">
      <c r="B138" s="9"/>
      <c r="C138" s="10"/>
      <c r="D138" s="11"/>
      <c r="E138" s="11"/>
      <c r="F138" s="11"/>
      <c r="G138" s="12"/>
      <c r="H138" s="12"/>
      <c r="I138" s="12"/>
    </row>
    <row r="139" spans="2:9" ht="15" x14ac:dyDescent="0.2">
      <c r="B139" s="9"/>
      <c r="C139" s="10"/>
      <c r="D139" s="11"/>
      <c r="E139" s="11"/>
      <c r="F139" s="11"/>
      <c r="G139" s="12"/>
      <c r="H139" s="12"/>
      <c r="I139" s="12"/>
    </row>
    <row r="140" spans="2:9" ht="15" x14ac:dyDescent="0.2">
      <c r="B140" s="9"/>
      <c r="C140" s="10"/>
      <c r="D140" s="11"/>
      <c r="E140" s="11"/>
      <c r="F140" s="11"/>
      <c r="G140" s="12"/>
      <c r="H140" s="12"/>
      <c r="I140" s="12"/>
    </row>
    <row r="141" spans="2:9" ht="15" x14ac:dyDescent="0.2">
      <c r="B141" s="9"/>
      <c r="C141" s="10"/>
      <c r="D141" s="11"/>
      <c r="E141" s="11"/>
      <c r="F141" s="11"/>
      <c r="G141" s="12"/>
      <c r="H141" s="12"/>
      <c r="I141" s="12"/>
    </row>
    <row r="142" spans="2:9" ht="15" x14ac:dyDescent="0.2">
      <c r="B142" s="9"/>
      <c r="C142" s="10"/>
      <c r="D142" s="11"/>
      <c r="E142" s="11"/>
      <c r="F142" s="11"/>
      <c r="G142" s="12"/>
      <c r="H142" s="12"/>
      <c r="I142" s="12"/>
    </row>
    <row r="143" spans="2:9" ht="15" x14ac:dyDescent="0.2">
      <c r="B143" s="9"/>
      <c r="C143" s="10"/>
      <c r="D143" s="11"/>
      <c r="E143" s="11"/>
      <c r="F143" s="11"/>
      <c r="G143" s="12"/>
      <c r="H143" s="12"/>
      <c r="I143" s="12"/>
    </row>
    <row r="144" spans="2:9" ht="15" x14ac:dyDescent="0.2">
      <c r="B144" s="9"/>
      <c r="C144" s="10"/>
      <c r="D144" s="11"/>
      <c r="E144" s="11"/>
      <c r="F144" s="11"/>
      <c r="G144" s="12"/>
      <c r="H144" s="12"/>
      <c r="I144" s="12"/>
    </row>
    <row r="145" spans="2:9" ht="15" x14ac:dyDescent="0.2">
      <c r="B145" s="9"/>
      <c r="C145" s="10"/>
      <c r="D145" s="11"/>
      <c r="E145" s="11"/>
      <c r="F145" s="11"/>
      <c r="G145" s="12"/>
      <c r="H145" s="12"/>
      <c r="I145" s="12"/>
    </row>
    <row r="146" spans="2:9" ht="15" x14ac:dyDescent="0.2">
      <c r="B146" s="9"/>
      <c r="C146" s="10"/>
      <c r="D146" s="11"/>
      <c r="E146" s="11"/>
      <c r="F146" s="11"/>
      <c r="G146" s="12"/>
      <c r="H146" s="12"/>
      <c r="I146" s="12"/>
    </row>
    <row r="147" spans="2:9" ht="15" x14ac:dyDescent="0.2">
      <c r="B147" s="9"/>
      <c r="C147" s="10"/>
      <c r="D147" s="11"/>
      <c r="E147" s="11"/>
      <c r="F147" s="11"/>
      <c r="G147" s="12"/>
      <c r="H147" s="12"/>
      <c r="I147" s="12"/>
    </row>
    <row r="148" spans="2:9" ht="15" x14ac:dyDescent="0.2">
      <c r="B148" s="9"/>
      <c r="C148" s="10"/>
      <c r="D148" s="11"/>
      <c r="E148" s="11"/>
      <c r="F148" s="11"/>
      <c r="G148" s="12"/>
      <c r="H148" s="12"/>
      <c r="I148" s="12"/>
    </row>
    <row r="149" spans="2:9" ht="15" x14ac:dyDescent="0.2">
      <c r="B149" s="9"/>
      <c r="C149" s="10"/>
      <c r="D149" s="11"/>
      <c r="E149" s="11"/>
      <c r="F149" s="11"/>
      <c r="G149" s="12"/>
      <c r="H149" s="12"/>
      <c r="I149" s="12"/>
    </row>
    <row r="150" spans="2:9" ht="15" x14ac:dyDescent="0.2">
      <c r="B150" s="9"/>
      <c r="C150" s="10"/>
      <c r="D150" s="11"/>
      <c r="E150" s="11"/>
      <c r="F150" s="11"/>
      <c r="G150" s="12"/>
      <c r="H150" s="12"/>
      <c r="I150" s="12"/>
    </row>
    <row r="151" spans="2:9" ht="15" x14ac:dyDescent="0.2">
      <c r="B151" s="9"/>
      <c r="C151" s="10"/>
      <c r="D151" s="11"/>
      <c r="E151" s="11"/>
      <c r="F151" s="11"/>
      <c r="G151" s="12"/>
      <c r="H151" s="12"/>
      <c r="I151" s="12"/>
    </row>
    <row r="152" spans="2:9" ht="15" x14ac:dyDescent="0.2">
      <c r="B152" s="9"/>
      <c r="C152" s="10"/>
      <c r="D152" s="11"/>
      <c r="E152" s="11"/>
      <c r="F152" s="11"/>
      <c r="G152" s="12"/>
      <c r="H152" s="12"/>
      <c r="I152" s="12"/>
    </row>
    <row r="153" spans="2:9" ht="15" x14ac:dyDescent="0.2">
      <c r="B153" s="9"/>
      <c r="C153" s="10"/>
      <c r="D153" s="11"/>
      <c r="E153" s="11"/>
      <c r="F153" s="11"/>
      <c r="G153" s="12"/>
      <c r="H153" s="12"/>
      <c r="I153" s="12"/>
    </row>
    <row r="154" spans="2:9" ht="15" x14ac:dyDescent="0.2">
      <c r="B154" s="9"/>
      <c r="C154" s="10"/>
      <c r="D154" s="11"/>
      <c r="E154" s="11"/>
      <c r="F154" s="11"/>
      <c r="G154" s="12"/>
      <c r="H154" s="12"/>
      <c r="I154" s="12"/>
    </row>
    <row r="155" spans="2:9" ht="15" x14ac:dyDescent="0.2">
      <c r="B155" s="9"/>
      <c r="C155" s="10"/>
      <c r="D155" s="11"/>
      <c r="E155" s="11"/>
      <c r="F155" s="11"/>
      <c r="G155" s="12"/>
      <c r="H155" s="12"/>
      <c r="I155" s="12"/>
    </row>
    <row r="156" spans="2:9" ht="15" x14ac:dyDescent="0.2">
      <c r="B156" s="9"/>
      <c r="C156" s="10"/>
      <c r="D156" s="11"/>
      <c r="E156" s="11"/>
      <c r="F156" s="11"/>
      <c r="G156" s="12"/>
      <c r="H156" s="12"/>
      <c r="I156" s="12"/>
    </row>
    <row r="157" spans="2:9" ht="15" x14ac:dyDescent="0.2">
      <c r="B157" s="9"/>
      <c r="C157" s="10"/>
      <c r="D157" s="11"/>
      <c r="E157" s="11"/>
      <c r="F157" s="11"/>
      <c r="G157" s="12"/>
      <c r="H157" s="12"/>
      <c r="I157" s="12"/>
    </row>
    <row r="158" spans="2:9" ht="15" x14ac:dyDescent="0.2">
      <c r="B158" s="9"/>
      <c r="C158" s="10"/>
      <c r="D158" s="11"/>
      <c r="E158" s="11"/>
      <c r="F158" s="11"/>
      <c r="G158" s="12"/>
      <c r="H158" s="12"/>
      <c r="I158" s="12"/>
    </row>
    <row r="159" spans="2:9" ht="15" x14ac:dyDescent="0.2">
      <c r="B159" s="9"/>
      <c r="C159" s="10"/>
      <c r="D159" s="11"/>
      <c r="E159" s="11"/>
      <c r="F159" s="11"/>
      <c r="G159" s="12"/>
      <c r="H159" s="12"/>
      <c r="I159" s="12"/>
    </row>
    <row r="160" spans="2:9" ht="15" x14ac:dyDescent="0.2">
      <c r="B160" s="9"/>
      <c r="C160" s="10"/>
      <c r="D160" s="11"/>
      <c r="E160" s="11"/>
      <c r="F160" s="11"/>
      <c r="G160" s="12"/>
      <c r="H160" s="12"/>
      <c r="I160" s="12"/>
    </row>
    <row r="161" spans="2:9" ht="15" x14ac:dyDescent="0.2">
      <c r="B161" s="9"/>
      <c r="C161" s="10"/>
      <c r="D161" s="11"/>
      <c r="E161" s="11"/>
      <c r="F161" s="11"/>
      <c r="G161" s="12"/>
      <c r="H161" s="12"/>
      <c r="I161" s="12"/>
    </row>
    <row r="162" spans="2:9" ht="15" x14ac:dyDescent="0.2">
      <c r="B162" s="9"/>
      <c r="C162" s="10"/>
      <c r="D162" s="11"/>
      <c r="E162" s="11"/>
      <c r="F162" s="11"/>
      <c r="G162" s="12"/>
      <c r="H162" s="12"/>
      <c r="I162" s="12"/>
    </row>
    <row r="163" spans="2:9" ht="15" x14ac:dyDescent="0.2">
      <c r="B163" s="9"/>
      <c r="C163" s="10"/>
      <c r="D163" s="11"/>
      <c r="E163" s="11"/>
      <c r="F163" s="11"/>
      <c r="G163" s="12"/>
      <c r="H163" s="12"/>
      <c r="I163" s="12"/>
    </row>
    <row r="164" spans="2:9" ht="15" x14ac:dyDescent="0.2">
      <c r="B164" s="9"/>
      <c r="C164" s="10"/>
      <c r="D164" s="11"/>
      <c r="E164" s="11"/>
      <c r="F164" s="11"/>
      <c r="G164" s="12"/>
      <c r="H164" s="12"/>
      <c r="I164" s="12"/>
    </row>
    <row r="165" spans="2:9" ht="15" x14ac:dyDescent="0.2">
      <c r="B165" s="9"/>
      <c r="C165" s="10"/>
      <c r="D165" s="11"/>
      <c r="E165" s="11"/>
      <c r="F165" s="11"/>
      <c r="G165" s="12"/>
      <c r="H165" s="12"/>
      <c r="I165" s="12"/>
    </row>
    <row r="166" spans="2:9" ht="15" x14ac:dyDescent="0.2">
      <c r="B166" s="9"/>
      <c r="C166" s="10"/>
      <c r="D166" s="11"/>
      <c r="E166" s="11"/>
      <c r="F166" s="11"/>
      <c r="G166" s="12"/>
      <c r="H166" s="12"/>
      <c r="I166" s="12"/>
    </row>
    <row r="167" spans="2:9" ht="15" x14ac:dyDescent="0.2">
      <c r="B167" s="9"/>
      <c r="C167" s="10"/>
      <c r="D167" s="11"/>
      <c r="E167" s="11"/>
      <c r="F167" s="11"/>
      <c r="G167" s="12"/>
      <c r="H167" s="12"/>
      <c r="I167" s="12"/>
    </row>
    <row r="168" spans="2:9" ht="15" x14ac:dyDescent="0.2">
      <c r="B168" s="9"/>
      <c r="C168" s="10"/>
      <c r="D168" s="11"/>
      <c r="E168" s="11"/>
      <c r="F168" s="11"/>
      <c r="G168" s="12"/>
      <c r="H168" s="12"/>
      <c r="I168" s="12"/>
    </row>
    <row r="169" spans="2:9" ht="15" x14ac:dyDescent="0.2">
      <c r="B169" s="9"/>
      <c r="C169" s="10"/>
      <c r="D169" s="11"/>
      <c r="E169" s="11"/>
      <c r="F169" s="11"/>
      <c r="G169" s="12"/>
      <c r="H169" s="12"/>
      <c r="I169" s="12"/>
    </row>
    <row r="170" spans="2:9" ht="15" x14ac:dyDescent="0.2">
      <c r="B170" s="9"/>
      <c r="C170" s="10"/>
      <c r="D170" s="11"/>
      <c r="E170" s="11"/>
      <c r="F170" s="11"/>
      <c r="G170" s="12"/>
      <c r="H170" s="12"/>
      <c r="I170" s="12"/>
    </row>
    <row r="171" spans="2:9" ht="15" x14ac:dyDescent="0.2">
      <c r="B171" s="9"/>
      <c r="C171" s="10"/>
      <c r="D171" s="11"/>
      <c r="E171" s="11"/>
      <c r="F171" s="11"/>
      <c r="G171" s="12"/>
      <c r="H171" s="12"/>
      <c r="I171" s="12"/>
    </row>
    <row r="172" spans="2:9" ht="15" x14ac:dyDescent="0.2">
      <c r="B172" s="9"/>
      <c r="C172" s="10"/>
      <c r="D172" s="11"/>
      <c r="E172" s="11"/>
      <c r="F172" s="11"/>
      <c r="G172" s="12"/>
      <c r="H172" s="12"/>
      <c r="I172" s="12"/>
    </row>
    <row r="173" spans="2:9" ht="15" x14ac:dyDescent="0.2">
      <c r="B173" s="9"/>
      <c r="C173" s="10"/>
      <c r="D173" s="11"/>
      <c r="E173" s="11"/>
      <c r="F173" s="11"/>
      <c r="G173" s="12"/>
      <c r="H173" s="12"/>
      <c r="I173" s="12"/>
    </row>
    <row r="174" spans="2:9" ht="15" x14ac:dyDescent="0.2">
      <c r="B174" s="9"/>
      <c r="C174" s="10"/>
      <c r="D174" s="11"/>
      <c r="E174" s="11"/>
      <c r="F174" s="11"/>
      <c r="G174" s="12"/>
      <c r="H174" s="12"/>
      <c r="I174" s="12"/>
    </row>
    <row r="175" spans="2:9" ht="15" x14ac:dyDescent="0.2">
      <c r="B175" s="9"/>
      <c r="C175" s="10"/>
      <c r="D175" s="11"/>
      <c r="E175" s="11"/>
      <c r="F175" s="11"/>
      <c r="G175" s="12"/>
      <c r="H175" s="12"/>
      <c r="I175" s="12"/>
    </row>
    <row r="176" spans="2:9" ht="15" x14ac:dyDescent="0.2">
      <c r="B176" s="9"/>
      <c r="C176" s="10"/>
      <c r="D176" s="11"/>
      <c r="E176" s="11"/>
      <c r="F176" s="11"/>
      <c r="G176" s="12"/>
      <c r="H176" s="12"/>
      <c r="I176" s="12"/>
    </row>
    <row r="177" spans="2:9" ht="15" x14ac:dyDescent="0.2">
      <c r="B177" s="9"/>
      <c r="C177" s="10"/>
      <c r="D177" s="11"/>
      <c r="E177" s="11"/>
      <c r="F177" s="11"/>
      <c r="G177" s="12"/>
      <c r="H177" s="12"/>
      <c r="I177" s="12"/>
    </row>
    <row r="178" spans="2:9" ht="15" x14ac:dyDescent="0.2">
      <c r="B178" s="9"/>
      <c r="C178" s="10"/>
      <c r="D178" s="11"/>
      <c r="E178" s="11"/>
      <c r="F178" s="11"/>
      <c r="G178" s="12"/>
      <c r="H178" s="12"/>
      <c r="I178" s="12"/>
    </row>
    <row r="179" spans="2:9" ht="15" x14ac:dyDescent="0.2">
      <c r="B179" s="9"/>
      <c r="C179" s="10"/>
      <c r="D179" s="11"/>
      <c r="E179" s="11"/>
      <c r="F179" s="11"/>
      <c r="G179" s="12"/>
      <c r="H179" s="12"/>
      <c r="I179" s="12"/>
    </row>
    <row r="180" spans="2:9" ht="15" x14ac:dyDescent="0.2">
      <c r="B180" s="9"/>
      <c r="C180" s="10"/>
      <c r="D180" s="11"/>
      <c r="E180" s="11"/>
      <c r="F180" s="11"/>
      <c r="G180" s="12"/>
      <c r="H180" s="12"/>
      <c r="I180" s="12"/>
    </row>
    <row r="181" spans="2:9" ht="15" x14ac:dyDescent="0.2">
      <c r="B181" s="9"/>
      <c r="C181" s="10"/>
      <c r="D181" s="11"/>
      <c r="E181" s="11"/>
      <c r="F181" s="11"/>
      <c r="G181" s="12"/>
      <c r="H181" s="12"/>
      <c r="I181" s="12"/>
    </row>
    <row r="182" spans="2:9" ht="15" x14ac:dyDescent="0.2">
      <c r="B182" s="9"/>
      <c r="C182" s="10"/>
      <c r="D182" s="11"/>
      <c r="E182" s="11"/>
      <c r="F182" s="11"/>
      <c r="G182" s="12"/>
      <c r="H182" s="12"/>
      <c r="I182" s="12"/>
    </row>
    <row r="183" spans="2:9" ht="15" x14ac:dyDescent="0.2">
      <c r="B183" s="9"/>
      <c r="C183" s="10"/>
      <c r="D183" s="11"/>
      <c r="E183" s="11"/>
      <c r="F183" s="11"/>
      <c r="G183" s="12"/>
      <c r="H183" s="12"/>
      <c r="I183" s="12"/>
    </row>
    <row r="184" spans="2:9" ht="15" x14ac:dyDescent="0.2">
      <c r="B184" s="9"/>
      <c r="C184" s="10"/>
      <c r="D184" s="11"/>
      <c r="E184" s="11"/>
      <c r="F184" s="11"/>
      <c r="G184" s="12"/>
      <c r="H184" s="12"/>
      <c r="I184" s="12"/>
    </row>
    <row r="185" spans="2:9" ht="15" x14ac:dyDescent="0.2">
      <c r="B185" s="9"/>
      <c r="C185" s="10"/>
      <c r="D185" s="11"/>
      <c r="E185" s="11"/>
      <c r="F185" s="11"/>
      <c r="G185" s="12"/>
      <c r="H185" s="12"/>
      <c r="I185" s="12"/>
    </row>
    <row r="186" spans="2:9" ht="15" x14ac:dyDescent="0.2">
      <c r="B186" s="9"/>
      <c r="C186" s="10"/>
      <c r="D186" s="11"/>
      <c r="E186" s="11"/>
      <c r="F186" s="11"/>
      <c r="G186" s="12"/>
      <c r="H186" s="12"/>
      <c r="I186" s="12"/>
    </row>
    <row r="187" spans="2:9" ht="15" x14ac:dyDescent="0.2">
      <c r="B187" s="9"/>
      <c r="C187" s="10"/>
      <c r="D187" s="11"/>
      <c r="E187" s="11"/>
      <c r="F187" s="11"/>
      <c r="G187" s="12"/>
      <c r="H187" s="12"/>
      <c r="I187" s="12"/>
    </row>
    <row r="188" spans="2:9" ht="15" x14ac:dyDescent="0.2">
      <c r="B188" s="9"/>
      <c r="C188" s="10"/>
      <c r="D188" s="11"/>
      <c r="E188" s="11"/>
      <c r="F188" s="11"/>
      <c r="G188" s="12"/>
      <c r="H188" s="12"/>
      <c r="I188" s="12"/>
    </row>
    <row r="189" spans="2:9" ht="15" x14ac:dyDescent="0.2">
      <c r="B189" s="9"/>
      <c r="C189" s="10"/>
      <c r="D189" s="11"/>
      <c r="E189" s="11"/>
      <c r="F189" s="11"/>
      <c r="G189" s="12"/>
      <c r="H189" s="12"/>
      <c r="I189" s="12"/>
    </row>
    <row r="190" spans="2:9" ht="15" x14ac:dyDescent="0.2">
      <c r="B190" s="9"/>
      <c r="C190" s="10"/>
      <c r="D190" s="11"/>
      <c r="E190" s="11"/>
      <c r="F190" s="11"/>
      <c r="G190" s="12"/>
      <c r="H190" s="12"/>
      <c r="I190" s="12"/>
    </row>
    <row r="191" spans="2:9" ht="15" x14ac:dyDescent="0.2">
      <c r="B191" s="9"/>
      <c r="C191" s="10"/>
      <c r="D191" s="11"/>
      <c r="E191" s="11"/>
      <c r="F191" s="11"/>
      <c r="G191" s="12"/>
      <c r="H191" s="12"/>
      <c r="I191" s="12"/>
    </row>
    <row r="192" spans="2:9" ht="15" x14ac:dyDescent="0.2">
      <c r="B192" s="9"/>
      <c r="C192" s="10"/>
      <c r="D192" s="11"/>
      <c r="E192" s="11"/>
      <c r="F192" s="11"/>
      <c r="G192" s="12"/>
      <c r="H192" s="12"/>
      <c r="I192" s="12"/>
    </row>
    <row r="193" spans="2:9" ht="15" x14ac:dyDescent="0.2">
      <c r="B193" s="9"/>
      <c r="C193" s="10"/>
      <c r="D193" s="11"/>
      <c r="E193" s="11"/>
      <c r="F193" s="11"/>
      <c r="G193" s="12"/>
      <c r="H193" s="12"/>
      <c r="I193" s="12"/>
    </row>
    <row r="194" spans="2:9" ht="15" x14ac:dyDescent="0.2">
      <c r="B194" s="9"/>
      <c r="C194" s="10"/>
      <c r="D194" s="11"/>
      <c r="E194" s="11"/>
      <c r="F194" s="11"/>
      <c r="G194" s="12"/>
      <c r="H194" s="12"/>
      <c r="I194" s="12"/>
    </row>
    <row r="195" spans="2:9" ht="15" x14ac:dyDescent="0.2">
      <c r="B195" s="9"/>
      <c r="C195" s="10"/>
      <c r="D195" s="11"/>
      <c r="E195" s="11"/>
      <c r="F195" s="11"/>
      <c r="G195" s="12"/>
      <c r="H195" s="12"/>
      <c r="I195" s="12"/>
    </row>
    <row r="196" spans="2:9" ht="15" x14ac:dyDescent="0.2">
      <c r="B196" s="9"/>
      <c r="C196" s="10"/>
      <c r="D196" s="11"/>
      <c r="E196" s="11"/>
      <c r="F196" s="11"/>
      <c r="G196" s="12"/>
      <c r="H196" s="12"/>
      <c r="I196" s="12"/>
    </row>
    <row r="197" spans="2:9" ht="15" x14ac:dyDescent="0.2">
      <c r="B197" s="9"/>
      <c r="C197" s="10"/>
      <c r="D197" s="11"/>
      <c r="E197" s="11"/>
      <c r="F197" s="11"/>
      <c r="G197" s="12"/>
      <c r="H197" s="12"/>
      <c r="I197" s="12"/>
    </row>
    <row r="198" spans="2:9" ht="15" x14ac:dyDescent="0.2">
      <c r="B198" s="9"/>
      <c r="C198" s="10"/>
      <c r="D198" s="11"/>
      <c r="E198" s="11"/>
      <c r="F198" s="11"/>
      <c r="G198" s="12"/>
      <c r="H198" s="12"/>
      <c r="I198" s="12"/>
    </row>
    <row r="199" spans="2:9" ht="15" x14ac:dyDescent="0.2">
      <c r="B199" s="9"/>
      <c r="C199" s="10"/>
      <c r="D199" s="11"/>
      <c r="E199" s="11"/>
      <c r="F199" s="11"/>
      <c r="G199" s="12"/>
      <c r="H199" s="12"/>
      <c r="I199" s="12"/>
    </row>
    <row r="200" spans="2:9" ht="15" x14ac:dyDescent="0.2">
      <c r="B200" s="9"/>
      <c r="C200" s="10"/>
      <c r="D200" s="11"/>
      <c r="E200" s="11"/>
      <c r="F200" s="11"/>
      <c r="G200" s="12"/>
      <c r="H200" s="12"/>
      <c r="I200" s="12"/>
    </row>
    <row r="201" spans="2:9" ht="15" x14ac:dyDescent="0.2">
      <c r="B201" s="9"/>
      <c r="C201" s="10"/>
      <c r="D201" s="11"/>
      <c r="E201" s="11"/>
      <c r="F201" s="11"/>
      <c r="G201" s="12"/>
      <c r="H201" s="12"/>
      <c r="I201" s="12"/>
    </row>
    <row r="202" spans="2:9" ht="15" x14ac:dyDescent="0.2">
      <c r="B202" s="9"/>
      <c r="C202" s="10"/>
      <c r="D202" s="11"/>
      <c r="E202" s="11"/>
      <c r="F202" s="11"/>
      <c r="G202" s="12"/>
      <c r="H202" s="12"/>
      <c r="I202" s="12"/>
    </row>
    <row r="203" spans="2:9" ht="15" x14ac:dyDescent="0.2">
      <c r="B203" s="9"/>
      <c r="C203" s="10"/>
      <c r="D203" s="11"/>
      <c r="E203" s="11"/>
      <c r="F203" s="11"/>
      <c r="G203" s="12"/>
      <c r="H203" s="12"/>
      <c r="I203" s="12"/>
    </row>
    <row r="204" spans="2:9" ht="15" x14ac:dyDescent="0.2">
      <c r="B204" s="9"/>
      <c r="C204" s="10"/>
      <c r="D204" s="11"/>
      <c r="E204" s="11"/>
      <c r="F204" s="11"/>
      <c r="G204" s="12"/>
      <c r="H204" s="12"/>
      <c r="I204" s="12"/>
    </row>
    <row r="205" spans="2:9" ht="15" x14ac:dyDescent="0.2">
      <c r="B205" s="9"/>
      <c r="C205" s="10"/>
      <c r="D205" s="11"/>
      <c r="E205" s="11"/>
      <c r="F205" s="11"/>
      <c r="G205" s="12"/>
      <c r="H205" s="12"/>
      <c r="I205" s="12"/>
    </row>
    <row r="206" spans="2:9" ht="15" x14ac:dyDescent="0.2">
      <c r="B206" s="9"/>
      <c r="C206" s="10"/>
      <c r="D206" s="11"/>
      <c r="E206" s="11"/>
      <c r="F206" s="11"/>
      <c r="G206" s="12"/>
      <c r="H206" s="12"/>
      <c r="I206" s="12"/>
    </row>
    <row r="207" spans="2:9" ht="15" x14ac:dyDescent="0.2">
      <c r="B207" s="9"/>
      <c r="C207" s="10"/>
      <c r="D207" s="11"/>
      <c r="E207" s="11"/>
      <c r="F207" s="11"/>
      <c r="G207" s="12"/>
      <c r="H207" s="12"/>
      <c r="I207" s="12"/>
    </row>
    <row r="208" spans="2:9" ht="15" x14ac:dyDescent="0.2">
      <c r="B208" s="9"/>
      <c r="C208" s="10"/>
      <c r="D208" s="11"/>
      <c r="E208" s="11"/>
      <c r="F208" s="11"/>
      <c r="G208" s="12"/>
      <c r="H208" s="12"/>
      <c r="I208" s="12"/>
    </row>
    <row r="209" spans="2:9" ht="15" x14ac:dyDescent="0.2">
      <c r="B209" s="9"/>
      <c r="C209" s="10"/>
      <c r="D209" s="11"/>
      <c r="E209" s="11"/>
      <c r="F209" s="11"/>
      <c r="G209" s="12"/>
      <c r="H209" s="12"/>
      <c r="I209" s="12"/>
    </row>
    <row r="210" spans="2:9" ht="15" x14ac:dyDescent="0.2">
      <c r="B210" s="9"/>
      <c r="C210" s="10"/>
      <c r="D210" s="11"/>
      <c r="E210" s="11"/>
      <c r="F210" s="11"/>
      <c r="G210" s="12"/>
      <c r="H210" s="12"/>
      <c r="I210" s="12"/>
    </row>
    <row r="211" spans="2:9" ht="15" x14ac:dyDescent="0.2">
      <c r="B211" s="9"/>
      <c r="C211" s="10"/>
      <c r="D211" s="11"/>
      <c r="E211" s="11"/>
      <c r="F211" s="11"/>
      <c r="G211" s="12"/>
      <c r="H211" s="12"/>
      <c r="I211" s="12"/>
    </row>
    <row r="212" spans="2:9" ht="15" x14ac:dyDescent="0.2">
      <c r="B212" s="9"/>
      <c r="C212" s="10"/>
      <c r="D212" s="11"/>
      <c r="E212" s="11"/>
      <c r="F212" s="11"/>
      <c r="G212" s="12"/>
      <c r="H212" s="12"/>
      <c r="I212" s="12"/>
    </row>
    <row r="213" spans="2:9" ht="15" x14ac:dyDescent="0.2">
      <c r="B213" s="9"/>
      <c r="C213" s="10"/>
      <c r="D213" s="11"/>
      <c r="E213" s="11"/>
      <c r="F213" s="11"/>
      <c r="G213" s="12"/>
      <c r="H213" s="12"/>
      <c r="I213" s="12"/>
    </row>
    <row r="214" spans="2:9" ht="15" x14ac:dyDescent="0.2">
      <c r="B214" s="9"/>
      <c r="C214" s="10"/>
      <c r="D214" s="11"/>
      <c r="E214" s="11"/>
      <c r="F214" s="11"/>
      <c r="G214" s="12"/>
      <c r="H214" s="12"/>
      <c r="I214" s="12"/>
    </row>
    <row r="215" spans="2:9" ht="15" x14ac:dyDescent="0.2">
      <c r="B215" s="9"/>
      <c r="C215" s="10"/>
      <c r="D215" s="11"/>
      <c r="E215" s="11"/>
      <c r="F215" s="11"/>
      <c r="G215" s="12"/>
      <c r="H215" s="12"/>
      <c r="I215" s="12"/>
    </row>
    <row r="216" spans="2:9" ht="15" x14ac:dyDescent="0.2">
      <c r="B216" s="9"/>
      <c r="C216" s="10"/>
      <c r="D216" s="11"/>
      <c r="E216" s="11"/>
      <c r="F216" s="11"/>
      <c r="G216" s="12"/>
      <c r="H216" s="12"/>
      <c r="I216" s="12"/>
    </row>
    <row r="217" spans="2:9" ht="15" x14ac:dyDescent="0.2">
      <c r="B217" s="9"/>
      <c r="C217" s="10"/>
      <c r="D217" s="11"/>
      <c r="E217" s="11"/>
      <c r="F217" s="11"/>
      <c r="G217" s="12"/>
      <c r="H217" s="12"/>
      <c r="I217" s="12"/>
    </row>
    <row r="218" spans="2:9" ht="15" x14ac:dyDescent="0.2">
      <c r="B218" s="9"/>
      <c r="C218" s="10"/>
      <c r="D218" s="11"/>
      <c r="E218" s="11"/>
      <c r="F218" s="11"/>
      <c r="G218" s="12"/>
      <c r="H218" s="12"/>
      <c r="I218" s="12"/>
    </row>
    <row r="219" spans="2:9" ht="15" x14ac:dyDescent="0.2">
      <c r="B219" s="9"/>
      <c r="C219" s="10"/>
      <c r="D219" s="11"/>
      <c r="E219" s="11"/>
      <c r="F219" s="11"/>
      <c r="G219" s="12"/>
      <c r="H219" s="12"/>
      <c r="I219" s="12"/>
    </row>
    <row r="220" spans="2:9" ht="15" x14ac:dyDescent="0.2">
      <c r="B220" s="9"/>
      <c r="C220" s="10"/>
      <c r="D220" s="11"/>
      <c r="E220" s="11"/>
      <c r="F220" s="11"/>
      <c r="G220" s="12"/>
      <c r="H220" s="12"/>
      <c r="I220" s="12"/>
    </row>
    <row r="221" spans="2:9" ht="15" x14ac:dyDescent="0.2">
      <c r="B221" s="9"/>
      <c r="C221" s="10"/>
      <c r="D221" s="11"/>
      <c r="E221" s="11"/>
      <c r="F221" s="11"/>
      <c r="G221" s="12"/>
      <c r="H221" s="12"/>
      <c r="I221" s="12"/>
    </row>
    <row r="222" spans="2:9" ht="15" x14ac:dyDescent="0.2">
      <c r="B222" s="9"/>
      <c r="C222" s="10"/>
      <c r="D222" s="11"/>
      <c r="E222" s="11"/>
      <c r="F222" s="11"/>
      <c r="G222" s="12"/>
      <c r="H222" s="12"/>
      <c r="I222" s="12"/>
    </row>
    <row r="223" spans="2:9" ht="15" x14ac:dyDescent="0.2">
      <c r="B223" s="9"/>
      <c r="C223" s="10"/>
      <c r="D223" s="11"/>
      <c r="E223" s="11"/>
      <c r="F223" s="11"/>
      <c r="G223" s="12"/>
      <c r="H223" s="12"/>
      <c r="I223" s="12"/>
    </row>
    <row r="224" spans="2:9" ht="15" x14ac:dyDescent="0.2">
      <c r="B224" s="9"/>
      <c r="C224" s="10"/>
      <c r="D224" s="11"/>
      <c r="E224" s="11"/>
      <c r="F224" s="11"/>
      <c r="G224" s="12"/>
      <c r="H224" s="12"/>
      <c r="I224" s="12"/>
    </row>
    <row r="225" spans="2:9" ht="15" x14ac:dyDescent="0.2">
      <c r="B225" s="9"/>
      <c r="C225" s="10"/>
      <c r="D225" s="11"/>
      <c r="E225" s="11"/>
      <c r="F225" s="11"/>
      <c r="G225" s="12"/>
      <c r="H225" s="12"/>
      <c r="I225" s="12"/>
    </row>
    <row r="226" spans="2:9" ht="15" x14ac:dyDescent="0.2">
      <c r="B226" s="9"/>
      <c r="C226" s="10"/>
      <c r="D226" s="11"/>
      <c r="E226" s="11"/>
      <c r="F226" s="11"/>
      <c r="G226" s="12"/>
      <c r="H226" s="12"/>
      <c r="I226" s="12"/>
    </row>
  </sheetData>
  <sheetProtection formatCells="0" formatColumns="0" insertColumns="0" insertRows="0" insertHyperlinks="0"/>
  <mergeCells count="54">
    <mergeCell ref="AO2:AO3"/>
    <mergeCell ref="J2:AN2"/>
    <mergeCell ref="O3:O4"/>
    <mergeCell ref="P3:P4"/>
    <mergeCell ref="Q3:Q4"/>
    <mergeCell ref="R3:R4"/>
    <mergeCell ref="AK3:AK4"/>
    <mergeCell ref="AL3:AL4"/>
    <mergeCell ref="AM3:AM4"/>
    <mergeCell ref="AN3:AN4"/>
    <mergeCell ref="AE3:AE4"/>
    <mergeCell ref="AF3:AF4"/>
    <mergeCell ref="AG3:AG4"/>
    <mergeCell ref="AH3:AH4"/>
    <mergeCell ref="AI3:AI4"/>
    <mergeCell ref="AJ3:AJ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J3:J4"/>
    <mergeCell ref="K3:K4"/>
    <mergeCell ref="L3:L4"/>
    <mergeCell ref="M3:M4"/>
    <mergeCell ref="N3:N4"/>
    <mergeCell ref="C1:D1"/>
    <mergeCell ref="B2:B4"/>
    <mergeCell ref="C2:C4"/>
    <mergeCell ref="D2:D4"/>
    <mergeCell ref="E2:E4"/>
    <mergeCell ref="F2:F4"/>
    <mergeCell ref="G2:G4"/>
    <mergeCell ref="H2:H4"/>
    <mergeCell ref="I2:I4"/>
    <mergeCell ref="B8:B10"/>
    <mergeCell ref="C8:C10"/>
    <mergeCell ref="D8:D10"/>
    <mergeCell ref="F8:F10"/>
    <mergeCell ref="H8:H10"/>
    <mergeCell ref="I8:I10"/>
    <mergeCell ref="I11:I13"/>
    <mergeCell ref="B11:B13"/>
    <mergeCell ref="C11:C13"/>
    <mergeCell ref="D11:D13"/>
    <mergeCell ref="F11:F13"/>
    <mergeCell ref="H11:H13"/>
  </mergeCells>
  <conditionalFormatting sqref="J8:AN13">
    <cfRule type="cellIs" dxfId="0" priority="1" operator="greaterThan">
      <formula>0</formula>
    </cfRule>
  </conditionalFormatting>
  <dataValidations count="1">
    <dataValidation type="list" allowBlank="1" showInputMessage="1" showErrorMessage="1" sqref="J2" xr:uid="{48C1738C-5FF9-4467-8692-51657B365C9D}">
      <formula1>$AO$5:$AO$13</formula1>
    </dataValidation>
  </dataValidations>
  <pageMargins left="0.19685039370078741" right="0.19685039370078741" top="0.19685039370078741" bottom="0.19685039370078741" header="0" footer="0"/>
  <pageSetup paperSize="8" scale="10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7230" r:id="rId4" name="ComboBox1">
          <controlPr defaultSize="0" autoLine="0" linkedCell="J2" listFillRange="AO5:AO16" r:id="rId5">
            <anchor moveWithCells="1">
              <from>
                <xdr:col>8</xdr:col>
                <xdr:colOff>1352550</xdr:colOff>
                <xdr:row>0</xdr:row>
                <xdr:rowOff>504825</xdr:rowOff>
              </from>
              <to>
                <xdr:col>38</xdr:col>
                <xdr:colOff>276225</xdr:colOff>
                <xdr:row>0</xdr:row>
                <xdr:rowOff>895350</xdr:rowOff>
              </to>
            </anchor>
          </controlPr>
        </control>
      </mc:Choice>
      <mc:Fallback>
        <control shapeId="7230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ptouser</dc:creator>
  <cp:lastModifiedBy>Пользователь Windows</cp:lastModifiedBy>
  <cp:lastPrinted>2018-06-21T04:50:56Z</cp:lastPrinted>
  <dcterms:created xsi:type="dcterms:W3CDTF">2018-05-29T13:20:57Z</dcterms:created>
  <dcterms:modified xsi:type="dcterms:W3CDTF">2018-07-27T10:56:54Z</dcterms:modified>
</cp:coreProperties>
</file>