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330" activeTab="5"/>
  </bookViews>
  <sheets>
    <sheet name="Лист1" sheetId="1" r:id="rId1"/>
    <sheet name="Лист2" sheetId="2" r:id="rId2"/>
    <sheet name="Лист4" sheetId="4" r:id="rId3"/>
    <sheet name="Лист3 (2)" sheetId="5" r:id="rId4"/>
    <sheet name="Лист6" sheetId="6" r:id="rId5"/>
    <sheet name="Раунд 1" sheetId="3" r:id="rId6"/>
  </sheets>
  <calcPr calcId="125725"/>
</workbook>
</file>

<file path=xl/calcChain.xml><?xml version="1.0" encoding="utf-8"?>
<calcChain xmlns="http://schemas.openxmlformats.org/spreadsheetml/2006/main">
  <c r="Z7" i="3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6"/>
  <c r="AC32" l="1"/>
  <c r="AC24"/>
  <c r="AC33"/>
  <c r="AC25"/>
  <c r="AC21"/>
  <c r="AC31"/>
  <c r="AC23"/>
  <c r="AC16"/>
  <c r="AC8"/>
  <c r="AC17"/>
  <c r="AC9"/>
  <c r="AC18"/>
  <c r="AC10"/>
  <c r="AC34"/>
  <c r="AC35"/>
  <c r="AC27"/>
  <c r="AC19"/>
  <c r="AC11"/>
  <c r="AC26"/>
  <c r="AC36"/>
  <c r="AC28"/>
  <c r="AC20"/>
  <c r="AC37"/>
  <c r="AC13"/>
  <c r="AC29"/>
  <c r="AC6"/>
  <c r="AC30"/>
  <c r="AC22"/>
  <c r="AC14"/>
  <c r="AC15"/>
  <c r="AC7"/>
  <c r="AC12"/>
  <c r="U19"/>
  <c r="U20"/>
  <c r="P36"/>
  <c r="P33"/>
  <c r="P30"/>
  <c r="P27"/>
  <c r="P24"/>
  <c r="P21"/>
  <c r="P18"/>
  <c r="P15"/>
  <c r="P12"/>
  <c r="P9"/>
  <c r="P6"/>
  <c r="P3"/>
  <c r="C36"/>
  <c r="C33"/>
  <c r="C30"/>
  <c r="C27"/>
  <c r="C24"/>
  <c r="C21"/>
  <c r="C18"/>
  <c r="C15"/>
  <c r="C12"/>
  <c r="C9"/>
  <c r="C6"/>
  <c r="C3"/>
  <c r="P17" l="1"/>
  <c r="P20"/>
  <c r="P38"/>
  <c r="P23"/>
  <c r="P26"/>
  <c r="P29"/>
  <c r="P5"/>
  <c r="P11"/>
  <c r="P32"/>
  <c r="P8"/>
  <c r="P35"/>
  <c r="P14"/>
  <c r="C17"/>
  <c r="C20"/>
  <c r="C23"/>
  <c r="C26"/>
  <c r="C29"/>
  <c r="C32"/>
  <c r="C8"/>
  <c r="C35"/>
  <c r="C11"/>
  <c r="C38"/>
  <c r="C14"/>
  <c r="C5"/>
  <c r="U7"/>
  <c r="K6" s="1"/>
  <c r="U8"/>
  <c r="H12" s="1"/>
  <c r="U9"/>
  <c r="K12" s="1"/>
  <c r="U10"/>
  <c r="H18" s="1"/>
  <c r="U11"/>
  <c r="K18" s="1"/>
  <c r="U12"/>
  <c r="H24" s="1"/>
  <c r="U13"/>
  <c r="K24" s="1"/>
  <c r="U14"/>
  <c r="H30" s="1"/>
  <c r="U15"/>
  <c r="K30" s="1"/>
  <c r="U16"/>
  <c r="H36" s="1"/>
  <c r="U17"/>
  <c r="K36" s="1"/>
  <c r="U18"/>
  <c r="H42"/>
  <c r="K42"/>
  <c r="U6"/>
  <c r="H6" s="1"/>
  <c r="C12" i="6" l="1"/>
  <c r="D12"/>
  <c r="M16" i="5"/>
  <c r="M15"/>
  <c r="M14"/>
  <c r="M13"/>
  <c r="M12"/>
  <c r="M11"/>
  <c r="M10"/>
  <c r="F19" s="1"/>
  <c r="M9"/>
  <c r="M8"/>
  <c r="M7"/>
  <c r="C19" s="1"/>
  <c r="M6"/>
  <c r="M5"/>
  <c r="A13" s="1"/>
  <c r="M4"/>
</calcChain>
</file>

<file path=xl/sharedStrings.xml><?xml version="1.0" encoding="utf-8"?>
<sst xmlns="http://schemas.openxmlformats.org/spreadsheetml/2006/main" count="278" uniqueCount="148">
  <si>
    <t>Раунд 1</t>
  </si>
  <si>
    <t>Раунд 2</t>
  </si>
  <si>
    <t>Раунд 3</t>
  </si>
  <si>
    <t>Раунд 4</t>
  </si>
  <si>
    <t>Раунд 5</t>
  </si>
  <si>
    <t>Раунд 6</t>
  </si>
  <si>
    <t>Раунд 7</t>
  </si>
  <si>
    <t>Лощина</t>
  </si>
  <si>
    <t>Бракис</t>
  </si>
  <si>
    <t>…</t>
  </si>
  <si>
    <t xml:space="preserve"> - поражение и вылет из турнира (0 очков)</t>
  </si>
  <si>
    <t>Team 2 - 1</t>
  </si>
  <si>
    <t>Team 3 - 1</t>
  </si>
  <si>
    <t>Team 6 - 1</t>
  </si>
  <si>
    <t>Team 7 - 1</t>
  </si>
  <si>
    <t>Team 10 - 1</t>
  </si>
  <si>
    <t>Team 11 - 1</t>
  </si>
  <si>
    <t>Team 14 - 1</t>
  </si>
  <si>
    <t>Team 15 - 1</t>
  </si>
  <si>
    <t>Team 4 - 2</t>
  </si>
  <si>
    <t>Team 5 - 2</t>
  </si>
  <si>
    <t>Team 12 - 2</t>
  </si>
  <si>
    <t>Team 13 - 2</t>
  </si>
  <si>
    <t>Team 7 - 2</t>
  </si>
  <si>
    <t>Team 10 - 2</t>
  </si>
  <si>
    <t>Team 15 - 2</t>
  </si>
  <si>
    <t>Team 5 - 1</t>
  </si>
  <si>
    <t>Команда</t>
  </si>
  <si>
    <t>Очки</t>
  </si>
  <si>
    <t>Команда 1</t>
  </si>
  <si>
    <t>VS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</si>
  <si>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</si>
  <si>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</si>
  <si>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</si>
  <si>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</si>
  <si>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</si>
  <si>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</si>
  <si>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</si>
  <si>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Бухта черносерда</t>
  </si>
  <si>
    <t>Проклятая лощина</t>
  </si>
  <si>
    <t>Гробница королевы пауков</t>
  </si>
  <si>
    <t>Вечная битва</t>
  </si>
  <si>
    <t>РАУНД 1</t>
  </si>
  <si>
    <t xml:space="preserve"> - победа </t>
  </si>
  <si>
    <t xml:space="preserve"> - поражение - 1 очко</t>
  </si>
  <si>
    <t>Team 3 - 2</t>
  </si>
  <si>
    <t>Team 6 - 2</t>
  </si>
  <si>
    <t>Team 11 - 2</t>
  </si>
  <si>
    <t>Team 14 - 2</t>
  </si>
  <si>
    <t>Team 1 - 2</t>
  </si>
  <si>
    <t>Team 9 - 2</t>
  </si>
  <si>
    <t>Team 13 - 1</t>
  </si>
  <si>
    <t>Team 9 - 1</t>
  </si>
  <si>
    <t>Team 12 - 1</t>
  </si>
  <si>
    <t>Team 8 - 2</t>
  </si>
  <si>
    <t>Team 1 - 1</t>
  </si>
  <si>
    <t>Team 16 - 2</t>
  </si>
  <si>
    <t xml:space="preserve">Team 2 - 2 </t>
  </si>
  <si>
    <t>Team 4 -2</t>
  </si>
  <si>
    <t>Team 16 - 1</t>
  </si>
  <si>
    <t>Team 4 -1</t>
  </si>
  <si>
    <t>Доп.1</t>
  </si>
  <si>
    <t>(впринципе тут уже побеждает команда 8 - у неё остается после победы больше очков, но можно продлить на 1 или 2 раунда до полного вылета по требованию чатика)</t>
  </si>
  <si>
    <t xml:space="preserve">Команда </t>
  </si>
  <si>
    <t>КБ Вольской</t>
  </si>
  <si>
    <t>Призрачные копи</t>
  </si>
  <si>
    <t>Башни рока</t>
  </si>
  <si>
    <t>Оскверненные святилища</t>
  </si>
  <si>
    <t>Небесный храм</t>
  </si>
  <si>
    <t>Сад ужасов</t>
  </si>
  <si>
    <t>Бухта Черносерда</t>
  </si>
  <si>
    <t>Драконий край</t>
  </si>
  <si>
    <t>Бойня на браксисе</t>
  </si>
  <si>
    <t>Ядерный полигон</t>
  </si>
  <si>
    <t>-</t>
  </si>
  <si>
    <t>ФИНАЛЬНЫЙ РАУНД</t>
  </si>
  <si>
    <t>Команда  8</t>
  </si>
  <si>
    <t>Завод Вольской</t>
  </si>
  <si>
    <t>ОТДЫХ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</si>
  <si>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</si>
  <si>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</si>
  <si>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</si>
  <si>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</si>
  <si>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</si>
  <si>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</si>
  <si>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</si>
  <si>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</si>
  <si>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</si>
  <si>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</si>
  <si>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</si>
  <si>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</si>
  <si>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</si>
  <si>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</si>
  <si>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</si>
  <si>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</si>
  <si>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</si>
  <si>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</si>
  <si>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</si>
  <si>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</si>
  <si>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</si>
  <si>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</si>
  <si>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</si>
  <si>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</si>
  <si>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Кастер:</t>
  </si>
  <si>
    <t>Julia</t>
  </si>
  <si>
    <t>WindyHead</t>
  </si>
  <si>
    <t>Альтеракский перевал</t>
  </si>
  <si>
    <t>Julia#2836</t>
  </si>
  <si>
    <t>Siri#2892</t>
  </si>
  <si>
    <t>Кастеры</t>
  </si>
  <si>
    <t>GreshniK#2967</t>
  </si>
  <si>
    <t>Astarot#2509</t>
  </si>
  <si>
    <t>Ханамура</t>
  </si>
  <si>
    <t>noname#1524</t>
  </si>
  <si>
    <t>нет</t>
  </si>
  <si>
    <t>Лидер</t>
  </si>
  <si>
    <t>noname#1525</t>
  </si>
  <si>
    <t>noname#1526</t>
  </si>
  <si>
    <t>noname#1527</t>
  </si>
  <si>
    <t>noname#1528</t>
  </si>
  <si>
    <t>noname#1529</t>
  </si>
  <si>
    <t>noname#1530</t>
  </si>
  <si>
    <t>noname#1531</t>
  </si>
  <si>
    <t>noname#1532</t>
  </si>
  <si>
    <t>noname#1533</t>
  </si>
  <si>
    <t>noname#1534</t>
  </si>
  <si>
    <t>noname#1535</t>
  </si>
  <si>
    <t>noname#1536</t>
  </si>
  <si>
    <t>noname#1537</t>
  </si>
  <si>
    <t>noname#1538</t>
  </si>
  <si>
    <t>noname#1539</t>
  </si>
  <si>
    <t>noname#1540</t>
  </si>
  <si>
    <t>noname#1541</t>
  </si>
  <si>
    <t>noname#1542</t>
  </si>
  <si>
    <t>noname#1543</t>
  </si>
  <si>
    <t>noname#1544</t>
  </si>
  <si>
    <t>noname#1545</t>
  </si>
  <si>
    <t>noname#1546</t>
  </si>
  <si>
    <t>noname#1547</t>
  </si>
  <si>
    <t>noname#1548</t>
  </si>
  <si>
    <t>noname#1549</t>
  </si>
  <si>
    <t>noname#1550</t>
  </si>
  <si>
    <t>noname#1551</t>
  </si>
  <si>
    <t>noname#1552</t>
  </si>
  <si>
    <t>noname#1553</t>
  </si>
  <si>
    <t>noname#1554</t>
  </si>
  <si>
    <t>noname#1555</t>
  </si>
  <si>
    <t>Карты</t>
  </si>
</sst>
</file>

<file path=xl/styles.xml><?xml version="1.0" encoding="utf-8"?>
<styleSheet xmlns="http://schemas.openxmlformats.org/spreadsheetml/2006/main">
  <numFmts count="1">
    <numFmt numFmtId="169" formatCode="#,##0&quot; Team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color theme="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3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5" borderId="0" xfId="0" applyFill="1" applyBorder="1"/>
    <xf numFmtId="0" fontId="0" fillId="5" borderId="3" xfId="0" applyFill="1" applyBorder="1"/>
    <xf numFmtId="0" fontId="0" fillId="0" borderId="0" xfId="0" applyBorder="1"/>
    <xf numFmtId="0" fontId="0" fillId="0" borderId="5" xfId="0" applyBorder="1"/>
    <xf numFmtId="0" fontId="0" fillId="3" borderId="5" xfId="0" applyFill="1" applyBorder="1"/>
    <xf numFmtId="0" fontId="0" fillId="4" borderId="5" xfId="0" applyFill="1" applyBorder="1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/>
    <xf numFmtId="0" fontId="0" fillId="4" borderId="1" xfId="0" applyFill="1" applyBorder="1"/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8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6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5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/>
    <xf numFmtId="0" fontId="9" fillId="3" borderId="16" xfId="0" applyFont="1" applyFill="1" applyBorder="1"/>
    <xf numFmtId="0" fontId="9" fillId="3" borderId="15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 wrapText="1"/>
    </xf>
    <xf numFmtId="169" fontId="7" fillId="0" borderId="2" xfId="0" applyNumberFormat="1" applyFont="1" applyBorder="1" applyAlignment="1">
      <alignment horizontal="center" vertical="center" wrapText="1"/>
    </xf>
    <xf numFmtId="169" fontId="7" fillId="0" borderId="4" xfId="0" applyNumberFormat="1" applyFont="1" applyBorder="1" applyAlignment="1">
      <alignment horizontal="center" vertical="center" wrapText="1"/>
    </xf>
    <xf numFmtId="169" fontId="7" fillId="0" borderId="0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I25" sqref="I25"/>
    </sheetView>
  </sheetViews>
  <sheetFormatPr defaultRowHeight="15"/>
  <cols>
    <col min="2" max="13" width="13.140625" customWidth="1"/>
  </cols>
  <sheetData>
    <row r="1" spans="1:13">
      <c r="B1" s="1"/>
      <c r="C1" s="101" t="s">
        <v>43</v>
      </c>
      <c r="D1" s="101"/>
      <c r="E1" s="2"/>
      <c r="F1" s="101" t="s">
        <v>44</v>
      </c>
      <c r="G1" s="101"/>
      <c r="H1" s="101"/>
      <c r="I1" s="3"/>
      <c r="J1" s="101" t="s">
        <v>10</v>
      </c>
      <c r="K1" s="101"/>
      <c r="L1" s="101"/>
      <c r="M1" s="101"/>
    </row>
    <row r="2" spans="1:13" ht="15.75" thickBot="1"/>
    <row r="3" spans="1:13">
      <c r="A3" s="102" t="s">
        <v>0</v>
      </c>
      <c r="B3" s="4" t="s">
        <v>49</v>
      </c>
      <c r="C3" s="5" t="s">
        <v>45</v>
      </c>
      <c r="D3" s="4" t="s">
        <v>20</v>
      </c>
      <c r="E3" s="5" t="s">
        <v>23</v>
      </c>
      <c r="F3" s="4" t="s">
        <v>50</v>
      </c>
      <c r="G3" s="5" t="s">
        <v>47</v>
      </c>
      <c r="H3" s="4" t="s">
        <v>22</v>
      </c>
      <c r="I3" s="6" t="s">
        <v>25</v>
      </c>
    </row>
    <row r="4" spans="1:13">
      <c r="A4" s="103"/>
      <c r="B4" s="7" t="s">
        <v>57</v>
      </c>
      <c r="C4" s="8" t="s">
        <v>19</v>
      </c>
      <c r="D4" s="7" t="s">
        <v>46</v>
      </c>
      <c r="E4" s="8" t="s">
        <v>54</v>
      </c>
      <c r="F4" s="7" t="s">
        <v>24</v>
      </c>
      <c r="G4" s="8" t="s">
        <v>21</v>
      </c>
      <c r="H4" s="7" t="s">
        <v>48</v>
      </c>
      <c r="I4" s="9" t="s">
        <v>56</v>
      </c>
    </row>
    <row r="5" spans="1:13" ht="15.75" thickBot="1">
      <c r="A5" s="103"/>
      <c r="B5" s="16" t="s">
        <v>7</v>
      </c>
      <c r="C5" s="16" t="s">
        <v>8</v>
      </c>
      <c r="D5" s="16" t="s">
        <v>9</v>
      </c>
      <c r="E5" s="16" t="s">
        <v>9</v>
      </c>
      <c r="F5" s="16" t="s">
        <v>9</v>
      </c>
      <c r="G5" s="16" t="s">
        <v>9</v>
      </c>
      <c r="H5" s="16" t="s">
        <v>9</v>
      </c>
      <c r="I5" s="17" t="s">
        <v>9</v>
      </c>
    </row>
    <row r="6" spans="1:13">
      <c r="A6" s="98" t="s">
        <v>1</v>
      </c>
      <c r="B6" s="4" t="s">
        <v>49</v>
      </c>
      <c r="C6" s="5" t="s">
        <v>20</v>
      </c>
      <c r="D6" s="4" t="s">
        <v>50</v>
      </c>
      <c r="E6" s="5" t="s">
        <v>22</v>
      </c>
      <c r="F6" s="4" t="s">
        <v>11</v>
      </c>
      <c r="G6" s="11" t="s">
        <v>13</v>
      </c>
      <c r="H6" s="4" t="s">
        <v>15</v>
      </c>
      <c r="I6" s="13" t="s">
        <v>17</v>
      </c>
    </row>
    <row r="7" spans="1:13">
      <c r="A7" s="99"/>
      <c r="B7" s="7" t="s">
        <v>58</v>
      </c>
      <c r="C7" s="8" t="s">
        <v>54</v>
      </c>
      <c r="D7" s="7" t="s">
        <v>21</v>
      </c>
      <c r="E7" s="8" t="s">
        <v>56</v>
      </c>
      <c r="F7" s="12" t="s">
        <v>12</v>
      </c>
      <c r="G7" s="8" t="s">
        <v>14</v>
      </c>
      <c r="H7" s="12" t="s">
        <v>16</v>
      </c>
      <c r="I7" s="9" t="s">
        <v>18</v>
      </c>
    </row>
    <row r="8" spans="1:13" ht="15.75" thickBot="1">
      <c r="A8" s="100"/>
      <c r="B8" s="35" t="s">
        <v>9</v>
      </c>
      <c r="C8" s="35" t="s">
        <v>9</v>
      </c>
      <c r="D8" s="35" t="s">
        <v>9</v>
      </c>
      <c r="E8" s="35" t="s">
        <v>9</v>
      </c>
      <c r="F8" s="35" t="s">
        <v>9</v>
      </c>
      <c r="G8" s="35" t="s">
        <v>9</v>
      </c>
      <c r="H8" s="35" t="s">
        <v>9</v>
      </c>
      <c r="I8" s="36" t="s">
        <v>9</v>
      </c>
    </row>
    <row r="9" spans="1:13">
      <c r="A9" s="98" t="s">
        <v>2</v>
      </c>
      <c r="B9" s="5" t="s">
        <v>49</v>
      </c>
      <c r="C9" s="4" t="s">
        <v>58</v>
      </c>
      <c r="D9" s="5" t="s">
        <v>20</v>
      </c>
      <c r="E9" s="4" t="s">
        <v>54</v>
      </c>
      <c r="F9" s="5" t="s">
        <v>50</v>
      </c>
      <c r="G9" s="10" t="s">
        <v>21</v>
      </c>
      <c r="H9" s="14"/>
      <c r="I9" s="14"/>
      <c r="J9" s="16"/>
    </row>
    <row r="10" spans="1:13">
      <c r="A10" s="99"/>
      <c r="B10" s="8" t="s">
        <v>22</v>
      </c>
      <c r="C10" s="7" t="s">
        <v>56</v>
      </c>
      <c r="D10" s="8" t="s">
        <v>11</v>
      </c>
      <c r="E10" s="12" t="s">
        <v>14</v>
      </c>
      <c r="F10" s="8" t="s">
        <v>15</v>
      </c>
      <c r="G10" s="19" t="s">
        <v>18</v>
      </c>
      <c r="H10" s="14"/>
      <c r="I10" s="14"/>
      <c r="J10" s="16"/>
    </row>
    <row r="11" spans="1:13" ht="15.75" thickBot="1">
      <c r="A11" s="99"/>
      <c r="B11" s="14"/>
      <c r="C11" s="14"/>
      <c r="D11" s="14"/>
      <c r="E11" s="14"/>
      <c r="F11" s="14"/>
      <c r="G11" s="36"/>
      <c r="H11" s="14"/>
      <c r="I11" s="14"/>
      <c r="J11" s="16"/>
    </row>
    <row r="12" spans="1:13">
      <c r="A12" s="98" t="s">
        <v>3</v>
      </c>
      <c r="B12" s="4" t="s">
        <v>55</v>
      </c>
      <c r="C12" s="5" t="s">
        <v>22</v>
      </c>
      <c r="D12" s="4" t="s">
        <v>58</v>
      </c>
      <c r="E12" s="11" t="s">
        <v>59</v>
      </c>
      <c r="F12" s="13" t="s">
        <v>26</v>
      </c>
      <c r="G12" s="14"/>
      <c r="H12" s="14"/>
      <c r="I12" s="14"/>
      <c r="J12" s="16"/>
    </row>
    <row r="13" spans="1:13">
      <c r="A13" s="99"/>
      <c r="B13" s="12" t="s">
        <v>11</v>
      </c>
      <c r="C13" s="8" t="s">
        <v>54</v>
      </c>
      <c r="D13" s="12" t="s">
        <v>52</v>
      </c>
      <c r="E13" s="8" t="s">
        <v>15</v>
      </c>
      <c r="F13" s="9" t="s">
        <v>21</v>
      </c>
      <c r="G13" s="14"/>
      <c r="H13" s="14"/>
      <c r="I13" s="14"/>
      <c r="J13" s="16"/>
    </row>
    <row r="14" spans="1:13" ht="15.75" thickBot="1">
      <c r="A14" s="99"/>
      <c r="B14" s="14" t="s">
        <v>9</v>
      </c>
      <c r="C14" s="14" t="s">
        <v>9</v>
      </c>
      <c r="D14" s="14" t="s">
        <v>9</v>
      </c>
      <c r="E14" s="35" t="s">
        <v>9</v>
      </c>
      <c r="F14" s="36"/>
      <c r="G14" s="14"/>
      <c r="H14" s="14"/>
      <c r="I14" s="14"/>
      <c r="J14" s="16"/>
    </row>
    <row r="15" spans="1:13">
      <c r="A15" s="98" t="s">
        <v>4</v>
      </c>
      <c r="B15" s="11" t="s">
        <v>55</v>
      </c>
      <c r="C15" s="4" t="s">
        <v>54</v>
      </c>
      <c r="D15" s="13" t="s">
        <v>15</v>
      </c>
      <c r="E15" s="14"/>
      <c r="F15" s="14"/>
      <c r="G15" s="14"/>
      <c r="H15" s="14"/>
      <c r="I15" s="14"/>
      <c r="J15" s="16"/>
    </row>
    <row r="16" spans="1:13">
      <c r="A16" s="99"/>
      <c r="B16" s="8" t="s">
        <v>51</v>
      </c>
      <c r="C16" s="7" t="s">
        <v>58</v>
      </c>
      <c r="D16" s="9" t="s">
        <v>21</v>
      </c>
      <c r="E16" s="14"/>
      <c r="F16" s="14"/>
      <c r="G16" s="14"/>
      <c r="H16" s="14"/>
      <c r="I16" s="14"/>
      <c r="J16" s="16"/>
    </row>
    <row r="17" spans="1:10" ht="15.75" thickBot="1">
      <c r="A17" s="100"/>
      <c r="B17" s="35"/>
      <c r="C17" s="35"/>
      <c r="D17" s="36"/>
      <c r="E17" s="14"/>
      <c r="F17" s="14"/>
      <c r="G17" s="14"/>
      <c r="H17" s="14"/>
      <c r="I17" s="14"/>
      <c r="J17" s="16"/>
    </row>
    <row r="18" spans="1:10" ht="15.75" thickBot="1">
      <c r="A18" s="98" t="s">
        <v>5</v>
      </c>
      <c r="B18" s="37" t="s">
        <v>51</v>
      </c>
      <c r="C18" s="10" t="s">
        <v>21</v>
      </c>
      <c r="D18" s="14"/>
      <c r="E18" s="14"/>
      <c r="F18" s="14"/>
      <c r="G18" s="14"/>
      <c r="H18" s="14"/>
      <c r="I18" s="14"/>
      <c r="J18" s="16"/>
    </row>
    <row r="19" spans="1:10">
      <c r="A19" s="99"/>
      <c r="B19" s="4" t="s">
        <v>54</v>
      </c>
      <c r="C19" s="19" t="s">
        <v>60</v>
      </c>
      <c r="D19" s="14"/>
      <c r="E19" s="14"/>
      <c r="F19" s="14"/>
      <c r="G19" s="14"/>
      <c r="H19" s="14"/>
      <c r="I19" s="14"/>
      <c r="J19" s="16"/>
    </row>
    <row r="20" spans="1:10" ht="15.75" thickBot="1">
      <c r="A20" s="100"/>
      <c r="B20" s="35" t="s">
        <v>9</v>
      </c>
      <c r="C20" s="36" t="s">
        <v>9</v>
      </c>
      <c r="D20" s="14" t="s">
        <v>9</v>
      </c>
      <c r="E20" s="14"/>
      <c r="F20" s="14"/>
      <c r="G20" s="14"/>
      <c r="H20" s="14"/>
      <c r="I20" s="14"/>
      <c r="J20" s="16"/>
    </row>
    <row r="21" spans="1:10">
      <c r="A21" s="98" t="s">
        <v>6</v>
      </c>
      <c r="B21" s="10" t="s">
        <v>54</v>
      </c>
      <c r="C21" s="14" t="s">
        <v>62</v>
      </c>
      <c r="D21" s="14"/>
      <c r="E21" s="14"/>
      <c r="F21" s="14"/>
      <c r="G21" s="14"/>
      <c r="H21" s="14"/>
      <c r="I21" s="14"/>
      <c r="J21" s="16"/>
    </row>
    <row r="22" spans="1:10">
      <c r="A22" s="99"/>
      <c r="B22" s="18" t="s">
        <v>21</v>
      </c>
      <c r="C22" s="14"/>
      <c r="D22" s="14"/>
      <c r="E22" s="14"/>
      <c r="F22" s="14"/>
      <c r="G22" s="14"/>
      <c r="H22" s="14"/>
      <c r="I22" s="14"/>
      <c r="J22" s="16"/>
    </row>
    <row r="23" spans="1:10" ht="15.75" thickBot="1">
      <c r="A23" s="100"/>
      <c r="B23" s="36" t="s">
        <v>9</v>
      </c>
      <c r="C23" s="14" t="s">
        <v>9</v>
      </c>
      <c r="D23" s="14" t="s">
        <v>9</v>
      </c>
      <c r="E23" s="14"/>
      <c r="F23" s="14"/>
      <c r="G23" s="14"/>
      <c r="H23" s="14"/>
      <c r="I23" s="14"/>
      <c r="J23" s="16"/>
    </row>
    <row r="24" spans="1:10">
      <c r="A24" s="39"/>
      <c r="B24" s="15"/>
      <c r="C24" s="14"/>
      <c r="D24" s="14"/>
      <c r="E24" s="14"/>
      <c r="F24" s="14"/>
      <c r="G24" s="14"/>
      <c r="H24" s="14"/>
      <c r="I24" s="14"/>
      <c r="J24" s="16"/>
    </row>
    <row r="25" spans="1:10">
      <c r="A25" s="40"/>
      <c r="B25" s="9" t="s">
        <v>54</v>
      </c>
      <c r="C25" s="14"/>
      <c r="D25" s="14"/>
      <c r="E25" s="14"/>
      <c r="F25" s="14"/>
      <c r="G25" s="14"/>
      <c r="H25" s="14"/>
      <c r="I25" s="14"/>
      <c r="J25" s="16"/>
    </row>
    <row r="26" spans="1:10" ht="15.75" thickBot="1">
      <c r="A26" s="41" t="s">
        <v>61</v>
      </c>
      <c r="B26" s="42" t="s">
        <v>53</v>
      </c>
      <c r="C26" s="14"/>
      <c r="D26" s="14"/>
      <c r="E26" s="14"/>
      <c r="F26" s="14"/>
      <c r="G26" s="14"/>
      <c r="H26" s="14"/>
      <c r="I26" s="14"/>
      <c r="J26" s="16"/>
    </row>
    <row r="27" spans="1:10">
      <c r="A27" s="38"/>
      <c r="B27" s="14"/>
      <c r="C27" s="14"/>
      <c r="D27" s="14"/>
      <c r="E27" s="14"/>
      <c r="F27" s="14"/>
      <c r="G27" s="14"/>
      <c r="H27" s="14"/>
      <c r="I27" s="14"/>
      <c r="J27" s="16"/>
    </row>
  </sheetData>
  <mergeCells count="10">
    <mergeCell ref="A21:A23"/>
    <mergeCell ref="J1:M1"/>
    <mergeCell ref="F1:H1"/>
    <mergeCell ref="C1:D1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G10"/>
  <sheetViews>
    <sheetView workbookViewId="0">
      <selection activeCell="F15" sqref="F15"/>
    </sheetView>
  </sheetViews>
  <sheetFormatPr defaultRowHeight="15"/>
  <cols>
    <col min="1" max="9" width="13.42578125" customWidth="1"/>
  </cols>
  <sheetData>
    <row r="1" spans="3:7" ht="15.75" thickBot="1">
      <c r="C1" s="21" t="s">
        <v>27</v>
      </c>
      <c r="D1" s="22" t="s">
        <v>28</v>
      </c>
      <c r="E1" s="20"/>
      <c r="F1" s="23" t="s">
        <v>27</v>
      </c>
      <c r="G1" s="24" t="s">
        <v>28</v>
      </c>
    </row>
    <row r="2" spans="3:7">
      <c r="C2" s="25">
        <v>1</v>
      </c>
      <c r="D2" s="26">
        <v>3</v>
      </c>
      <c r="E2" s="20"/>
      <c r="F2" s="25">
        <v>5</v>
      </c>
      <c r="G2" s="26">
        <v>3</v>
      </c>
    </row>
    <row r="3" spans="3:7">
      <c r="C3" s="27">
        <v>2</v>
      </c>
      <c r="D3" s="28">
        <v>3</v>
      </c>
      <c r="E3" s="20"/>
      <c r="F3" s="27">
        <v>6</v>
      </c>
      <c r="G3" s="28">
        <v>3</v>
      </c>
    </row>
    <row r="4" spans="3:7">
      <c r="C4" s="27">
        <v>3</v>
      </c>
      <c r="D4" s="28">
        <v>3</v>
      </c>
      <c r="E4" s="20"/>
      <c r="F4" s="27">
        <v>7</v>
      </c>
      <c r="G4" s="28">
        <v>3</v>
      </c>
    </row>
    <row r="5" spans="3:7" ht="15.75" thickBot="1">
      <c r="C5" s="29">
        <v>4</v>
      </c>
      <c r="D5" s="30">
        <v>3</v>
      </c>
      <c r="E5" s="20"/>
      <c r="F5" s="29">
        <v>8</v>
      </c>
      <c r="G5" s="30">
        <v>3</v>
      </c>
    </row>
    <row r="6" spans="3:7" ht="15.75" thickBot="1"/>
    <row r="7" spans="3:7">
      <c r="C7" s="31" t="s">
        <v>29</v>
      </c>
      <c r="D7" s="31" t="s">
        <v>32</v>
      </c>
      <c r="E7" s="20"/>
      <c r="F7" s="31" t="s">
        <v>34</v>
      </c>
      <c r="G7" s="31" t="s">
        <v>36</v>
      </c>
    </row>
    <row r="8" spans="3:7">
      <c r="C8" s="32" t="s">
        <v>30</v>
      </c>
      <c r="D8" s="32" t="s">
        <v>30</v>
      </c>
      <c r="E8" s="20"/>
      <c r="F8" s="32" t="s">
        <v>30</v>
      </c>
      <c r="G8" s="32" t="s">
        <v>30</v>
      </c>
    </row>
    <row r="9" spans="3:7" ht="15.75" thickBot="1">
      <c r="C9" s="33" t="s">
        <v>31</v>
      </c>
      <c r="D9" s="33" t="s">
        <v>33</v>
      </c>
      <c r="E9" s="20"/>
      <c r="F9" s="33" t="s">
        <v>35</v>
      </c>
      <c r="G9" s="33" t="s">
        <v>37</v>
      </c>
    </row>
    <row r="10" spans="3:7">
      <c r="C10" s="34" t="s">
        <v>38</v>
      </c>
      <c r="D10" s="34" t="s">
        <v>39</v>
      </c>
      <c r="F10" s="34" t="s">
        <v>40</v>
      </c>
      <c r="G10" s="3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5" sqref="C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topLeftCell="A7" zoomScalePageLayoutView="85" workbookViewId="0">
      <selection activeCell="A13" sqref="A13:I14"/>
    </sheetView>
  </sheetViews>
  <sheetFormatPr defaultRowHeight="15"/>
  <cols>
    <col min="1" max="1" width="12.7109375" customWidth="1"/>
    <col min="2" max="2" width="14" customWidth="1"/>
    <col min="3" max="3" width="13.140625" customWidth="1"/>
    <col min="4" max="4" width="12.85546875" customWidth="1"/>
    <col min="6" max="6" width="12.42578125" customWidth="1"/>
    <col min="7" max="7" width="12.28515625" customWidth="1"/>
    <col min="8" max="8" width="13.140625" customWidth="1"/>
    <col min="9" max="9" width="12.85546875" customWidth="1"/>
  </cols>
  <sheetData>
    <row r="1" spans="1:15" ht="21">
      <c r="C1" s="130" t="s">
        <v>75</v>
      </c>
      <c r="D1" s="130"/>
      <c r="E1" s="130"/>
      <c r="F1" s="130"/>
      <c r="G1" s="130"/>
    </row>
    <row r="2" spans="1:15" ht="15.75" thickBot="1">
      <c r="L2" s="16"/>
      <c r="M2" s="16"/>
      <c r="N2" s="16"/>
      <c r="O2" s="16"/>
    </row>
    <row r="3" spans="1:15" ht="15.75" thickBot="1">
      <c r="A3" s="131" t="s">
        <v>27</v>
      </c>
      <c r="B3" s="132"/>
      <c r="C3" s="133" t="s">
        <v>28</v>
      </c>
      <c r="D3" s="134"/>
      <c r="E3" s="20"/>
      <c r="F3" s="131" t="s">
        <v>27</v>
      </c>
      <c r="G3" s="132"/>
      <c r="H3" s="133" t="s">
        <v>28</v>
      </c>
      <c r="I3" s="134"/>
      <c r="L3" s="16"/>
      <c r="M3" s="16"/>
      <c r="N3" s="16"/>
      <c r="O3" s="16"/>
    </row>
    <row r="4" spans="1:15">
      <c r="A4" s="122">
        <v>1</v>
      </c>
      <c r="B4" s="123"/>
      <c r="C4" s="52"/>
      <c r="D4" s="52"/>
      <c r="E4" s="20"/>
      <c r="F4" s="122">
        <v>7</v>
      </c>
      <c r="G4" s="123"/>
      <c r="H4" s="52"/>
      <c r="I4" s="52"/>
      <c r="L4" s="16">
        <v>1</v>
      </c>
      <c r="M4" s="53">
        <f t="shared" ref="M4:M16" ca="1" si="0">RANDBETWEEN(1,13)</f>
        <v>7</v>
      </c>
      <c r="N4" s="16" t="s">
        <v>64</v>
      </c>
      <c r="O4" s="16"/>
    </row>
    <row r="5" spans="1:15">
      <c r="A5" s="116">
        <v>2</v>
      </c>
      <c r="B5" s="117"/>
      <c r="C5" s="51"/>
      <c r="D5" s="51"/>
      <c r="E5" s="20"/>
      <c r="F5" s="114">
        <v>8</v>
      </c>
      <c r="G5" s="115"/>
      <c r="H5" s="50"/>
      <c r="I5" s="51"/>
      <c r="L5" s="16">
        <v>2</v>
      </c>
      <c r="M5" s="53">
        <f t="shared" ca="1" si="0"/>
        <v>10</v>
      </c>
      <c r="N5" s="16" t="s">
        <v>65</v>
      </c>
      <c r="O5" s="16"/>
    </row>
    <row r="6" spans="1:15">
      <c r="A6" s="116">
        <v>3</v>
      </c>
      <c r="B6" s="117"/>
      <c r="C6" s="51"/>
      <c r="D6" s="51"/>
      <c r="E6" s="20"/>
      <c r="F6" s="122">
        <v>9</v>
      </c>
      <c r="G6" s="123"/>
      <c r="H6" s="51"/>
      <c r="I6" s="51"/>
      <c r="L6" s="16">
        <v>3</v>
      </c>
      <c r="M6" s="53">
        <f t="shared" ca="1" si="0"/>
        <v>13</v>
      </c>
      <c r="N6" s="16" t="s">
        <v>66</v>
      </c>
      <c r="O6" s="16"/>
    </row>
    <row r="7" spans="1:15">
      <c r="A7" s="114">
        <v>4</v>
      </c>
      <c r="B7" s="115"/>
      <c r="C7" s="50"/>
      <c r="D7" s="51"/>
      <c r="E7" s="20"/>
      <c r="F7" s="116">
        <v>10</v>
      </c>
      <c r="G7" s="117"/>
      <c r="H7" s="51"/>
      <c r="I7" s="51"/>
      <c r="L7" s="16">
        <v>4</v>
      </c>
      <c r="M7" s="53">
        <f t="shared" ca="1" si="0"/>
        <v>13</v>
      </c>
      <c r="N7" s="16" t="s">
        <v>67</v>
      </c>
      <c r="O7" s="16"/>
    </row>
    <row r="8" spans="1:15">
      <c r="A8" s="116">
        <v>5</v>
      </c>
      <c r="B8" s="117"/>
      <c r="C8" s="51"/>
      <c r="D8" s="51"/>
      <c r="E8" s="20"/>
      <c r="F8" s="122">
        <v>11</v>
      </c>
      <c r="G8" s="123"/>
      <c r="H8" s="51"/>
      <c r="I8" s="60"/>
      <c r="L8" s="16">
        <v>5</v>
      </c>
      <c r="M8" s="53">
        <f t="shared" ca="1" si="0"/>
        <v>8</v>
      </c>
      <c r="N8" s="16" t="s">
        <v>41</v>
      </c>
      <c r="O8" s="16"/>
    </row>
    <row r="9" spans="1:15" ht="15.75" thickBot="1">
      <c r="A9" s="124">
        <v>6</v>
      </c>
      <c r="B9" s="125"/>
      <c r="C9" s="59"/>
      <c r="D9" s="59"/>
      <c r="E9" s="20"/>
      <c r="F9" s="114"/>
      <c r="G9" s="115"/>
      <c r="H9" s="58"/>
      <c r="I9" s="58"/>
      <c r="L9" s="16">
        <v>6</v>
      </c>
      <c r="M9" s="53">
        <f t="shared" ca="1" si="0"/>
        <v>10</v>
      </c>
      <c r="N9" s="16" t="s">
        <v>40</v>
      </c>
      <c r="O9" s="16"/>
    </row>
    <row r="10" spans="1:15" ht="15.75" thickBot="1">
      <c r="L10" s="16">
        <v>7</v>
      </c>
      <c r="M10" s="53">
        <f t="shared" ca="1" si="0"/>
        <v>10</v>
      </c>
      <c r="N10" s="16" t="s">
        <v>68</v>
      </c>
      <c r="O10" s="16"/>
    </row>
    <row r="11" spans="1:15">
      <c r="A11" s="118" t="s">
        <v>76</v>
      </c>
      <c r="B11" s="119"/>
      <c r="C11" s="119"/>
      <c r="D11" s="119"/>
      <c r="E11" s="126" t="s">
        <v>30</v>
      </c>
      <c r="F11" s="119" t="s">
        <v>33</v>
      </c>
      <c r="G11" s="119"/>
      <c r="H11" s="119"/>
      <c r="I11" s="128"/>
      <c r="L11" s="16">
        <v>8</v>
      </c>
      <c r="M11" s="53">
        <f t="shared" ca="1" si="0"/>
        <v>2</v>
      </c>
      <c r="N11" s="16" t="s">
        <v>69</v>
      </c>
      <c r="O11" s="16"/>
    </row>
    <row r="12" spans="1:15" ht="15.75" thickBot="1">
      <c r="A12" s="120"/>
      <c r="B12" s="121"/>
      <c r="C12" s="121"/>
      <c r="D12" s="121"/>
      <c r="E12" s="127"/>
      <c r="F12" s="121"/>
      <c r="G12" s="121"/>
      <c r="H12" s="121"/>
      <c r="I12" s="129"/>
      <c r="L12" s="16">
        <v>9</v>
      </c>
      <c r="M12" s="53">
        <f t="shared" ca="1" si="0"/>
        <v>6</v>
      </c>
      <c r="N12" s="16" t="s">
        <v>70</v>
      </c>
      <c r="O12" s="16"/>
    </row>
    <row r="13" spans="1:15">
      <c r="A13" s="107" t="str">
        <f ca="1">IF($M5=1,$N$4,IF($M5=2,$N$5,IF($M5=3,$N$6,IF($M5=4,$N$7,IF($M5=5,$N$8,IF($M5=6,$N$9,IF($M5=7,$N$10,IF($M5=8,$N$11,IF($M5=9,$N$12,IF($M5=10,$N$13,IF($M5=11,$N$14,IF($M5=12,$N$15,IF($M5=13,$N$16,отдых)))))))))))))</f>
        <v>Драконий край</v>
      </c>
      <c r="B13" s="108"/>
      <c r="C13" s="108"/>
      <c r="D13" s="108"/>
      <c r="E13" s="108"/>
      <c r="F13" s="108"/>
      <c r="G13" s="108"/>
      <c r="H13" s="108"/>
      <c r="I13" s="109"/>
      <c r="L13" s="16">
        <v>10</v>
      </c>
      <c r="M13" s="53">
        <f t="shared" ca="1" si="0"/>
        <v>2</v>
      </c>
      <c r="N13" s="16" t="s">
        <v>71</v>
      </c>
      <c r="O13" s="16"/>
    </row>
    <row r="14" spans="1:15" ht="15.75" thickBot="1">
      <c r="A14" s="110"/>
      <c r="B14" s="111"/>
      <c r="C14" s="111"/>
      <c r="D14" s="111"/>
      <c r="E14" s="111"/>
      <c r="F14" s="111"/>
      <c r="G14" s="111"/>
      <c r="H14" s="111"/>
      <c r="I14" s="112"/>
      <c r="L14" s="16">
        <v>11</v>
      </c>
      <c r="M14" s="53">
        <f t="shared" ca="1" si="0"/>
        <v>2</v>
      </c>
      <c r="N14" s="16" t="s">
        <v>39</v>
      </c>
      <c r="O14" s="16"/>
    </row>
    <row r="15" spans="1:15" ht="15.75" thickBot="1">
      <c r="L15" s="16">
        <v>12</v>
      </c>
      <c r="M15" s="53">
        <f t="shared" ca="1" si="0"/>
        <v>12</v>
      </c>
      <c r="N15" s="16" t="s">
        <v>72</v>
      </c>
      <c r="O15" s="16"/>
    </row>
    <row r="16" spans="1:15">
      <c r="A16" s="55"/>
      <c r="B16" s="55"/>
      <c r="C16" s="49" t="s">
        <v>63</v>
      </c>
      <c r="D16" s="44"/>
      <c r="F16" s="43" t="s">
        <v>63</v>
      </c>
      <c r="G16" s="44"/>
      <c r="H16" s="57"/>
      <c r="I16" s="55"/>
      <c r="L16" s="16">
        <v>13</v>
      </c>
      <c r="M16" s="53">
        <f t="shared" ca="1" si="0"/>
        <v>6</v>
      </c>
      <c r="N16" s="16" t="s">
        <v>73</v>
      </c>
      <c r="O16" s="16"/>
    </row>
    <row r="17" spans="1:15">
      <c r="A17" s="113"/>
      <c r="B17" s="113"/>
      <c r="C17" s="114" t="s">
        <v>30</v>
      </c>
      <c r="D17" s="115"/>
      <c r="F17" s="114" t="s">
        <v>30</v>
      </c>
      <c r="G17" s="115"/>
      <c r="H17" s="113"/>
      <c r="I17" s="113"/>
      <c r="L17" s="16"/>
      <c r="M17" s="16"/>
      <c r="N17" s="16"/>
      <c r="O17" s="16"/>
    </row>
    <row r="18" spans="1:15" ht="15.75" thickBot="1">
      <c r="A18" s="55"/>
      <c r="B18" s="55"/>
      <c r="C18" s="45" t="s">
        <v>63</v>
      </c>
      <c r="D18" s="46"/>
      <c r="F18" s="47" t="s">
        <v>63</v>
      </c>
      <c r="G18" s="48"/>
      <c r="H18" s="55"/>
      <c r="I18" s="55"/>
      <c r="L18" s="53"/>
      <c r="M18" s="53"/>
      <c r="N18" s="16"/>
      <c r="O18" s="16"/>
    </row>
    <row r="19" spans="1:15" ht="15.75" thickBot="1">
      <c r="A19" s="104"/>
      <c r="B19" s="104"/>
      <c r="C19" s="105" t="str">
        <f ca="1">IF($M7=1,$N$4,IF($M7=2,$N$5,IF($M7=3,$N$6,IF($M7=4,$N$7,IF($M7=5,$N$8,IF($M7=6,$N$9,IF($M7=7,$N$10,IF($M7=8,$N$11,IF($M7=9,$N$12,IF($M7=10,$N$13,IF($M7=11,$N$14,IF($M7=12,$N$15,IF($M7=13,$N$16,отдых)))))))))))))</f>
        <v>Ядерный полигон</v>
      </c>
      <c r="D19" s="106"/>
      <c r="F19" s="105" t="str">
        <f ca="1">IF($M10=1,$N$4,IF($M10=2,$N$5,IF($M10=3,$N$6,IF($M10=4,$N$7,IF($M10=5,$N$8,IF($M10=6,$N$9,IF($M10=7,$N$10,IF($M10=8,$N$11,IF($M10=9,$N$12,IF($M10=10,$N$13,IF($M10=11,$N$14,IF($M10=12,$N$15,IF($M10=13,$N$16,отдых)))))))))))))</f>
        <v>Драконий край</v>
      </c>
      <c r="G19" s="106"/>
      <c r="H19" s="104"/>
      <c r="I19" s="104"/>
      <c r="L19" s="53"/>
      <c r="M19" s="53"/>
      <c r="N19" s="16"/>
      <c r="O19" s="16"/>
    </row>
    <row r="20" spans="1:15">
      <c r="L20" s="53"/>
      <c r="M20" s="53"/>
      <c r="N20" s="16"/>
      <c r="O20" s="16"/>
    </row>
    <row r="21" spans="1:15">
      <c r="L21" s="53"/>
      <c r="M21" s="53"/>
      <c r="N21" s="16"/>
      <c r="O21" s="16"/>
    </row>
    <row r="22" spans="1:15">
      <c r="L22" s="53"/>
      <c r="M22" s="53"/>
      <c r="N22" s="16"/>
      <c r="O22" s="16"/>
    </row>
    <row r="23" spans="1:15">
      <c r="L23" s="53"/>
      <c r="M23" s="53"/>
      <c r="N23" s="16"/>
      <c r="O23" s="16"/>
    </row>
    <row r="24" spans="1:15">
      <c r="L24" s="53"/>
      <c r="M24" s="53"/>
      <c r="N24" s="16"/>
      <c r="O24" s="16"/>
    </row>
    <row r="25" spans="1:15">
      <c r="L25" s="53"/>
      <c r="M25" s="53"/>
      <c r="N25" s="16"/>
      <c r="O25" s="16"/>
    </row>
    <row r="26" spans="1:15">
      <c r="L26" s="53"/>
      <c r="M26" s="53"/>
      <c r="N26" s="16"/>
      <c r="O26" s="16"/>
    </row>
    <row r="27" spans="1:15">
      <c r="L27" s="53"/>
      <c r="M27" s="53"/>
      <c r="N27" s="16"/>
      <c r="O27" s="16"/>
    </row>
    <row r="28" spans="1:15">
      <c r="L28" s="16"/>
      <c r="M28" s="16"/>
      <c r="N28" s="16"/>
      <c r="O28" s="16"/>
    </row>
    <row r="29" spans="1:15">
      <c r="L29" s="16"/>
      <c r="M29" s="16"/>
      <c r="N29" s="16"/>
      <c r="O29" s="16"/>
    </row>
    <row r="30" spans="1:15">
      <c r="L30" s="16"/>
      <c r="M30" s="16"/>
      <c r="N30" s="16"/>
      <c r="O30" s="16"/>
    </row>
  </sheetData>
  <mergeCells count="29">
    <mergeCell ref="C1:G1"/>
    <mergeCell ref="A3:B3"/>
    <mergeCell ref="C3:D3"/>
    <mergeCell ref="F3:G3"/>
    <mergeCell ref="H3:I3"/>
    <mergeCell ref="A5:B5"/>
    <mergeCell ref="F5:G5"/>
    <mergeCell ref="A6:B6"/>
    <mergeCell ref="F6:G6"/>
    <mergeCell ref="A4:B4"/>
    <mergeCell ref="F4:G4"/>
    <mergeCell ref="A7:B7"/>
    <mergeCell ref="F7:G7"/>
    <mergeCell ref="A11:D12"/>
    <mergeCell ref="A8:B8"/>
    <mergeCell ref="F8:G8"/>
    <mergeCell ref="A9:B9"/>
    <mergeCell ref="F9:G9"/>
    <mergeCell ref="E11:E12"/>
    <mergeCell ref="F11:I12"/>
    <mergeCell ref="A19:B19"/>
    <mergeCell ref="C19:D19"/>
    <mergeCell ref="F19:G19"/>
    <mergeCell ref="H19:I19"/>
    <mergeCell ref="A13:I14"/>
    <mergeCell ref="A17:B17"/>
    <mergeCell ref="C17:D17"/>
    <mergeCell ref="F17:G17"/>
    <mergeCell ref="H17:I17"/>
  </mergeCells>
  <pageMargins left="0.7" right="0.7" top="0.75" bottom="0.75" header="0.3" footer="0.3"/>
  <pageSetup paperSize="9" scale="9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D12"/>
  <sheetViews>
    <sheetView workbookViewId="0">
      <selection activeCell="C13" sqref="C13"/>
    </sheetView>
  </sheetViews>
  <sheetFormatPr defaultRowHeight="15"/>
  <sheetData>
    <row r="2" spans="2:4">
      <c r="B2">
        <v>3</v>
      </c>
      <c r="C2">
        <v>1</v>
      </c>
    </row>
    <row r="3" spans="2:4">
      <c r="B3">
        <v>4</v>
      </c>
      <c r="C3">
        <v>2</v>
      </c>
    </row>
    <row r="4" spans="2:4">
      <c r="B4">
        <v>5</v>
      </c>
      <c r="C4" t="s">
        <v>74</v>
      </c>
      <c r="D4">
        <v>2</v>
      </c>
    </row>
    <row r="5" spans="2:4">
      <c r="B5">
        <v>6</v>
      </c>
      <c r="C5">
        <v>1</v>
      </c>
    </row>
    <row r="6" spans="2:4">
      <c r="B6">
        <v>7</v>
      </c>
      <c r="C6">
        <v>1</v>
      </c>
    </row>
    <row r="7" spans="2:4">
      <c r="B7">
        <v>8</v>
      </c>
      <c r="C7">
        <v>2</v>
      </c>
    </row>
    <row r="8" spans="2:4">
      <c r="B8">
        <v>9</v>
      </c>
      <c r="C8">
        <v>1</v>
      </c>
    </row>
    <row r="9" spans="2:4">
      <c r="B9">
        <v>10</v>
      </c>
      <c r="C9">
        <v>2</v>
      </c>
    </row>
    <row r="10" spans="2:4">
      <c r="B10">
        <v>11</v>
      </c>
      <c r="C10">
        <v>1</v>
      </c>
    </row>
    <row r="11" spans="2:4">
      <c r="D11">
        <v>6</v>
      </c>
    </row>
    <row r="12" spans="2:4">
      <c r="C12">
        <f>SUM(C2:C10)</f>
        <v>11</v>
      </c>
      <c r="D12">
        <f>8</f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3"/>
  <sheetViews>
    <sheetView showGridLines="0" tabSelected="1" zoomScale="70" zoomScaleNormal="70" zoomScalePageLayoutView="85" workbookViewId="0">
      <selection activeCell="K49" sqref="K49"/>
    </sheetView>
  </sheetViews>
  <sheetFormatPr defaultRowHeight="15.75"/>
  <cols>
    <col min="1" max="1" width="3.85546875" customWidth="1"/>
    <col min="2" max="2" width="2.85546875" customWidth="1"/>
    <col min="3" max="3" width="12" customWidth="1"/>
    <col min="4" max="4" width="12.28515625" customWidth="1"/>
    <col min="7" max="7" width="4.5703125" customWidth="1"/>
    <col min="8" max="9" width="15.7109375" style="80" customWidth="1"/>
    <col min="10" max="10" width="3.7109375" style="81" customWidth="1"/>
    <col min="11" max="12" width="15.5703125" style="80" customWidth="1"/>
    <col min="13" max="13" width="4.5703125" customWidth="1"/>
    <col min="16" max="16" width="13.5703125" customWidth="1"/>
    <col min="17" max="17" width="12.7109375" customWidth="1"/>
    <col min="18" max="18" width="3.7109375" customWidth="1"/>
    <col min="19" max="19" width="2.5703125" style="96" customWidth="1"/>
    <col min="20" max="22" width="9.140625" customWidth="1"/>
    <col min="23" max="23" width="17.28515625" customWidth="1"/>
    <col min="24" max="24" width="16.85546875" customWidth="1"/>
    <col min="25" max="25" width="19.28515625" customWidth="1"/>
    <col min="26" max="26" width="13.28515625" customWidth="1"/>
    <col min="27" max="27" width="16.140625" customWidth="1"/>
  </cols>
  <sheetData>
    <row r="1" spans="1:29" ht="46.5">
      <c r="F1" s="158" t="s">
        <v>42</v>
      </c>
      <c r="G1" s="158"/>
      <c r="H1" s="158"/>
      <c r="I1" s="158"/>
      <c r="J1" s="158"/>
      <c r="K1" s="158"/>
      <c r="L1" s="158"/>
      <c r="M1" s="158"/>
      <c r="N1" s="158"/>
      <c r="O1" s="61"/>
    </row>
    <row r="2" spans="1:29" ht="21.75" thickBot="1">
      <c r="K2" s="82"/>
      <c r="L2" s="82"/>
      <c r="M2" s="54"/>
      <c r="N2" s="54"/>
      <c r="O2" s="54"/>
    </row>
    <row r="3" spans="1:29" ht="15.75" customHeight="1">
      <c r="C3" s="175">
        <f>Z6</f>
        <v>1</v>
      </c>
      <c r="D3" s="176"/>
      <c r="E3" s="63"/>
      <c r="F3" s="64"/>
      <c r="H3" s="159" t="s">
        <v>79</v>
      </c>
      <c r="I3" s="160"/>
      <c r="J3" s="92"/>
      <c r="K3" s="161" t="s">
        <v>80</v>
      </c>
      <c r="L3" s="162"/>
      <c r="N3" s="67"/>
      <c r="O3" s="63"/>
      <c r="P3" s="176">
        <f>Z18</f>
        <v>13</v>
      </c>
      <c r="Q3" s="179"/>
      <c r="R3" s="90"/>
      <c r="S3" s="97"/>
      <c r="T3" s="16"/>
      <c r="U3" s="16"/>
      <c r="V3" s="16"/>
      <c r="W3" s="16"/>
    </row>
    <row r="4" spans="1:29" ht="15.75" customHeight="1">
      <c r="A4">
        <v>2</v>
      </c>
      <c r="C4" s="177"/>
      <c r="D4" s="178"/>
      <c r="E4" s="16"/>
      <c r="F4" s="17"/>
      <c r="H4" s="165" t="s">
        <v>30</v>
      </c>
      <c r="I4" s="166"/>
      <c r="J4" s="87"/>
      <c r="K4" s="165" t="s">
        <v>30</v>
      </c>
      <c r="L4" s="166"/>
      <c r="N4" s="68"/>
      <c r="O4" s="16"/>
      <c r="P4" s="178"/>
      <c r="Q4" s="180"/>
      <c r="R4" s="90"/>
      <c r="S4" s="97">
        <v>2</v>
      </c>
      <c r="T4" s="16"/>
      <c r="U4" s="16"/>
      <c r="V4" s="16"/>
      <c r="W4" s="16"/>
    </row>
    <row r="5" spans="1:29" ht="15.75" customHeight="1" thickBot="1">
      <c r="C5" s="139" t="str">
        <f ca="1">INDEX($AA$6:$AA$37,MATCH(C3,$AC$6:$AC$37,0))</f>
        <v>noname#1552</v>
      </c>
      <c r="D5" s="140"/>
      <c r="E5" s="65"/>
      <c r="F5" s="66"/>
      <c r="H5" s="163" t="s">
        <v>81</v>
      </c>
      <c r="I5" s="164"/>
      <c r="J5" s="92"/>
      <c r="K5" s="163" t="s">
        <v>82</v>
      </c>
      <c r="L5" s="164"/>
      <c r="M5" s="56"/>
      <c r="N5" s="69"/>
      <c r="O5" s="70"/>
      <c r="P5" s="140" t="str">
        <f ca="1">INDEX($AA$6:$AA$37,MATCH(P3,$AC$6:$AC$37,0))</f>
        <v>noname#1533</v>
      </c>
      <c r="Q5" s="170"/>
      <c r="R5" s="90"/>
      <c r="S5" s="97"/>
      <c r="T5" s="16"/>
      <c r="U5" s="16"/>
      <c r="V5" s="16" t="s">
        <v>147</v>
      </c>
      <c r="W5" s="16"/>
      <c r="Y5" t="s">
        <v>109</v>
      </c>
      <c r="Z5" t="s">
        <v>27</v>
      </c>
      <c r="AA5" t="s">
        <v>115</v>
      </c>
    </row>
    <row r="6" spans="1:29" ht="15.75" customHeight="1" thickBot="1">
      <c r="C6" s="175">
        <f>Z7</f>
        <v>2</v>
      </c>
      <c r="D6" s="176"/>
      <c r="E6" s="63"/>
      <c r="F6" s="64"/>
      <c r="H6" s="143" t="str">
        <f ca="1">IF($U6=1,$V$6,IF($U6=2,$V$7,IF($U6=3,$V$8,IF($U6=4,$V$9,IF($U6=5,$V$10,IF($U6=6,$V$11,IF($U6=7,$V$12,IF($U6=8,$V$13,IF($U6=9,$V$14,IF($U6=10,$V$15))))))))))</f>
        <v>Бойня на браксисе</v>
      </c>
      <c r="I6" s="144"/>
      <c r="J6" s="87"/>
      <c r="K6" s="143" t="str">
        <f ca="1">IF($U7=1,$V$6,IF($U7=2,$V$7,IF($U7=3,$V$8,IF($U7=4,$V$9,IF($U7=5,$V$10,IF($U7=6,$V$11,IF($U7=7,$V$12,IF($U7=8,$V$13,IF($U7=9,$V$14,IF($U7=10,$V$15,))))))))))</f>
        <v>Бойня на браксисе</v>
      </c>
      <c r="L6" s="144"/>
      <c r="M6" s="56"/>
      <c r="N6" s="71"/>
      <c r="O6" s="72"/>
      <c r="P6" s="176">
        <f>Z19</f>
        <v>14</v>
      </c>
      <c r="Q6" s="179"/>
      <c r="R6" s="90"/>
      <c r="S6" s="97"/>
      <c r="T6" s="16">
        <v>1</v>
      </c>
      <c r="U6" s="53">
        <f ca="1">RANDBETWEEN(1,10)</f>
        <v>9</v>
      </c>
      <c r="V6" s="16" t="s">
        <v>77</v>
      </c>
      <c r="W6" s="16"/>
      <c r="Y6" t="s">
        <v>107</v>
      </c>
      <c r="Z6" s="174">
        <v>1</v>
      </c>
      <c r="AA6" t="s">
        <v>113</v>
      </c>
      <c r="AB6">
        <f ca="1">RANDBETWEEN(1,COUNTIF($AA$6:$AA$50,"*"))+(ROW()/100)</f>
        <v>3.06</v>
      </c>
      <c r="AC6">
        <f ca="1">RANK(AB6,$AB$6:$AB$37)</f>
        <v>28</v>
      </c>
    </row>
    <row r="7" spans="1:29" ht="15.75" customHeight="1" thickBot="1">
      <c r="A7">
        <v>2</v>
      </c>
      <c r="C7" s="177"/>
      <c r="D7" s="178"/>
      <c r="E7" s="16"/>
      <c r="F7" s="17"/>
      <c r="H7" s="95" t="s">
        <v>103</v>
      </c>
      <c r="I7" s="94" t="s">
        <v>104</v>
      </c>
      <c r="J7" s="93"/>
      <c r="K7" s="95" t="s">
        <v>103</v>
      </c>
      <c r="L7" s="94" t="s">
        <v>105</v>
      </c>
      <c r="M7" s="56"/>
      <c r="N7" s="73"/>
      <c r="O7" s="88"/>
      <c r="P7" s="178"/>
      <c r="Q7" s="180"/>
      <c r="R7" s="90"/>
      <c r="S7" s="97">
        <v>2</v>
      </c>
      <c r="T7" s="16">
        <v>2</v>
      </c>
      <c r="U7" s="53">
        <f t="shared" ref="U7:U20" ca="1" si="0">RANDBETWEEN(1,10)</f>
        <v>9</v>
      </c>
      <c r="V7" s="16" t="s">
        <v>66</v>
      </c>
      <c r="W7" s="16"/>
      <c r="Y7" t="s">
        <v>108</v>
      </c>
      <c r="Z7" s="174">
        <f>Z6+1</f>
        <v>2</v>
      </c>
      <c r="AA7" t="s">
        <v>116</v>
      </c>
      <c r="AB7">
        <f t="shared" ref="AB7:AB37" ca="1" si="1">RANDBETWEEN(1,COUNTIF($AA$6:$AA$50,"*"))+(ROW()/100)</f>
        <v>4.07</v>
      </c>
      <c r="AC7">
        <f t="shared" ref="AC7:AC37" ca="1" si="2">RANK(AB7,$AB$6:$AB$37)</f>
        <v>26</v>
      </c>
    </row>
    <row r="8" spans="1:29" ht="15.75" customHeight="1" thickBot="1">
      <c r="C8" s="139" t="str">
        <f ca="1">INDEX($AA$6:$AA$37,MATCH(C6,$AC$6:$AC$37,0))</f>
        <v>noname#1546</v>
      </c>
      <c r="D8" s="140"/>
      <c r="E8" s="65"/>
      <c r="F8" s="66"/>
      <c r="H8" s="157"/>
      <c r="I8" s="157"/>
      <c r="J8" s="92"/>
      <c r="K8" s="157"/>
      <c r="L8" s="157"/>
      <c r="M8" s="56"/>
      <c r="N8" s="69"/>
      <c r="O8" s="70"/>
      <c r="P8" s="140" t="str">
        <f ca="1">INDEX($AA$6:$AA$37,MATCH(P6,$AC$6:$AC$37,0))</f>
        <v>noname#1547</v>
      </c>
      <c r="Q8" s="170"/>
      <c r="R8" s="90"/>
      <c r="S8" s="97"/>
      <c r="T8" s="16">
        <v>3</v>
      </c>
      <c r="U8" s="53">
        <f t="shared" ca="1" si="0"/>
        <v>9</v>
      </c>
      <c r="V8" s="16" t="s">
        <v>67</v>
      </c>
      <c r="W8" s="16"/>
      <c r="Y8" t="s">
        <v>110</v>
      </c>
      <c r="Z8" s="174">
        <f t="shared" ref="Z8:Z37" si="3">Z7+1</f>
        <v>3</v>
      </c>
      <c r="AA8" t="s">
        <v>117</v>
      </c>
      <c r="AB8">
        <f t="shared" ca="1" si="1"/>
        <v>24.08</v>
      </c>
      <c r="AC8">
        <f t="shared" ca="1" si="2"/>
        <v>7</v>
      </c>
    </row>
    <row r="9" spans="1:29" ht="15.75" customHeight="1">
      <c r="C9" s="175">
        <f>Z8</f>
        <v>3</v>
      </c>
      <c r="D9" s="176"/>
      <c r="E9" s="63"/>
      <c r="F9" s="64"/>
      <c r="H9" s="151" t="s">
        <v>83</v>
      </c>
      <c r="I9" s="152"/>
      <c r="J9" s="92"/>
      <c r="K9" s="151" t="s">
        <v>84</v>
      </c>
      <c r="L9" s="152"/>
      <c r="M9" s="56"/>
      <c r="N9" s="71"/>
      <c r="O9" s="72"/>
      <c r="P9" s="176">
        <f>Z20</f>
        <v>15</v>
      </c>
      <c r="Q9" s="179"/>
      <c r="R9" s="90"/>
      <c r="S9" s="97"/>
      <c r="T9" s="16">
        <v>4</v>
      </c>
      <c r="U9" s="53">
        <f t="shared" ca="1" si="0"/>
        <v>7</v>
      </c>
      <c r="V9" s="16" t="s">
        <v>41</v>
      </c>
      <c r="W9" s="16"/>
      <c r="Y9" t="s">
        <v>111</v>
      </c>
      <c r="Z9" s="174">
        <f t="shared" si="3"/>
        <v>4</v>
      </c>
      <c r="AA9" t="s">
        <v>118</v>
      </c>
      <c r="AB9">
        <f t="shared" ca="1" si="1"/>
        <v>23.09</v>
      </c>
      <c r="AC9">
        <f t="shared" ca="1" si="2"/>
        <v>9</v>
      </c>
    </row>
    <row r="10" spans="1:29" ht="15.75" customHeight="1">
      <c r="A10">
        <v>2</v>
      </c>
      <c r="C10" s="177"/>
      <c r="D10" s="178"/>
      <c r="E10" s="16"/>
      <c r="F10" s="17"/>
      <c r="H10" s="153" t="s">
        <v>30</v>
      </c>
      <c r="I10" s="154"/>
      <c r="J10" s="87"/>
      <c r="K10" s="153" t="s">
        <v>30</v>
      </c>
      <c r="L10" s="154"/>
      <c r="M10" s="56"/>
      <c r="N10" s="73"/>
      <c r="O10" s="88"/>
      <c r="P10" s="178"/>
      <c r="Q10" s="180"/>
      <c r="R10" s="90"/>
      <c r="S10" s="97">
        <v>2</v>
      </c>
      <c r="T10" s="16">
        <v>5</v>
      </c>
      <c r="U10" s="53">
        <f t="shared" ca="1" si="0"/>
        <v>5</v>
      </c>
      <c r="V10" s="16" t="s">
        <v>40</v>
      </c>
      <c r="W10" s="16"/>
      <c r="Y10" t="s">
        <v>105</v>
      </c>
      <c r="Z10" s="174">
        <f t="shared" si="3"/>
        <v>5</v>
      </c>
      <c r="AA10" t="s">
        <v>119</v>
      </c>
      <c r="AB10">
        <f t="shared" ca="1" si="1"/>
        <v>1.1000000000000001</v>
      </c>
      <c r="AC10">
        <f t="shared" ca="1" si="2"/>
        <v>32</v>
      </c>
    </row>
    <row r="11" spans="1:29" ht="15.75" customHeight="1" thickBot="1">
      <c r="C11" s="139" t="str">
        <f ca="1">INDEX($AA$6:$AA$37,MATCH(C9,$AC$6:$AC$37,0))</f>
        <v>noname#1555</v>
      </c>
      <c r="D11" s="140"/>
      <c r="E11" s="65"/>
      <c r="F11" s="66"/>
      <c r="H11" s="141" t="s">
        <v>85</v>
      </c>
      <c r="I11" s="142"/>
      <c r="J11" s="92"/>
      <c r="K11" s="141" t="s">
        <v>86</v>
      </c>
      <c r="L11" s="142"/>
      <c r="M11" s="56"/>
      <c r="N11" s="69"/>
      <c r="O11" s="70"/>
      <c r="P11" s="140" t="str">
        <f ca="1">INDEX($AA$6:$AA$37,MATCH(P9,$AC$6:$AC$37,0))</f>
        <v>noname#1550</v>
      </c>
      <c r="Q11" s="170"/>
      <c r="R11" s="90"/>
      <c r="S11" s="97"/>
      <c r="T11" s="16">
        <v>6</v>
      </c>
      <c r="U11" s="53">
        <f t="shared" ca="1" si="0"/>
        <v>7</v>
      </c>
      <c r="V11" s="16" t="s">
        <v>68</v>
      </c>
      <c r="W11" s="16"/>
      <c r="Y11" t="s">
        <v>114</v>
      </c>
      <c r="Z11" s="174">
        <f t="shared" si="3"/>
        <v>6</v>
      </c>
      <c r="AA11" t="s">
        <v>120</v>
      </c>
      <c r="AB11">
        <f t="shared" ca="1" si="1"/>
        <v>4.1100000000000003</v>
      </c>
      <c r="AC11">
        <f t="shared" ca="1" si="2"/>
        <v>25</v>
      </c>
    </row>
    <row r="12" spans="1:29" ht="15.75" customHeight="1" thickBot="1">
      <c r="C12" s="175">
        <f>Z9</f>
        <v>4</v>
      </c>
      <c r="D12" s="176"/>
      <c r="E12" s="63"/>
      <c r="F12" s="64"/>
      <c r="H12" s="143" t="str">
        <f ca="1">IF($U8=1,$V$6,IF($U8=2,$V$7,IF($U8=3,$V$8,IF($U8=4,$V$9,IF($U8=5,$V$10,IF($U8=6,$V$11,IF($U8=7,$V$12,IF($U8=8,$V$13,IF($U8=9,$V$14,IF($U8=10,$V$15,))))))))))</f>
        <v>Бойня на браксисе</v>
      </c>
      <c r="I12" s="144"/>
      <c r="J12" s="87"/>
      <c r="K12" s="143" t="str">
        <f ca="1">IF($U9=1,$V$6,IF($U9=2,$V$7,IF($U9=3,$V$8,IF($U9=4,$V$9,IF($U9=5,$V$10,IF($U9=6,$V$11,IF($U9=7,$V$12,IF($U9=8,$V$13,IF($U9=9,$V$14,IF($U9=10,$V$15,))))))))))</f>
        <v>Драконий край</v>
      </c>
      <c r="L12" s="144"/>
      <c r="N12" s="67"/>
      <c r="O12" s="63"/>
      <c r="P12" s="176">
        <f>Z21</f>
        <v>16</v>
      </c>
      <c r="Q12" s="179"/>
      <c r="R12" s="90"/>
      <c r="S12" s="97"/>
      <c r="T12" s="16">
        <v>7</v>
      </c>
      <c r="U12" s="53">
        <f t="shared" ca="1" si="0"/>
        <v>6</v>
      </c>
      <c r="V12" s="16" t="s">
        <v>71</v>
      </c>
      <c r="W12" s="16"/>
      <c r="Y12" t="s">
        <v>114</v>
      </c>
      <c r="Z12" s="174">
        <f t="shared" si="3"/>
        <v>7</v>
      </c>
      <c r="AA12" t="s">
        <v>121</v>
      </c>
      <c r="AB12">
        <f t="shared" ca="1" si="1"/>
        <v>1.1200000000000001</v>
      </c>
      <c r="AC12">
        <f t="shared" ca="1" si="2"/>
        <v>31</v>
      </c>
    </row>
    <row r="13" spans="1:29" ht="15.75" customHeight="1" thickBot="1">
      <c r="A13">
        <v>2</v>
      </c>
      <c r="C13" s="177"/>
      <c r="D13" s="178"/>
      <c r="E13" s="16"/>
      <c r="F13" s="17"/>
      <c r="H13" s="95" t="s">
        <v>103</v>
      </c>
      <c r="I13" s="94"/>
      <c r="J13" s="93"/>
      <c r="K13" s="95" t="s">
        <v>103</v>
      </c>
      <c r="L13" s="94"/>
      <c r="M13" s="20"/>
      <c r="N13" s="74"/>
      <c r="O13" s="89"/>
      <c r="P13" s="178"/>
      <c r="Q13" s="180"/>
      <c r="R13" s="90"/>
      <c r="S13" s="97">
        <v>2</v>
      </c>
      <c r="T13" s="16">
        <v>8</v>
      </c>
      <c r="U13" s="53">
        <f t="shared" ca="1" si="0"/>
        <v>5</v>
      </c>
      <c r="V13" s="16" t="s">
        <v>39</v>
      </c>
      <c r="W13" s="16"/>
      <c r="Y13" t="s">
        <v>114</v>
      </c>
      <c r="Z13" s="174">
        <f t="shared" si="3"/>
        <v>8</v>
      </c>
      <c r="AA13" t="s">
        <v>122</v>
      </c>
      <c r="AB13">
        <f t="shared" ca="1" si="1"/>
        <v>10.130000000000001</v>
      </c>
      <c r="AC13">
        <f t="shared" ca="1" si="2"/>
        <v>20</v>
      </c>
    </row>
    <row r="14" spans="1:29" ht="15.75" customHeight="1" thickBot="1">
      <c r="C14" s="139" t="str">
        <f ca="1">INDEX($AA$6:$AA$37,MATCH(C12,$AC$6:$AC$37,0))</f>
        <v>noname#1553</v>
      </c>
      <c r="D14" s="140"/>
      <c r="E14" s="65"/>
      <c r="F14" s="66"/>
      <c r="H14" s="86"/>
      <c r="I14" s="86"/>
      <c r="J14" s="92"/>
      <c r="K14" s="86"/>
      <c r="L14" s="86"/>
      <c r="M14" s="20"/>
      <c r="N14" s="75"/>
      <c r="O14" s="76"/>
      <c r="P14" s="140" t="str">
        <f ca="1">INDEX($AA$6:$AA$37,MATCH(P12,$AC$6:$AC$37,0))</f>
        <v>noname#1549</v>
      </c>
      <c r="Q14" s="170"/>
      <c r="R14" s="90"/>
      <c r="S14" s="97"/>
      <c r="T14" s="16">
        <v>9</v>
      </c>
      <c r="U14" s="53">
        <f t="shared" ca="1" si="0"/>
        <v>6</v>
      </c>
      <c r="V14" s="16" t="s">
        <v>72</v>
      </c>
      <c r="W14" s="16"/>
      <c r="Y14" t="s">
        <v>114</v>
      </c>
      <c r="Z14" s="174">
        <f t="shared" si="3"/>
        <v>9</v>
      </c>
      <c r="AA14" t="s">
        <v>123</v>
      </c>
      <c r="AB14">
        <f t="shared" ca="1" si="1"/>
        <v>21.14</v>
      </c>
      <c r="AC14">
        <f t="shared" ca="1" si="2"/>
        <v>11</v>
      </c>
    </row>
    <row r="15" spans="1:29" ht="15.75" customHeight="1">
      <c r="C15" s="175">
        <f>Z10</f>
        <v>5</v>
      </c>
      <c r="D15" s="176"/>
      <c r="E15" s="63"/>
      <c r="F15" s="64"/>
      <c r="H15" s="151" t="s">
        <v>87</v>
      </c>
      <c r="I15" s="152"/>
      <c r="J15" s="92"/>
      <c r="K15" s="151" t="s">
        <v>88</v>
      </c>
      <c r="L15" s="152"/>
      <c r="M15" s="20"/>
      <c r="N15" s="77"/>
      <c r="O15" s="78"/>
      <c r="P15" s="176">
        <f>Z22</f>
        <v>17</v>
      </c>
      <c r="Q15" s="179"/>
      <c r="R15" s="90"/>
      <c r="S15" s="97"/>
      <c r="T15" s="16">
        <v>10</v>
      </c>
      <c r="U15" s="53">
        <f t="shared" ca="1" si="0"/>
        <v>6</v>
      </c>
      <c r="V15" s="91" t="s">
        <v>106</v>
      </c>
      <c r="W15" s="16"/>
      <c r="Y15" t="s">
        <v>114</v>
      </c>
      <c r="Z15" s="174">
        <f t="shared" si="3"/>
        <v>10</v>
      </c>
      <c r="AA15" t="s">
        <v>124</v>
      </c>
      <c r="AB15">
        <f t="shared" ca="1" si="1"/>
        <v>20.149999999999999</v>
      </c>
      <c r="AC15">
        <f t="shared" ca="1" si="2"/>
        <v>13</v>
      </c>
    </row>
    <row r="16" spans="1:29" ht="15.75" customHeight="1">
      <c r="A16">
        <v>2</v>
      </c>
      <c r="C16" s="177"/>
      <c r="D16" s="178"/>
      <c r="E16" s="16"/>
      <c r="F16" s="17"/>
      <c r="H16" s="153" t="s">
        <v>30</v>
      </c>
      <c r="I16" s="154"/>
      <c r="J16" s="87"/>
      <c r="K16" s="153" t="s">
        <v>30</v>
      </c>
      <c r="L16" s="154"/>
      <c r="N16" s="68"/>
      <c r="O16" s="16"/>
      <c r="P16" s="178"/>
      <c r="Q16" s="180"/>
      <c r="R16" s="90"/>
      <c r="S16" s="97">
        <v>2</v>
      </c>
      <c r="T16" s="16">
        <v>11</v>
      </c>
      <c r="U16" s="53">
        <f t="shared" ca="1" si="0"/>
        <v>8</v>
      </c>
      <c r="V16" s="12" t="s">
        <v>112</v>
      </c>
      <c r="W16" s="12"/>
      <c r="Y16" t="s">
        <v>114</v>
      </c>
      <c r="Z16" s="174">
        <f t="shared" si="3"/>
        <v>11</v>
      </c>
      <c r="AA16" t="s">
        <v>125</v>
      </c>
      <c r="AB16">
        <f t="shared" ca="1" si="1"/>
        <v>11.16</v>
      </c>
      <c r="AC16">
        <f t="shared" ca="1" si="2"/>
        <v>17</v>
      </c>
    </row>
    <row r="17" spans="1:29" ht="15.75" customHeight="1" thickBot="1">
      <c r="C17" s="139" t="str">
        <f ca="1">INDEX($AA$6:$AA$37,MATCH(C15,$AC$6:$AC$37,0))</f>
        <v>noname#1554</v>
      </c>
      <c r="D17" s="140"/>
      <c r="E17" s="65"/>
      <c r="F17" s="66"/>
      <c r="H17" s="141" t="s">
        <v>89</v>
      </c>
      <c r="I17" s="142"/>
      <c r="J17" s="92"/>
      <c r="K17" s="141" t="s">
        <v>90</v>
      </c>
      <c r="L17" s="142"/>
      <c r="N17" s="79"/>
      <c r="O17" s="65"/>
      <c r="P17" s="140" t="str">
        <f ca="1">INDEX($AA$6:$AA$37,MATCH(P15,$AC$6:$AC$37,0))</f>
        <v>noname#1534</v>
      </c>
      <c r="Q17" s="170"/>
      <c r="R17" s="90"/>
      <c r="S17" s="97"/>
      <c r="T17" s="16">
        <v>12</v>
      </c>
      <c r="U17" s="53">
        <f t="shared" ca="1" si="0"/>
        <v>4</v>
      </c>
      <c r="V17" s="12" t="s">
        <v>73</v>
      </c>
      <c r="W17" s="12"/>
      <c r="Y17" t="s">
        <v>114</v>
      </c>
      <c r="Z17" s="174">
        <f t="shared" si="3"/>
        <v>12</v>
      </c>
      <c r="AA17" t="s">
        <v>126</v>
      </c>
      <c r="AB17">
        <f t="shared" ca="1" si="1"/>
        <v>3.17</v>
      </c>
      <c r="AC17">
        <f t="shared" ca="1" si="2"/>
        <v>27</v>
      </c>
    </row>
    <row r="18" spans="1:29" ht="15.75" customHeight="1" thickBot="1">
      <c r="C18" s="175">
        <f>Z11</f>
        <v>6</v>
      </c>
      <c r="D18" s="176"/>
      <c r="E18" s="63"/>
      <c r="F18" s="64"/>
      <c r="H18" s="143" t="str">
        <f ca="1">IF($U10=1,$V$6,IF($U10=2,$V$7,IF($U10=3,$V$8,IF($U10=4,$V$9,IF($U10=5,$V$10,IF($U10=6,$V$11,IF($U10=7,$V$12,IF($U10=8,$V$13,IF($U10=9,$V$14,IF($U10=10,$V$15,))))))))))</f>
        <v>Гробница королевы пауков</v>
      </c>
      <c r="I18" s="144"/>
      <c r="J18" s="87"/>
      <c r="K18" s="143" t="str">
        <f ca="1">IF($U11=1,$V$6,IF($U11=2,$V$7,IF($U11=3,$V$8,IF($U11=4,$V$9,IF($U11=5,$V$10,IF($U11=6,$V$11,IF($U11=7,$V$12,IF($U11=8,$V$13,IF($U11=9,$V$14,IF($U11=10,$V$15,))))))))))</f>
        <v>Драконий край</v>
      </c>
      <c r="L18" s="144"/>
      <c r="N18" s="67"/>
      <c r="O18" s="63"/>
      <c r="P18" s="176">
        <f>Z23</f>
        <v>18</v>
      </c>
      <c r="Q18" s="179"/>
      <c r="R18" s="90"/>
      <c r="S18" s="97"/>
      <c r="T18" s="16">
        <v>13</v>
      </c>
      <c r="U18" s="53">
        <f t="shared" ca="1" si="0"/>
        <v>9</v>
      </c>
      <c r="V18" s="12" t="s">
        <v>65</v>
      </c>
      <c r="W18" s="12"/>
      <c r="Y18" t="s">
        <v>114</v>
      </c>
      <c r="Z18" s="174">
        <f t="shared" si="3"/>
        <v>13</v>
      </c>
      <c r="AA18" t="s">
        <v>127</v>
      </c>
      <c r="AB18">
        <f t="shared" ca="1" si="1"/>
        <v>23.18</v>
      </c>
      <c r="AC18">
        <f t="shared" ca="1" si="2"/>
        <v>8</v>
      </c>
    </row>
    <row r="19" spans="1:29" ht="15.75" customHeight="1" thickBot="1">
      <c r="A19">
        <v>2</v>
      </c>
      <c r="C19" s="177"/>
      <c r="D19" s="178"/>
      <c r="E19" s="16"/>
      <c r="F19" s="17"/>
      <c r="H19" s="95" t="s">
        <v>103</v>
      </c>
      <c r="I19" s="94"/>
      <c r="J19" s="93"/>
      <c r="K19" s="95" t="s">
        <v>103</v>
      </c>
      <c r="L19" s="94"/>
      <c r="N19" s="68"/>
      <c r="O19" s="16"/>
      <c r="P19" s="178"/>
      <c r="Q19" s="180"/>
      <c r="R19" s="90"/>
      <c r="S19" s="97">
        <v>2</v>
      </c>
      <c r="T19" s="16">
        <v>14</v>
      </c>
      <c r="U19" s="53">
        <f ca="1">RANDBETWEEN(1,10)</f>
        <v>3</v>
      </c>
      <c r="V19" s="12" t="s">
        <v>69</v>
      </c>
      <c r="W19" s="12"/>
      <c r="Y19" t="s">
        <v>114</v>
      </c>
      <c r="Z19" s="174">
        <f t="shared" si="3"/>
        <v>14</v>
      </c>
      <c r="AA19" t="s">
        <v>128</v>
      </c>
      <c r="AB19">
        <f t="shared" ca="1" si="1"/>
        <v>6.19</v>
      </c>
      <c r="AC19">
        <f t="shared" ca="1" si="2"/>
        <v>22</v>
      </c>
    </row>
    <row r="20" spans="1:29" ht="15.75" customHeight="1" thickBot="1">
      <c r="C20" s="139" t="str">
        <f ca="1">INDEX($AA$6:$AA$37,MATCH(C18,$AC$6:$AC$37,0))</f>
        <v>noname#1540</v>
      </c>
      <c r="D20" s="140"/>
      <c r="E20" s="65"/>
      <c r="F20" s="66"/>
      <c r="H20" s="86"/>
      <c r="I20" s="86"/>
      <c r="J20" s="92"/>
      <c r="K20" s="86"/>
      <c r="L20" s="86"/>
      <c r="N20" s="79"/>
      <c r="O20" s="65"/>
      <c r="P20" s="140" t="str">
        <f ca="1">INDEX($AA$6:$AA$37,MATCH(P18,$AC$6:$AC$37,0))</f>
        <v>noname#1541</v>
      </c>
      <c r="Q20" s="170"/>
      <c r="R20" s="90"/>
      <c r="S20" s="97"/>
      <c r="T20" s="16">
        <v>15</v>
      </c>
      <c r="U20" s="53">
        <f t="shared" ca="1" si="0"/>
        <v>2</v>
      </c>
      <c r="V20" s="12" t="s">
        <v>38</v>
      </c>
      <c r="W20" s="12"/>
      <c r="Y20" t="s">
        <v>114</v>
      </c>
      <c r="Z20" s="174">
        <f t="shared" si="3"/>
        <v>15</v>
      </c>
      <c r="AA20" t="s">
        <v>129</v>
      </c>
      <c r="AB20">
        <f t="shared" ca="1" si="1"/>
        <v>10.199999999999999</v>
      </c>
      <c r="AC20">
        <f t="shared" ca="1" si="2"/>
        <v>19</v>
      </c>
    </row>
    <row r="21" spans="1:29" ht="15.75" customHeight="1">
      <c r="C21" s="175">
        <f>Z12</f>
        <v>7</v>
      </c>
      <c r="D21" s="176"/>
      <c r="E21" s="63"/>
      <c r="F21" s="64"/>
      <c r="H21" s="151" t="s">
        <v>91</v>
      </c>
      <c r="I21" s="152"/>
      <c r="J21" s="92"/>
      <c r="K21" s="151" t="s">
        <v>93</v>
      </c>
      <c r="L21" s="152"/>
      <c r="N21" s="67"/>
      <c r="O21" s="63"/>
      <c r="P21" s="176">
        <f>Z24</f>
        <v>19</v>
      </c>
      <c r="Q21" s="179"/>
      <c r="R21" s="90"/>
      <c r="S21" s="97"/>
      <c r="T21" s="53"/>
      <c r="U21" s="53"/>
      <c r="V21" s="14"/>
      <c r="W21" s="14"/>
      <c r="Y21" t="s">
        <v>114</v>
      </c>
      <c r="Z21" s="174">
        <f t="shared" si="3"/>
        <v>16</v>
      </c>
      <c r="AA21" t="s">
        <v>130</v>
      </c>
      <c r="AB21">
        <f t="shared" ca="1" si="1"/>
        <v>4.21</v>
      </c>
      <c r="AC21">
        <f t="shared" ca="1" si="2"/>
        <v>24</v>
      </c>
    </row>
    <row r="22" spans="1:29" ht="15.75" customHeight="1">
      <c r="A22">
        <v>2</v>
      </c>
      <c r="C22" s="177"/>
      <c r="D22" s="178"/>
      <c r="E22" s="16"/>
      <c r="F22" s="17"/>
      <c r="H22" s="153" t="s">
        <v>30</v>
      </c>
      <c r="I22" s="154"/>
      <c r="J22" s="87"/>
      <c r="K22" s="153" t="s">
        <v>30</v>
      </c>
      <c r="L22" s="154"/>
      <c r="N22" s="68"/>
      <c r="O22" s="16"/>
      <c r="P22" s="178"/>
      <c r="Q22" s="180"/>
      <c r="R22" s="90"/>
      <c r="S22" s="97">
        <v>2</v>
      </c>
      <c r="T22" s="53"/>
      <c r="U22" s="53"/>
      <c r="V22" s="16"/>
      <c r="W22" s="16"/>
      <c r="Z22" s="174">
        <f t="shared" si="3"/>
        <v>17</v>
      </c>
      <c r="AA22" t="s">
        <v>131</v>
      </c>
      <c r="AB22">
        <f t="shared" ca="1" si="1"/>
        <v>25.22</v>
      </c>
      <c r="AC22">
        <f t="shared" ca="1" si="2"/>
        <v>6</v>
      </c>
    </row>
    <row r="23" spans="1:29" ht="15.75" customHeight="1" thickBot="1">
      <c r="C23" s="139" t="str">
        <f ca="1">INDEX($AA$6:$AA$37,MATCH(C21,$AC$6:$AC$37,0))</f>
        <v>noname#1526</v>
      </c>
      <c r="D23" s="140"/>
      <c r="E23" s="65"/>
      <c r="F23" s="66"/>
      <c r="H23" s="141" t="s">
        <v>92</v>
      </c>
      <c r="I23" s="142"/>
      <c r="J23" s="92"/>
      <c r="K23" s="141" t="s">
        <v>94</v>
      </c>
      <c r="L23" s="142"/>
      <c r="N23" s="79"/>
      <c r="O23" s="65"/>
      <c r="P23" s="140" t="str">
        <f ca="1">INDEX($AA$6:$AA$37,MATCH(P21,$AC$6:$AC$37,0))</f>
        <v>noname#1538</v>
      </c>
      <c r="Q23" s="170"/>
      <c r="R23" s="90"/>
      <c r="S23" s="97"/>
      <c r="T23" s="53"/>
      <c r="U23" s="53"/>
      <c r="V23" s="16"/>
      <c r="W23" s="16"/>
      <c r="Z23" s="174">
        <f t="shared" si="3"/>
        <v>18</v>
      </c>
      <c r="AA23" t="s">
        <v>132</v>
      </c>
      <c r="AB23">
        <f t="shared" ca="1" si="1"/>
        <v>10.23</v>
      </c>
      <c r="AC23">
        <f t="shared" ca="1" si="2"/>
        <v>18</v>
      </c>
    </row>
    <row r="24" spans="1:29" ht="15.75" customHeight="1" thickBot="1">
      <c r="C24" s="175">
        <f>Z13</f>
        <v>8</v>
      </c>
      <c r="D24" s="176"/>
      <c r="E24" s="63"/>
      <c r="F24" s="64"/>
      <c r="H24" s="143" t="str">
        <f ca="1">IF($U12=1,$V$6,IF($U12=2,$V$7,IF($U12=3,$V$8,IF($U12=4,$V$9,IF($U12=5,$V$10,IF($U12=6,$V$11,IF($U12=7,$V$12,IF($U12=8,$V$13,IF($U12=9,$V$14,IF($U12=10,$V$15,))))))))))</f>
        <v>Небесный храм</v>
      </c>
      <c r="I24" s="144"/>
      <c r="J24" s="87"/>
      <c r="K24" s="143" t="str">
        <f ca="1">IF($U13=1,$V$6,IF($U13=2,$V$7,IF($U13=3,$V$8,IF($U13=4,$V$9,IF($U13=5,$V$10,IF($U13=6,$V$11,IF($U13=7,$V$12,IF($U13=8,$V$13,IF($U13=9,$V$14,IF($U13=10,$V$15,))))))))))</f>
        <v>Гробница королевы пауков</v>
      </c>
      <c r="L24" s="144"/>
      <c r="N24" s="67"/>
      <c r="O24" s="63"/>
      <c r="P24" s="176">
        <f>Z25</f>
        <v>20</v>
      </c>
      <c r="Q24" s="179"/>
      <c r="R24" s="90"/>
      <c r="S24" s="97"/>
      <c r="T24" s="53"/>
      <c r="U24" s="53"/>
      <c r="V24" s="16"/>
      <c r="W24" s="16"/>
      <c r="Z24" s="174">
        <f t="shared" si="3"/>
        <v>19</v>
      </c>
      <c r="AA24" t="s">
        <v>133</v>
      </c>
      <c r="AB24">
        <f t="shared" ca="1" si="1"/>
        <v>7.24</v>
      </c>
      <c r="AC24">
        <f t="shared" ca="1" si="2"/>
        <v>21</v>
      </c>
    </row>
    <row r="25" spans="1:29" ht="15.75" customHeight="1" thickBot="1">
      <c r="A25">
        <v>2</v>
      </c>
      <c r="C25" s="177"/>
      <c r="D25" s="178"/>
      <c r="E25" s="16"/>
      <c r="F25" s="17"/>
      <c r="H25" s="95" t="s">
        <v>103</v>
      </c>
      <c r="I25" s="94"/>
      <c r="J25" s="93"/>
      <c r="K25" s="95" t="s">
        <v>103</v>
      </c>
      <c r="L25" s="94"/>
      <c r="N25" s="68"/>
      <c r="O25" s="16"/>
      <c r="P25" s="178"/>
      <c r="Q25" s="180"/>
      <c r="R25" s="90"/>
      <c r="S25" s="97">
        <v>2</v>
      </c>
      <c r="T25" s="53"/>
      <c r="U25" s="53"/>
      <c r="V25" s="16"/>
      <c r="W25" s="16"/>
      <c r="Z25" s="174">
        <f t="shared" si="3"/>
        <v>20</v>
      </c>
      <c r="AA25" t="s">
        <v>134</v>
      </c>
      <c r="AB25">
        <f t="shared" ca="1" si="1"/>
        <v>1.25</v>
      </c>
      <c r="AC25">
        <f t="shared" ca="1" si="2"/>
        <v>30</v>
      </c>
    </row>
    <row r="26" spans="1:29" ht="15.75" customHeight="1" thickBot="1">
      <c r="C26" s="139" t="str">
        <f ca="1">INDEX($AA$6:$AA$37,MATCH(C24,$AC$6:$AC$37,0))</f>
        <v>noname#1536</v>
      </c>
      <c r="D26" s="140"/>
      <c r="E26" s="65"/>
      <c r="F26" s="66"/>
      <c r="H26" s="157"/>
      <c r="I26" s="157"/>
      <c r="J26" s="92"/>
      <c r="K26" s="157"/>
      <c r="L26" s="157"/>
      <c r="N26" s="79"/>
      <c r="O26" s="65"/>
      <c r="P26" s="140" t="str">
        <f ca="1">INDEX($AA$6:$AA$37,MATCH(P24,$AC$6:$AC$37,0))</f>
        <v>noname#1531</v>
      </c>
      <c r="Q26" s="170"/>
      <c r="R26" s="90"/>
      <c r="S26" s="97"/>
      <c r="T26" s="53"/>
      <c r="U26" s="53"/>
      <c r="V26" s="16"/>
      <c r="W26" s="16"/>
      <c r="Z26" s="174">
        <f t="shared" si="3"/>
        <v>21</v>
      </c>
      <c r="AA26" t="s">
        <v>135</v>
      </c>
      <c r="AB26">
        <f t="shared" ca="1" si="1"/>
        <v>1.26</v>
      </c>
      <c r="AC26">
        <f t="shared" ca="1" si="2"/>
        <v>29</v>
      </c>
    </row>
    <row r="27" spans="1:29" ht="15.75" customHeight="1">
      <c r="C27" s="175">
        <f>Z14</f>
        <v>9</v>
      </c>
      <c r="D27" s="176"/>
      <c r="E27" s="63"/>
      <c r="F27" s="64"/>
      <c r="H27" s="151" t="s">
        <v>95</v>
      </c>
      <c r="I27" s="152"/>
      <c r="J27" s="92"/>
      <c r="K27" s="151" t="s">
        <v>98</v>
      </c>
      <c r="L27" s="152"/>
      <c r="N27" s="67"/>
      <c r="O27" s="63"/>
      <c r="P27" s="176">
        <f>Z26</f>
        <v>21</v>
      </c>
      <c r="Q27" s="179"/>
      <c r="R27" s="90"/>
      <c r="S27" s="97"/>
      <c r="T27" s="53"/>
      <c r="U27" s="53"/>
      <c r="V27" s="16"/>
      <c r="W27" s="16"/>
      <c r="Z27" s="174">
        <f t="shared" si="3"/>
        <v>22</v>
      </c>
      <c r="AA27" t="s">
        <v>136</v>
      </c>
      <c r="AB27">
        <f t="shared" ca="1" si="1"/>
        <v>21.27</v>
      </c>
      <c r="AC27">
        <f t="shared" ca="1" si="2"/>
        <v>10</v>
      </c>
    </row>
    <row r="28" spans="1:29" ht="15.75" customHeight="1">
      <c r="A28">
        <v>2</v>
      </c>
      <c r="C28" s="177"/>
      <c r="D28" s="178"/>
      <c r="E28" s="16"/>
      <c r="F28" s="17"/>
      <c r="H28" s="153" t="s">
        <v>30</v>
      </c>
      <c r="I28" s="154"/>
      <c r="J28" s="87"/>
      <c r="K28" s="153" t="s">
        <v>30</v>
      </c>
      <c r="L28" s="154"/>
      <c r="N28" s="68"/>
      <c r="O28" s="16"/>
      <c r="P28" s="178"/>
      <c r="Q28" s="180"/>
      <c r="R28" s="90"/>
      <c r="S28" s="97">
        <v>2</v>
      </c>
      <c r="T28" s="53"/>
      <c r="U28" s="53"/>
      <c r="V28" s="16"/>
      <c r="W28" s="16"/>
      <c r="Z28" s="174">
        <f t="shared" si="3"/>
        <v>23</v>
      </c>
      <c r="AA28" t="s">
        <v>137</v>
      </c>
      <c r="AB28">
        <f t="shared" ca="1" si="1"/>
        <v>31.28</v>
      </c>
      <c r="AC28">
        <f t="shared" ca="1" si="2"/>
        <v>2</v>
      </c>
    </row>
    <row r="29" spans="1:29" ht="15.75" customHeight="1" thickBot="1">
      <c r="C29" s="139" t="str">
        <f ca="1">INDEX($AA$6:$AA$37,MATCH(C27,$AC$6:$AC$37,0))</f>
        <v>noname#1527</v>
      </c>
      <c r="D29" s="140"/>
      <c r="E29" s="65"/>
      <c r="F29" s="66"/>
      <c r="H29" s="141" t="s">
        <v>96</v>
      </c>
      <c r="I29" s="142"/>
      <c r="J29" s="92"/>
      <c r="K29" s="155" t="s">
        <v>99</v>
      </c>
      <c r="L29" s="156"/>
      <c r="N29" s="79"/>
      <c r="O29" s="65"/>
      <c r="P29" s="140" t="str">
        <f ca="1">INDEX($AA$6:$AA$37,MATCH(P27,$AC$6:$AC$37,0))</f>
        <v>noname#1542</v>
      </c>
      <c r="Q29" s="170"/>
      <c r="R29" s="90"/>
      <c r="S29" s="97"/>
      <c r="T29" s="53"/>
      <c r="U29" s="53"/>
      <c r="V29" s="16"/>
      <c r="W29" s="16"/>
      <c r="Z29" s="174">
        <f t="shared" si="3"/>
        <v>24</v>
      </c>
      <c r="AA29" t="s">
        <v>138</v>
      </c>
      <c r="AB29">
        <f t="shared" ca="1" si="1"/>
        <v>16.29</v>
      </c>
      <c r="AC29">
        <f t="shared" ca="1" si="2"/>
        <v>14</v>
      </c>
    </row>
    <row r="30" spans="1:29" ht="15.75" customHeight="1" thickBot="1">
      <c r="C30" s="175">
        <f>Z15</f>
        <v>10</v>
      </c>
      <c r="D30" s="176"/>
      <c r="E30" s="63"/>
      <c r="F30" s="64"/>
      <c r="H30" s="143" t="str">
        <f ca="1">IF($U14=1,$V$6,IF($U14=2,$V$7,IF($U14=3,$V$8,IF($U14=4,$V$9,IF($U14=5,$V$10,IF($U14=6,$V$11,IF($U14=7,$V$12,IF($U14=8,$V$13,IF($U14=9,$V$14,IF($U14=10,$V$15,))))))))))</f>
        <v>Небесный храм</v>
      </c>
      <c r="I30" s="144"/>
      <c r="J30" s="87"/>
      <c r="K30" s="143" t="str">
        <f ca="1">IF($U15=1,$V$6,IF($U15=2,$V$7,IF($U15=3,$V$8,IF($U15=4,$V$9,IF($U15=5,$V$10,IF($U15=6,$V$11,IF($U15=7,$V$12,IF($U15=8,$V$13,IF($U15=9,$V$14,IF($U15=10,$V$15,))))))))))</f>
        <v>Небесный храм</v>
      </c>
      <c r="L30" s="144"/>
      <c r="N30" s="67"/>
      <c r="O30" s="63"/>
      <c r="P30" s="176">
        <f>Z27</f>
        <v>22</v>
      </c>
      <c r="Q30" s="179"/>
      <c r="R30" s="90"/>
      <c r="S30" s="97"/>
      <c r="T30" s="53"/>
      <c r="U30" s="53"/>
      <c r="V30" s="16"/>
      <c r="W30" s="16"/>
      <c r="Z30" s="174">
        <f t="shared" si="3"/>
        <v>25</v>
      </c>
      <c r="AA30" t="s">
        <v>139</v>
      </c>
      <c r="AB30">
        <f t="shared" ca="1" si="1"/>
        <v>20.3</v>
      </c>
      <c r="AC30">
        <f t="shared" ca="1" si="2"/>
        <v>12</v>
      </c>
    </row>
    <row r="31" spans="1:29" ht="15.75" customHeight="1" thickBot="1">
      <c r="A31">
        <v>2</v>
      </c>
      <c r="C31" s="177"/>
      <c r="D31" s="178"/>
      <c r="E31" s="16"/>
      <c r="F31" s="17"/>
      <c r="H31" s="95" t="s">
        <v>103</v>
      </c>
      <c r="I31" s="94"/>
      <c r="J31" s="93"/>
      <c r="K31" s="95" t="s">
        <v>103</v>
      </c>
      <c r="L31" s="94"/>
      <c r="N31" s="68"/>
      <c r="O31" s="16"/>
      <c r="P31" s="178"/>
      <c r="Q31" s="180"/>
      <c r="R31" s="90"/>
      <c r="S31" s="97">
        <v>2</v>
      </c>
      <c r="T31" s="53"/>
      <c r="U31" s="53"/>
      <c r="V31" s="16"/>
      <c r="W31" s="16"/>
      <c r="Z31" s="174">
        <f t="shared" si="3"/>
        <v>26</v>
      </c>
      <c r="AA31" t="s">
        <v>140</v>
      </c>
      <c r="AB31">
        <f t="shared" ca="1" si="1"/>
        <v>11.31</v>
      </c>
      <c r="AC31">
        <f t="shared" ca="1" si="2"/>
        <v>16</v>
      </c>
    </row>
    <row r="32" spans="1:29" ht="15.75" customHeight="1" thickBot="1">
      <c r="C32" s="139" t="str">
        <f ca="1">INDEX($AA$6:$AA$37,MATCH(C30,$AC$6:$AC$37,0))</f>
        <v>noname#1545</v>
      </c>
      <c r="D32" s="140"/>
      <c r="E32" s="65"/>
      <c r="F32" s="66"/>
      <c r="H32" s="157"/>
      <c r="I32" s="157"/>
      <c r="J32" s="92"/>
      <c r="K32" s="157"/>
      <c r="L32" s="157"/>
      <c r="N32" s="79"/>
      <c r="O32" s="65"/>
      <c r="P32" s="140" t="str">
        <f ca="1">INDEX($AA$6:$AA$37,MATCH(P30,$AC$6:$AC$37,0))</f>
        <v>noname#1537</v>
      </c>
      <c r="Q32" s="170"/>
      <c r="R32" s="90"/>
      <c r="S32" s="97"/>
      <c r="T32" s="53"/>
      <c r="U32" s="53"/>
      <c r="V32" s="16"/>
      <c r="W32" s="16"/>
      <c r="Z32" s="174">
        <f t="shared" si="3"/>
        <v>27</v>
      </c>
      <c r="AA32" t="s">
        <v>141</v>
      </c>
      <c r="AB32">
        <f t="shared" ca="1" si="1"/>
        <v>12.32</v>
      </c>
      <c r="AC32">
        <f t="shared" ca="1" si="2"/>
        <v>15</v>
      </c>
    </row>
    <row r="33" spans="1:29" ht="15.75" customHeight="1">
      <c r="C33" s="175">
        <f>Z16</f>
        <v>11</v>
      </c>
      <c r="D33" s="176"/>
      <c r="E33" s="63"/>
      <c r="F33" s="64"/>
      <c r="H33" s="151" t="s">
        <v>100</v>
      </c>
      <c r="I33" s="152"/>
      <c r="J33" s="92"/>
      <c r="K33" s="151" t="s">
        <v>101</v>
      </c>
      <c r="L33" s="152"/>
      <c r="N33" s="67"/>
      <c r="O33" s="63"/>
      <c r="P33" s="176">
        <f>Z28</f>
        <v>23</v>
      </c>
      <c r="Q33" s="179"/>
      <c r="R33" s="90"/>
      <c r="S33" s="97"/>
      <c r="T33" s="53"/>
      <c r="U33" s="53"/>
      <c r="V33" s="16"/>
      <c r="W33" s="16"/>
      <c r="Z33" s="174">
        <f t="shared" si="3"/>
        <v>28</v>
      </c>
      <c r="AA33" t="s">
        <v>142</v>
      </c>
      <c r="AB33">
        <f t="shared" ca="1" si="1"/>
        <v>4.33</v>
      </c>
      <c r="AC33">
        <f t="shared" ca="1" si="2"/>
        <v>23</v>
      </c>
    </row>
    <row r="34" spans="1:29" ht="15.75" customHeight="1">
      <c r="A34">
        <v>2</v>
      </c>
      <c r="C34" s="177"/>
      <c r="D34" s="178"/>
      <c r="E34" s="16"/>
      <c r="F34" s="17"/>
      <c r="H34" s="153" t="s">
        <v>30</v>
      </c>
      <c r="I34" s="154"/>
      <c r="J34" s="87"/>
      <c r="K34" s="153" t="s">
        <v>30</v>
      </c>
      <c r="L34" s="154"/>
      <c r="N34" s="68"/>
      <c r="O34" s="16"/>
      <c r="P34" s="178"/>
      <c r="Q34" s="180"/>
      <c r="R34" s="90"/>
      <c r="S34" s="97">
        <v>2</v>
      </c>
      <c r="T34" s="53"/>
      <c r="U34" s="53"/>
      <c r="V34" s="16"/>
      <c r="W34" s="16"/>
      <c r="Z34" s="174">
        <f t="shared" si="3"/>
        <v>29</v>
      </c>
      <c r="AA34" t="s">
        <v>143</v>
      </c>
      <c r="AB34">
        <f t="shared" ca="1" si="1"/>
        <v>32.340000000000003</v>
      </c>
      <c r="AC34">
        <f t="shared" ca="1" si="2"/>
        <v>1</v>
      </c>
    </row>
    <row r="35" spans="1:29" ht="15.75" customHeight="1" thickBot="1">
      <c r="C35" s="139" t="str">
        <f ca="1">INDEX($AA$6:$AA$37,MATCH(C33,$AC$6:$AC$37,0))</f>
        <v>noname#1532</v>
      </c>
      <c r="D35" s="140"/>
      <c r="E35" s="65"/>
      <c r="F35" s="66"/>
      <c r="H35" s="172" t="s">
        <v>102</v>
      </c>
      <c r="I35" s="173"/>
      <c r="J35" s="92"/>
      <c r="K35" s="141" t="s">
        <v>97</v>
      </c>
      <c r="L35" s="142"/>
      <c r="N35" s="79"/>
      <c r="O35" s="65"/>
      <c r="P35" s="140" t="str">
        <f ca="1">INDEX($AA$6:$AA$37,MATCH(P33,$AC$6:$AC$37,0))</f>
        <v>noname#1551</v>
      </c>
      <c r="Q35" s="170"/>
      <c r="R35" s="90"/>
      <c r="S35" s="97"/>
      <c r="T35" s="53"/>
      <c r="U35" s="53"/>
      <c r="V35" s="16"/>
      <c r="W35" s="16"/>
      <c r="Z35" s="174">
        <f t="shared" si="3"/>
        <v>30</v>
      </c>
      <c r="AA35" t="s">
        <v>144</v>
      </c>
      <c r="AB35">
        <f t="shared" ca="1" si="1"/>
        <v>28.35</v>
      </c>
      <c r="AC35">
        <f t="shared" ca="1" si="2"/>
        <v>4</v>
      </c>
    </row>
    <row r="36" spans="1:29" ht="15.75" customHeight="1" thickBot="1">
      <c r="C36" s="175">
        <f>Z17</f>
        <v>12</v>
      </c>
      <c r="D36" s="176"/>
      <c r="E36" s="63"/>
      <c r="F36" s="64"/>
      <c r="H36" s="143" t="str">
        <f ca="1">IF($U16=1,$V$6,IF($U16=2,$V$7,IF($U16=3,$V$8,IF($U16=4,$V$9,IF($U16=5,$V$10,IF($U16=6,$V$11,IF($U16=7,$V$12,IF($U16=8,$V$13,IF($U16=9,$V$14,IF($U16=10,$V$15,))))))))))</f>
        <v>Проклятая лощина</v>
      </c>
      <c r="I36" s="144"/>
      <c r="J36" s="87"/>
      <c r="K36" s="143" t="str">
        <f ca="1">IF($U17=1,$V$6,IF($U17=2,$V$7,IF($U17=3,$V$8,IF($U17=4,$V$9,IF($U17=5,$V$10,IF($U17=6,$V$11,IF($U17=7,$V$12,IF($U17=8,$V$13,IF($U17=9,$V$14,IF($U17=10,$V$15))))))))))</f>
        <v>Вечная битва</v>
      </c>
      <c r="L36" s="144"/>
      <c r="N36" s="67"/>
      <c r="O36" s="63"/>
      <c r="P36" s="176">
        <f>Z29</f>
        <v>24</v>
      </c>
      <c r="Q36" s="179"/>
      <c r="R36" s="90"/>
      <c r="S36" s="97"/>
      <c r="T36" s="53"/>
      <c r="U36" s="53"/>
      <c r="V36" s="16"/>
      <c r="W36" s="16"/>
      <c r="Z36" s="174">
        <f t="shared" si="3"/>
        <v>31</v>
      </c>
      <c r="AA36" t="s">
        <v>145</v>
      </c>
      <c r="AB36">
        <f t="shared" ca="1" si="1"/>
        <v>26.36</v>
      </c>
      <c r="AC36">
        <f t="shared" ca="1" si="2"/>
        <v>5</v>
      </c>
    </row>
    <row r="37" spans="1:29" ht="15.75" customHeight="1" thickBot="1">
      <c r="A37">
        <v>2</v>
      </c>
      <c r="C37" s="177"/>
      <c r="D37" s="178"/>
      <c r="E37" s="16"/>
      <c r="F37" s="17"/>
      <c r="H37" s="95" t="s">
        <v>103</v>
      </c>
      <c r="I37" s="94"/>
      <c r="J37" s="93"/>
      <c r="K37" s="95" t="s">
        <v>103</v>
      </c>
      <c r="L37" s="94"/>
      <c r="N37" s="68"/>
      <c r="O37" s="16"/>
      <c r="P37" s="178"/>
      <c r="Q37" s="180"/>
      <c r="R37" s="90"/>
      <c r="S37" s="97">
        <v>2</v>
      </c>
      <c r="T37" s="53"/>
      <c r="U37" s="53"/>
      <c r="V37" s="16"/>
      <c r="W37" s="16"/>
      <c r="Z37" s="174">
        <f t="shared" si="3"/>
        <v>32</v>
      </c>
      <c r="AA37" t="s">
        <v>146</v>
      </c>
      <c r="AB37">
        <f t="shared" ca="1" si="1"/>
        <v>28.37</v>
      </c>
      <c r="AC37">
        <f t="shared" ca="1" si="2"/>
        <v>3</v>
      </c>
    </row>
    <row r="38" spans="1:29" ht="15.75" customHeight="1" thickBot="1">
      <c r="C38" s="139" t="str">
        <f ca="1">INDEX($AA$6:$AA$37,MATCH(C36,$AC$6:$AC$37,0))</f>
        <v>noname#1548</v>
      </c>
      <c r="D38" s="140"/>
      <c r="E38" s="65"/>
      <c r="F38" s="66"/>
      <c r="H38" s="171"/>
      <c r="I38" s="171"/>
      <c r="J38" s="83"/>
      <c r="K38" s="171"/>
      <c r="L38" s="171"/>
      <c r="N38" s="79"/>
      <c r="O38" s="65"/>
      <c r="P38" s="140" t="str">
        <f ca="1">INDEX($AA$6:$AA$37,MATCH(P36,$AC$6:$AC$37,0))</f>
        <v>noname#1539</v>
      </c>
      <c r="Q38" s="170"/>
      <c r="R38" s="90"/>
      <c r="S38" s="97"/>
      <c r="T38" s="53"/>
      <c r="U38" s="53"/>
      <c r="V38" s="16"/>
      <c r="W38" s="16"/>
    </row>
    <row r="39" spans="1:29" ht="15.75" hidden="1" customHeight="1">
      <c r="C39" s="135"/>
      <c r="D39" s="136"/>
      <c r="E39" s="63"/>
      <c r="F39" s="64"/>
      <c r="H39" s="149" t="s">
        <v>78</v>
      </c>
      <c r="I39" s="150"/>
      <c r="J39" s="83"/>
      <c r="K39" s="149" t="s">
        <v>78</v>
      </c>
      <c r="L39" s="150"/>
      <c r="N39" s="68"/>
      <c r="O39" s="16"/>
      <c r="P39" s="138"/>
      <c r="Q39" s="169"/>
      <c r="R39" s="90"/>
      <c r="S39" s="97"/>
      <c r="T39" s="53"/>
      <c r="U39" s="53"/>
      <c r="V39" s="16"/>
      <c r="W39" s="16"/>
    </row>
    <row r="40" spans="1:29" ht="15.75" hidden="1" customHeight="1">
      <c r="C40" s="137"/>
      <c r="D40" s="138"/>
      <c r="E40" s="16"/>
      <c r="F40" s="17"/>
      <c r="H40" s="147" t="s">
        <v>30</v>
      </c>
      <c r="I40" s="148"/>
      <c r="J40" s="84"/>
      <c r="K40" s="147" t="s">
        <v>30</v>
      </c>
      <c r="L40" s="148"/>
      <c r="N40" s="68"/>
      <c r="O40" s="16"/>
      <c r="P40" s="138"/>
      <c r="Q40" s="169"/>
      <c r="R40" s="90"/>
      <c r="S40" s="97"/>
      <c r="T40" s="53"/>
      <c r="U40" s="53"/>
      <c r="V40" s="16"/>
      <c r="W40" s="16"/>
    </row>
    <row r="41" spans="1:29" ht="15.75" hidden="1" customHeight="1" thickBot="1">
      <c r="C41" s="139"/>
      <c r="D41" s="140"/>
      <c r="E41" s="65"/>
      <c r="F41" s="66"/>
      <c r="H41" s="145" t="s">
        <v>78</v>
      </c>
      <c r="I41" s="146"/>
      <c r="J41" s="83"/>
      <c r="K41" s="145" t="s">
        <v>78</v>
      </c>
      <c r="L41" s="146"/>
      <c r="N41" s="79"/>
      <c r="O41" s="65"/>
      <c r="P41" s="140"/>
      <c r="Q41" s="170"/>
      <c r="R41" s="90"/>
      <c r="S41" s="97"/>
      <c r="T41" s="53"/>
      <c r="U41" s="53"/>
      <c r="V41" s="16"/>
      <c r="W41" s="16"/>
    </row>
    <row r="42" spans="1:29" ht="15.75" hidden="1" customHeight="1" thickBot="1">
      <c r="C42" s="62"/>
      <c r="D42" s="62"/>
      <c r="H42" s="167">
        <f>IF($U21=1,$V$6,IF($U21=2,$V$7,IF($U21=3,$V$8,IF($U21=4,$V$9,IF($U21=5,$V$10,IF($U21=6,$V$11,IF($U21=7,$V$12,IF($U21=8,$V$13,IF($U21=9,$V$14,)))))))))</f>
        <v>0</v>
      </c>
      <c r="I42" s="168"/>
      <c r="J42" s="85"/>
      <c r="K42" s="167">
        <f>IF($U22=1,$V$6,IF($U22=2,$V$7,IF($U22=3,$V$8,IF($U22=4,$V$9,IF($U22=5,$V$10,IF($U22=6,$V$11,IF($U22=7,$V$12,IF($U22=8,$V$13,IF($U22=9,$V$14,)))))))))</f>
        <v>0</v>
      </c>
      <c r="L42" s="168"/>
      <c r="T42" s="16"/>
      <c r="U42" s="53"/>
      <c r="V42" s="16"/>
      <c r="W42" s="16"/>
    </row>
    <row r="43" spans="1:29" hidden="1">
      <c r="C43" s="62"/>
      <c r="D43" s="62"/>
      <c r="T43" s="16"/>
      <c r="U43" s="53"/>
      <c r="V43" s="16"/>
      <c r="W43" s="16"/>
    </row>
    <row r="44" spans="1:29">
      <c r="C44" s="62"/>
      <c r="D44" s="62"/>
      <c r="T44" s="16"/>
      <c r="U44" s="53"/>
      <c r="V44" s="16"/>
      <c r="W44" s="16"/>
    </row>
    <row r="45" spans="1:29">
      <c r="C45" s="62"/>
      <c r="D45" s="62"/>
      <c r="U45" s="53"/>
    </row>
    <row r="46" spans="1:29">
      <c r="C46" s="62"/>
      <c r="D46" s="62"/>
      <c r="U46" s="53"/>
    </row>
    <row r="47" spans="1:29">
      <c r="C47" s="62"/>
      <c r="D47" s="62"/>
      <c r="U47" s="53"/>
    </row>
    <row r="48" spans="1:29">
      <c r="C48" s="62"/>
      <c r="D48" s="62"/>
      <c r="U48" s="53"/>
    </row>
    <row r="49" spans="21:21">
      <c r="U49" s="53"/>
    </row>
    <row r="50" spans="21:21">
      <c r="U50" s="53"/>
    </row>
    <row r="51" spans="21:21">
      <c r="U51" s="53"/>
    </row>
    <row r="52" spans="21:21">
      <c r="U52" s="53"/>
    </row>
    <row r="53" spans="21:21">
      <c r="U53" s="53"/>
    </row>
    <row r="54" spans="21:21">
      <c r="U54" s="53"/>
    </row>
    <row r="55" spans="21:21">
      <c r="U55" s="53"/>
    </row>
    <row r="56" spans="21:21">
      <c r="U56" s="53"/>
    </row>
    <row r="57" spans="21:21">
      <c r="U57" s="53"/>
    </row>
    <row r="58" spans="21:21">
      <c r="U58" s="53"/>
    </row>
    <row r="59" spans="21:21">
      <c r="U59" s="53"/>
    </row>
    <row r="60" spans="21:21">
      <c r="U60" s="53"/>
    </row>
    <row r="61" spans="21:21">
      <c r="U61" s="53"/>
    </row>
    <row r="62" spans="21:21">
      <c r="U62" s="53"/>
    </row>
    <row r="63" spans="21:21">
      <c r="U63" s="53"/>
    </row>
    <row r="64" spans="21:21">
      <c r="U64" s="53"/>
    </row>
    <row r="65" spans="21:21">
      <c r="U65" s="53"/>
    </row>
    <row r="66" spans="21:21">
      <c r="U66" s="53"/>
    </row>
    <row r="67" spans="21:21">
      <c r="U67" s="53"/>
    </row>
    <row r="68" spans="21:21">
      <c r="U68" s="53"/>
    </row>
    <row r="69" spans="21:21">
      <c r="U69" s="53"/>
    </row>
    <row r="70" spans="21:21">
      <c r="U70" s="53"/>
    </row>
    <row r="71" spans="21:21">
      <c r="U71" s="53"/>
    </row>
    <row r="72" spans="21:21">
      <c r="U72" s="53"/>
    </row>
    <row r="73" spans="21:21">
      <c r="U73" s="53"/>
    </row>
    <row r="74" spans="21:21">
      <c r="U74" s="53"/>
    </row>
    <row r="75" spans="21:21">
      <c r="U75" s="53"/>
    </row>
    <row r="76" spans="21:21">
      <c r="U76" s="53"/>
    </row>
    <row r="77" spans="21:21">
      <c r="U77" s="53"/>
    </row>
    <row r="78" spans="21:21">
      <c r="U78" s="53"/>
    </row>
    <row r="79" spans="21:21">
      <c r="U79" s="53"/>
    </row>
    <row r="80" spans="21:21">
      <c r="U80" s="53"/>
    </row>
    <row r="81" spans="21:21">
      <c r="U81" s="53"/>
    </row>
    <row r="82" spans="21:21">
      <c r="U82" s="53"/>
    </row>
    <row r="83" spans="21:21">
      <c r="U83" s="53"/>
    </row>
    <row r="84" spans="21:21">
      <c r="U84" s="53"/>
    </row>
    <row r="85" spans="21:21">
      <c r="U85" s="53"/>
    </row>
    <row r="86" spans="21:21">
      <c r="U86" s="53"/>
    </row>
    <row r="87" spans="21:21">
      <c r="U87" s="53"/>
    </row>
    <row r="88" spans="21:21">
      <c r="U88" s="53"/>
    </row>
    <row r="89" spans="21:21">
      <c r="U89" s="53"/>
    </row>
    <row r="90" spans="21:21">
      <c r="U90" s="53"/>
    </row>
    <row r="91" spans="21:21">
      <c r="U91" s="53"/>
    </row>
    <row r="92" spans="21:21">
      <c r="U92" s="53"/>
    </row>
    <row r="93" spans="21:21">
      <c r="U93" s="53"/>
    </row>
    <row r="94" spans="21:21">
      <c r="U94" s="53"/>
    </row>
    <row r="95" spans="21:21">
      <c r="U95" s="53"/>
    </row>
    <row r="96" spans="21:21">
      <c r="U96" s="53"/>
    </row>
    <row r="97" spans="21:21">
      <c r="U97" s="53"/>
    </row>
    <row r="98" spans="21:21">
      <c r="U98" s="53"/>
    </row>
    <row r="99" spans="21:21">
      <c r="U99" s="53"/>
    </row>
    <row r="100" spans="21:21">
      <c r="U100" s="53"/>
    </row>
    <row r="101" spans="21:21">
      <c r="U101" s="53"/>
    </row>
    <row r="102" spans="21:21">
      <c r="U102" s="53"/>
    </row>
    <row r="103" spans="21:21">
      <c r="U103" s="53"/>
    </row>
    <row r="104" spans="21:21">
      <c r="U104" s="53"/>
    </row>
    <row r="105" spans="21:21">
      <c r="U105" s="53"/>
    </row>
    <row r="106" spans="21:21">
      <c r="U106" s="53"/>
    </row>
    <row r="107" spans="21:21">
      <c r="U107" s="53"/>
    </row>
    <row r="108" spans="21:21">
      <c r="U108" s="53"/>
    </row>
    <row r="109" spans="21:21">
      <c r="U109" s="53"/>
    </row>
    <row r="110" spans="21:21">
      <c r="U110" s="53"/>
    </row>
    <row r="111" spans="21:21">
      <c r="U111" s="53"/>
    </row>
    <row r="112" spans="21:21">
      <c r="U112" s="53"/>
    </row>
    <row r="113" spans="21:21">
      <c r="U113" s="53"/>
    </row>
    <row r="114" spans="21:21">
      <c r="U114" s="53"/>
    </row>
    <row r="115" spans="21:21">
      <c r="U115" s="53"/>
    </row>
    <row r="116" spans="21:21">
      <c r="U116" s="53"/>
    </row>
    <row r="117" spans="21:21">
      <c r="U117" s="53"/>
    </row>
    <row r="118" spans="21:21">
      <c r="U118" s="53"/>
    </row>
    <row r="119" spans="21:21">
      <c r="U119" s="53"/>
    </row>
    <row r="120" spans="21:21">
      <c r="U120" s="53"/>
    </row>
    <row r="121" spans="21:21">
      <c r="U121" s="53"/>
    </row>
    <row r="122" spans="21:21">
      <c r="U122" s="53"/>
    </row>
    <row r="123" spans="21:21">
      <c r="U123" s="53"/>
    </row>
    <row r="124" spans="21:21">
      <c r="U124" s="53"/>
    </row>
    <row r="125" spans="21:21">
      <c r="U125" s="53"/>
    </row>
    <row r="126" spans="21:21">
      <c r="U126" s="53"/>
    </row>
    <row r="127" spans="21:21">
      <c r="U127" s="53"/>
    </row>
    <row r="128" spans="21:21">
      <c r="U128" s="53"/>
    </row>
    <row r="129" spans="21:21">
      <c r="U129" s="53"/>
    </row>
    <row r="130" spans="21:21">
      <c r="U130" s="53"/>
    </row>
    <row r="131" spans="21:21">
      <c r="U131" s="53"/>
    </row>
    <row r="132" spans="21:21">
      <c r="U132" s="53"/>
    </row>
    <row r="133" spans="21:21">
      <c r="U133" s="53"/>
    </row>
    <row r="134" spans="21:21">
      <c r="U134" s="53"/>
    </row>
    <row r="135" spans="21:21">
      <c r="U135" s="53"/>
    </row>
    <row r="136" spans="21:21">
      <c r="U136" s="53"/>
    </row>
    <row r="137" spans="21:21">
      <c r="U137" s="53"/>
    </row>
    <row r="138" spans="21:21">
      <c r="U138" s="53"/>
    </row>
    <row r="139" spans="21:21">
      <c r="U139" s="53"/>
    </row>
    <row r="140" spans="21:21">
      <c r="U140" s="53"/>
    </row>
    <row r="141" spans="21:21">
      <c r="U141" s="53"/>
    </row>
    <row r="142" spans="21:21">
      <c r="U142" s="53"/>
    </row>
    <row r="143" spans="21:21">
      <c r="U143" s="53"/>
    </row>
    <row r="144" spans="21:21">
      <c r="U144" s="53"/>
    </row>
    <row r="145" spans="21:21">
      <c r="U145" s="53"/>
    </row>
    <row r="146" spans="21:21">
      <c r="U146" s="53"/>
    </row>
    <row r="147" spans="21:21">
      <c r="U147" s="53"/>
    </row>
    <row r="148" spans="21:21">
      <c r="U148" s="53"/>
    </row>
    <row r="149" spans="21:21">
      <c r="U149" s="53"/>
    </row>
    <row r="150" spans="21:21">
      <c r="U150" s="53"/>
    </row>
    <row r="151" spans="21:21">
      <c r="U151" s="53"/>
    </row>
    <row r="152" spans="21:21">
      <c r="U152" s="53"/>
    </row>
    <row r="153" spans="21:21">
      <c r="U153" s="53"/>
    </row>
    <row r="154" spans="21:21">
      <c r="U154" s="53"/>
    </row>
    <row r="155" spans="21:21">
      <c r="U155" s="53"/>
    </row>
    <row r="156" spans="21:21">
      <c r="U156" s="53"/>
    </row>
    <row r="157" spans="21:21">
      <c r="U157" s="53"/>
    </row>
    <row r="158" spans="21:21">
      <c r="U158" s="53"/>
    </row>
    <row r="159" spans="21:21">
      <c r="U159" s="53"/>
    </row>
    <row r="160" spans="21:21">
      <c r="U160" s="53"/>
    </row>
    <row r="161" spans="21:21">
      <c r="U161" s="53"/>
    </row>
    <row r="162" spans="21:21">
      <c r="U162" s="53"/>
    </row>
    <row r="163" spans="21:21">
      <c r="U163" s="53"/>
    </row>
    <row r="164" spans="21:21">
      <c r="U164" s="53"/>
    </row>
    <row r="165" spans="21:21">
      <c r="U165" s="53"/>
    </row>
    <row r="166" spans="21:21">
      <c r="U166" s="53"/>
    </row>
    <row r="167" spans="21:21">
      <c r="U167" s="53"/>
    </row>
    <row r="168" spans="21:21">
      <c r="U168" s="53"/>
    </row>
    <row r="169" spans="21:21">
      <c r="U169" s="53"/>
    </row>
    <row r="170" spans="21:21">
      <c r="U170" s="53"/>
    </row>
    <row r="171" spans="21:21">
      <c r="U171" s="53"/>
    </row>
    <row r="172" spans="21:21">
      <c r="U172" s="53"/>
    </row>
    <row r="173" spans="21:21">
      <c r="U173" s="53"/>
    </row>
    <row r="174" spans="21:21">
      <c r="U174" s="53"/>
    </row>
    <row r="175" spans="21:21">
      <c r="U175" s="53"/>
    </row>
    <row r="176" spans="21:21">
      <c r="U176" s="53"/>
    </row>
    <row r="177" spans="21:21">
      <c r="U177" s="53"/>
    </row>
    <row r="178" spans="21:21">
      <c r="U178" s="53"/>
    </row>
    <row r="179" spans="21:21">
      <c r="U179" s="53"/>
    </row>
    <row r="180" spans="21:21">
      <c r="U180" s="53"/>
    </row>
    <row r="181" spans="21:21">
      <c r="U181" s="53"/>
    </row>
    <row r="182" spans="21:21">
      <c r="U182" s="53"/>
    </row>
    <row r="183" spans="21:21">
      <c r="U183" s="53"/>
    </row>
    <row r="184" spans="21:21">
      <c r="U184" s="53"/>
    </row>
    <row r="185" spans="21:21">
      <c r="U185" s="53"/>
    </row>
    <row r="186" spans="21:21">
      <c r="U186" s="53"/>
    </row>
    <row r="187" spans="21:21">
      <c r="U187" s="53"/>
    </row>
    <row r="188" spans="21:21">
      <c r="U188" s="53"/>
    </row>
    <row r="189" spans="21:21">
      <c r="U189" s="53"/>
    </row>
    <row r="190" spans="21:21">
      <c r="U190" s="53"/>
    </row>
    <row r="191" spans="21:21">
      <c r="U191" s="53"/>
    </row>
    <row r="192" spans="21:21">
      <c r="U192" s="53"/>
    </row>
    <row r="193" spans="21:21">
      <c r="U193" s="53"/>
    </row>
    <row r="194" spans="21:21">
      <c r="U194" s="53"/>
    </row>
    <row r="195" spans="21:21">
      <c r="U195" s="53"/>
    </row>
    <row r="196" spans="21:21">
      <c r="U196" s="53"/>
    </row>
    <row r="197" spans="21:21">
      <c r="U197" s="53"/>
    </row>
    <row r="198" spans="21:21">
      <c r="U198" s="53"/>
    </row>
    <row r="199" spans="21:21">
      <c r="U199" s="53"/>
    </row>
    <row r="200" spans="21:21">
      <c r="U200" s="53"/>
    </row>
    <row r="201" spans="21:21">
      <c r="U201" s="53"/>
    </row>
    <row r="202" spans="21:21">
      <c r="U202" s="53"/>
    </row>
    <row r="203" spans="21:21">
      <c r="U203" s="53"/>
    </row>
    <row r="204" spans="21:21">
      <c r="U204" s="53"/>
    </row>
    <row r="205" spans="21:21">
      <c r="U205" s="53"/>
    </row>
    <row r="206" spans="21:21">
      <c r="U206" s="53"/>
    </row>
    <row r="207" spans="21:21">
      <c r="U207" s="53"/>
    </row>
    <row r="208" spans="21:21">
      <c r="U208" s="53"/>
    </row>
    <row r="209" spans="21:21">
      <c r="U209" s="53"/>
    </row>
    <row r="210" spans="21:21">
      <c r="U210" s="53"/>
    </row>
    <row r="211" spans="21:21">
      <c r="U211" s="53"/>
    </row>
    <row r="212" spans="21:21">
      <c r="U212" s="53"/>
    </row>
    <row r="213" spans="21:21">
      <c r="U213" s="53"/>
    </row>
    <row r="214" spans="21:21">
      <c r="U214" s="53"/>
    </row>
    <row r="215" spans="21:21">
      <c r="U215" s="53"/>
    </row>
    <row r="216" spans="21:21">
      <c r="U216" s="53"/>
    </row>
    <row r="217" spans="21:21">
      <c r="U217" s="53"/>
    </row>
    <row r="218" spans="21:21">
      <c r="U218" s="53"/>
    </row>
    <row r="219" spans="21:21">
      <c r="U219" s="53"/>
    </row>
    <row r="220" spans="21:21">
      <c r="U220" s="53"/>
    </row>
    <row r="221" spans="21:21">
      <c r="U221" s="53"/>
    </row>
    <row r="222" spans="21:21">
      <c r="U222" s="53"/>
    </row>
    <row r="223" spans="21:21">
      <c r="U223" s="53"/>
    </row>
  </sheetData>
  <mergeCells count="115">
    <mergeCell ref="P3:Q4"/>
    <mergeCell ref="P6:Q7"/>
    <mergeCell ref="P9:Q10"/>
    <mergeCell ref="P12:Q13"/>
    <mergeCell ref="P15:Q16"/>
    <mergeCell ref="P35:Q35"/>
    <mergeCell ref="K34:L34"/>
    <mergeCell ref="H35:I35"/>
    <mergeCell ref="K35:L35"/>
    <mergeCell ref="P18:Q19"/>
    <mergeCell ref="P21:Q22"/>
    <mergeCell ref="P24:Q25"/>
    <mergeCell ref="P27:Q28"/>
    <mergeCell ref="P30:Q31"/>
    <mergeCell ref="H34:I34"/>
    <mergeCell ref="K11:L11"/>
    <mergeCell ref="K12:L12"/>
    <mergeCell ref="P20:Q20"/>
    <mergeCell ref="C21:D22"/>
    <mergeCell ref="C24:D25"/>
    <mergeCell ref="C27:D28"/>
    <mergeCell ref="P26:Q26"/>
    <mergeCell ref="P29:Q29"/>
    <mergeCell ref="P32:Q32"/>
    <mergeCell ref="P5:Q5"/>
    <mergeCell ref="P8:Q8"/>
    <mergeCell ref="P11:Q11"/>
    <mergeCell ref="P14:Q14"/>
    <mergeCell ref="P17:Q17"/>
    <mergeCell ref="C23:D23"/>
    <mergeCell ref="C26:D26"/>
    <mergeCell ref="C29:D29"/>
    <mergeCell ref="C32:D32"/>
    <mergeCell ref="C30:D31"/>
    <mergeCell ref="H11:I11"/>
    <mergeCell ref="K16:L16"/>
    <mergeCell ref="H16:I16"/>
    <mergeCell ref="K15:L15"/>
    <mergeCell ref="H18:I18"/>
    <mergeCell ref="K18:L18"/>
    <mergeCell ref="H42:I42"/>
    <mergeCell ref="K42:L42"/>
    <mergeCell ref="H12:I12"/>
    <mergeCell ref="H17:I17"/>
    <mergeCell ref="K17:L17"/>
    <mergeCell ref="H22:I22"/>
    <mergeCell ref="K22:L22"/>
    <mergeCell ref="K27:L27"/>
    <mergeCell ref="P39:Q41"/>
    <mergeCell ref="H15:I15"/>
    <mergeCell ref="H40:I40"/>
    <mergeCell ref="H26:I26"/>
    <mergeCell ref="K26:L26"/>
    <mergeCell ref="P23:Q23"/>
    <mergeCell ref="H21:I21"/>
    <mergeCell ref="K21:L21"/>
    <mergeCell ref="P38:Q38"/>
    <mergeCell ref="P33:Q34"/>
    <mergeCell ref="P36:Q37"/>
    <mergeCell ref="H36:I36"/>
    <mergeCell ref="K36:L36"/>
    <mergeCell ref="H38:I38"/>
    <mergeCell ref="K38:L38"/>
    <mergeCell ref="H33:I33"/>
    <mergeCell ref="F1:N1"/>
    <mergeCell ref="H3:I3"/>
    <mergeCell ref="K3:L3"/>
    <mergeCell ref="H5:I5"/>
    <mergeCell ref="K5:L5"/>
    <mergeCell ref="H8:I8"/>
    <mergeCell ref="K8:L8"/>
    <mergeCell ref="H10:I10"/>
    <mergeCell ref="K10:L10"/>
    <mergeCell ref="H6:I6"/>
    <mergeCell ref="H4:I4"/>
    <mergeCell ref="K4:L4"/>
    <mergeCell ref="K6:L6"/>
    <mergeCell ref="H9:I9"/>
    <mergeCell ref="K9:L9"/>
    <mergeCell ref="C39:D41"/>
    <mergeCell ref="H23:I23"/>
    <mergeCell ref="K23:L23"/>
    <mergeCell ref="H24:I24"/>
    <mergeCell ref="K24:L24"/>
    <mergeCell ref="H41:I41"/>
    <mergeCell ref="K41:L41"/>
    <mergeCell ref="K40:L40"/>
    <mergeCell ref="K39:L39"/>
    <mergeCell ref="H39:I39"/>
    <mergeCell ref="H27:I27"/>
    <mergeCell ref="H28:I28"/>
    <mergeCell ref="K28:L28"/>
    <mergeCell ref="H29:I29"/>
    <mergeCell ref="K29:L29"/>
    <mergeCell ref="H30:I30"/>
    <mergeCell ref="K30:L30"/>
    <mergeCell ref="H32:I32"/>
    <mergeCell ref="K32:L32"/>
    <mergeCell ref="C35:D35"/>
    <mergeCell ref="C33:D34"/>
    <mergeCell ref="C38:D38"/>
    <mergeCell ref="C36:D37"/>
    <mergeCell ref="K33:L33"/>
    <mergeCell ref="C3:D4"/>
    <mergeCell ref="C5:D5"/>
    <mergeCell ref="C6:D7"/>
    <mergeCell ref="C8:D8"/>
    <mergeCell ref="C11:D11"/>
    <mergeCell ref="C14:D14"/>
    <mergeCell ref="C17:D17"/>
    <mergeCell ref="C20:D20"/>
    <mergeCell ref="C9:D10"/>
    <mergeCell ref="C12:D13"/>
    <mergeCell ref="C15:D16"/>
    <mergeCell ref="C18:D1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Лист4</vt:lpstr>
      <vt:lpstr>Лист3 (2)</vt:lpstr>
      <vt:lpstr>Лист6</vt:lpstr>
      <vt:lpstr>Раунд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2018-07-23T11:53:55Z</dcterms:modified>
</cp:coreProperties>
</file>