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" sheetId="1" r:id="rId1"/>
    <sheet name="ЗАДАЧА" sheetId="3" r:id="rId2"/>
  </sheets>
  <externalReferences>
    <externalReference r:id="rId3"/>
  </externalReferences>
  <calcPr calcId="124519"/>
</workbook>
</file>

<file path=xl/calcChain.xml><?xml version="1.0" encoding="utf-8"?>
<calcChain xmlns="http://schemas.openxmlformats.org/spreadsheetml/2006/main">
  <c r="M4" i="1"/>
  <c r="L4"/>
  <c r="G4"/>
  <c r="S4"/>
  <c r="R4"/>
  <c r="Y3"/>
  <c r="X3"/>
  <c r="M3"/>
  <c r="L3"/>
  <c r="G3"/>
  <c r="Y2"/>
  <c r="X2"/>
  <c r="M2"/>
  <c r="G2"/>
  <c r="F2"/>
  <c r="S2"/>
  <c r="R2"/>
</calcChain>
</file>

<file path=xl/sharedStrings.xml><?xml version="1.0" encoding="utf-8"?>
<sst xmlns="http://schemas.openxmlformats.org/spreadsheetml/2006/main" count="25" uniqueCount="11">
  <si>
    <t>&lt;--- Этот файл постепенно заполняется строками ниже и ниже</t>
  </si>
  <si>
    <t>В листе "Задача" написано условие, что необходимо вывести.</t>
  </si>
  <si>
    <t>один_два</t>
  </si>
  <si>
    <t>три_два</t>
  </si>
  <si>
    <t>четыре_один</t>
  </si>
  <si>
    <t>шесть_один</t>
  </si>
  <si>
    <t>_один</t>
  </si>
  <si>
    <t>_два</t>
  </si>
  <si>
    <t>Нужно сосчитать у самой нижней строки (в листе "1") все названия которые имеют на конце:</t>
  </si>
  <si>
    <t>шесть_два</t>
  </si>
  <si>
    <t>&lt;---сюда нужно вывести.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</si>
</sst>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0" xfId="0" applyFill="1"/>
    <xf numFmtId="0" fontId="0" fillId="0" borderId="2" xfId="0" applyFill="1" applyBorder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0" fillId="0" borderId="6" xfId="0" applyNumberFormat="1" applyFill="1" applyBorder="1" applyAlignment="1">
      <alignment horizontal="center"/>
    </xf>
    <xf numFmtId="0" fontId="0" fillId="0" borderId="1" xfId="0" applyFill="1" applyBorder="1"/>
    <xf numFmtId="0" fontId="0" fillId="0" borderId="0" xfId="0" applyFill="1" applyBorder="1"/>
    <xf numFmtId="0" fontId="0" fillId="0" borderId="2" xfId="0" applyFill="1" applyBorder="1"/>
    <xf numFmtId="0" fontId="0" fillId="2" borderId="0" xfId="0" applyFill="1"/>
    <xf numFmtId="0" fontId="0" fillId="2" borderId="4" xfId="0" applyFill="1" applyBorder="1"/>
    <xf numFmtId="14" fontId="0" fillId="0" borderId="0" xfId="0" applyNumberFormat="1"/>
    <xf numFmtId="164" fontId="0" fillId="0" borderId="0" xfId="0" applyNumberFormat="1"/>
    <xf numFmtId="0" fontId="0" fillId="0" borderId="5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7" xfId="0" applyBorder="1"/>
    <xf numFmtId="0" fontId="0" fillId="2" borderId="5" xfId="0" applyFill="1" applyBorder="1"/>
    <xf numFmtId="0" fontId="0" fillId="3" borderId="3" xfId="0" applyFill="1" applyBorder="1" applyAlignment="1">
      <alignment horizontal="center"/>
    </xf>
    <xf numFmtId="14" fontId="0" fillId="0" borderId="0" xfId="0" applyNumberFormat="1" applyFill="1"/>
    <xf numFmtId="164" fontId="0" fillId="0" borderId="0" xfId="0" applyNumberFormat="1" applyFill="1"/>
    <xf numFmtId="0" fontId="0" fillId="0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lica%20Zadani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Настройки"/>
      <sheetName val="1"/>
      <sheetName val="2"/>
      <sheetName val="маркеты"/>
      <sheetName val="3"/>
      <sheetName val="Подсчёт маркетов"/>
      <sheetName val="Лист1"/>
    </sheetNames>
    <sheetDataSet>
      <sheetData sheetId="0"/>
      <sheetData sheetId="1"/>
      <sheetData sheetId="2"/>
      <sheetData sheetId="3">
        <row r="2">
          <cell r="B2">
            <v>6750</v>
          </cell>
        </row>
        <row r="3">
          <cell r="B3">
            <v>540</v>
          </cell>
        </row>
        <row r="4">
          <cell r="B4">
            <v>16.399999999999999</v>
          </cell>
        </row>
        <row r="5">
          <cell r="B5">
            <v>1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8"/>
  <sheetViews>
    <sheetView tabSelected="1" workbookViewId="0">
      <selection activeCell="AA5" sqref="AA5:AA12"/>
    </sheetView>
  </sheetViews>
  <sheetFormatPr defaultRowHeight="15"/>
  <cols>
    <col min="1" max="1" width="10.140625" style="16" bestFit="1" customWidth="1"/>
    <col min="2" max="2" width="9.140625" style="17"/>
    <col min="3" max="3" width="9.7109375" bestFit="1" customWidth="1"/>
    <col min="4" max="5" width="3.28515625" bestFit="1" customWidth="1"/>
    <col min="6" max="6" width="5.5703125" bestFit="1" customWidth="1"/>
    <col min="7" max="8" width="7.7109375" bestFit="1" customWidth="1"/>
    <col min="9" max="9" width="8.28515625" style="1" bestFit="1" customWidth="1"/>
    <col min="10" max="11" width="3.28515625" style="2" bestFit="1" customWidth="1"/>
    <col min="12" max="12" width="5.5703125" style="2" bestFit="1" customWidth="1"/>
    <col min="13" max="13" width="8.85546875" style="2" bestFit="1" customWidth="1"/>
    <col min="14" max="14" width="6.7109375" style="3" bestFit="1" customWidth="1"/>
    <col min="15" max="15" width="13.42578125" bestFit="1" customWidth="1"/>
    <col min="16" max="17" width="3.28515625" bestFit="1" customWidth="1"/>
    <col min="18" max="19" width="6.7109375" bestFit="1" customWidth="1"/>
    <col min="20" max="20" width="7.7109375" bestFit="1" customWidth="1"/>
    <col min="21" max="21" width="12" style="1" bestFit="1" customWidth="1"/>
    <col min="22" max="23" width="3.28515625" style="2" bestFit="1" customWidth="1"/>
    <col min="24" max="24" width="5.5703125" style="2" bestFit="1" customWidth="1"/>
    <col min="25" max="25" width="11.140625" style="2" bestFit="1" customWidth="1"/>
    <col min="26" max="26" width="6.7109375" style="3" bestFit="1" customWidth="1"/>
    <col min="27" max="27" width="59.42578125" bestFit="1" customWidth="1"/>
  </cols>
  <sheetData>
    <row r="1" spans="1:31" ht="15.75" thickBot="1"/>
    <row r="2" spans="1:31" s="7" customFormat="1">
      <c r="A2" s="24">
        <v>1</v>
      </c>
      <c r="B2" s="25">
        <v>2</v>
      </c>
      <c r="C2" s="26" t="s">
        <v>2</v>
      </c>
      <c r="D2" s="4">
        <v>60</v>
      </c>
      <c r="E2" s="4">
        <v>32</v>
      </c>
      <c r="F2" s="5">
        <f>0.5*[1]маркеты!B2</f>
        <v>3375</v>
      </c>
      <c r="G2" s="5">
        <f>0.7*[1]маркеты!B2</f>
        <v>4725</v>
      </c>
      <c r="H2" s="4">
        <v>2.0019999999999998</v>
      </c>
      <c r="I2" s="27" t="s">
        <v>3</v>
      </c>
      <c r="J2" s="9">
        <v>12</v>
      </c>
      <c r="K2" s="9">
        <v>14</v>
      </c>
      <c r="L2" s="18">
        <v>5432</v>
      </c>
      <c r="M2" s="18">
        <f>7.2*[1]маркеты!B3</f>
        <v>3888</v>
      </c>
      <c r="N2" s="10">
        <v>0.03</v>
      </c>
      <c r="O2" s="5" t="s">
        <v>4</v>
      </c>
      <c r="P2" s="4">
        <v>32</v>
      </c>
      <c r="Q2" s="4">
        <v>31</v>
      </c>
      <c r="R2" s="5">
        <f>15000*[1]маркеты!B5</f>
        <v>15000</v>
      </c>
      <c r="S2" s="5">
        <f>10000*[1]маркеты!B5</f>
        <v>10000</v>
      </c>
      <c r="T2" s="4">
        <v>2E-3</v>
      </c>
      <c r="U2" s="27" t="s">
        <v>5</v>
      </c>
      <c r="V2" s="9">
        <v>13</v>
      </c>
      <c r="W2" s="9">
        <v>18</v>
      </c>
      <c r="X2" s="18">
        <f>115*[1]маркеты!B4</f>
        <v>1885.9999999999998</v>
      </c>
      <c r="Y2" s="18">
        <f>175.523*[1]маркеты!B4</f>
        <v>2878.5771999999997</v>
      </c>
      <c r="Z2" s="10">
        <v>1.03</v>
      </c>
    </row>
    <row r="3" spans="1:31" s="7" customFormat="1">
      <c r="A3" s="24">
        <v>1</v>
      </c>
      <c r="B3" s="25">
        <v>2</v>
      </c>
      <c r="C3" s="26" t="s">
        <v>2</v>
      </c>
      <c r="D3" s="4">
        <v>17</v>
      </c>
      <c r="E3" s="4">
        <v>20</v>
      </c>
      <c r="F3" s="5">
        <v>4444</v>
      </c>
      <c r="G3" s="5">
        <f>0.44*[1]маркеты!B2</f>
        <v>2970</v>
      </c>
      <c r="H3" s="4">
        <v>2.0023</v>
      </c>
      <c r="I3" s="26" t="s">
        <v>3</v>
      </c>
      <c r="J3" s="4">
        <v>15</v>
      </c>
      <c r="K3" s="4">
        <v>16</v>
      </c>
      <c r="L3" s="5">
        <f>5.2*[1]маркеты!B3</f>
        <v>2808</v>
      </c>
      <c r="M3" s="5">
        <f>6.54*[1]маркеты!B3</f>
        <v>3531.6</v>
      </c>
      <c r="N3" s="6">
        <v>3.4000000000000002E-2</v>
      </c>
      <c r="O3" s="5" t="s">
        <v>4</v>
      </c>
      <c r="P3" s="4">
        <v>28</v>
      </c>
      <c r="Q3" s="4">
        <v>24</v>
      </c>
      <c r="R3" s="5">
        <v>150</v>
      </c>
      <c r="S3" s="5">
        <v>100</v>
      </c>
      <c r="T3" s="4">
        <v>2.3E-3</v>
      </c>
      <c r="U3" s="26" t="s">
        <v>9</v>
      </c>
      <c r="V3" s="4">
        <v>11</v>
      </c>
      <c r="W3" s="4">
        <v>12</v>
      </c>
      <c r="X3" s="5">
        <f>215*[1]маркеты!B4</f>
        <v>3525.9999999999995</v>
      </c>
      <c r="Y3" s="5">
        <f>132.45*[1]маркеты!B4</f>
        <v>2172.1799999999998</v>
      </c>
      <c r="Z3" s="6">
        <v>1.034</v>
      </c>
    </row>
    <row r="4" spans="1:31">
      <c r="A4" s="16">
        <v>1</v>
      </c>
      <c r="B4" s="17">
        <v>2</v>
      </c>
      <c r="C4" s="19" t="s">
        <v>2</v>
      </c>
      <c r="D4" s="4">
        <v>12</v>
      </c>
      <c r="E4" s="4">
        <v>13</v>
      </c>
      <c r="F4" s="4">
        <v>1234</v>
      </c>
      <c r="G4" s="5">
        <f>0.47*[1]маркеты!B2</f>
        <v>3172.5</v>
      </c>
      <c r="H4" s="5">
        <v>2.0024000000000002</v>
      </c>
      <c r="I4" s="19" t="s">
        <v>3</v>
      </c>
      <c r="J4" s="4">
        <v>17</v>
      </c>
      <c r="K4" s="4">
        <v>11</v>
      </c>
      <c r="L4" s="4">
        <f>6.3*[1]маркеты!B3</f>
        <v>3402</v>
      </c>
      <c r="M4" s="5">
        <f>3.944*[1]маркеты!B3</f>
        <v>2129.7599999999998</v>
      </c>
      <c r="N4" s="8">
        <v>3.3000000000000002E-2</v>
      </c>
      <c r="O4" s="20" t="s">
        <v>4</v>
      </c>
      <c r="P4" s="4">
        <v>0</v>
      </c>
      <c r="Q4" s="4">
        <v>0</v>
      </c>
      <c r="R4" s="4">
        <f>0*[1]маркеты!B5</f>
        <v>0</v>
      </c>
      <c r="S4" s="5">
        <f>0*[1]маркеты!B5</f>
        <v>0</v>
      </c>
      <c r="T4" s="5"/>
      <c r="U4" s="19" t="s">
        <v>5</v>
      </c>
      <c r="V4" s="4">
        <v>15</v>
      </c>
      <c r="W4" s="4">
        <v>13</v>
      </c>
      <c r="X4" s="4">
        <v>100</v>
      </c>
      <c r="Y4" s="5">
        <v>100</v>
      </c>
      <c r="Z4" s="8">
        <v>1.0329999999999999</v>
      </c>
      <c r="AA4" s="7"/>
    </row>
    <row r="5" spans="1:31">
      <c r="C5" s="7"/>
      <c r="D5" s="7"/>
      <c r="E5" s="7"/>
      <c r="F5" s="7"/>
      <c r="G5" s="7"/>
      <c r="H5" s="7"/>
      <c r="I5" s="11"/>
      <c r="J5" s="12"/>
      <c r="K5" s="12"/>
      <c r="L5" s="12"/>
      <c r="M5" s="12"/>
      <c r="N5" s="13"/>
      <c r="O5" s="7"/>
      <c r="P5" s="7"/>
      <c r="Q5" s="7"/>
      <c r="R5" s="7"/>
      <c r="S5" s="7"/>
      <c r="T5" s="7"/>
      <c r="U5" s="11"/>
      <c r="V5" s="12"/>
      <c r="W5" s="12"/>
      <c r="X5" s="12"/>
      <c r="Y5" s="12"/>
      <c r="Z5" s="13"/>
      <c r="AA5" s="14" t="s">
        <v>0</v>
      </c>
    </row>
    <row r="6" spans="1:31">
      <c r="C6" s="7"/>
      <c r="D6" s="7"/>
      <c r="E6" s="7"/>
      <c r="F6" s="7"/>
      <c r="G6" s="7"/>
      <c r="H6" s="7"/>
      <c r="I6" s="11"/>
      <c r="J6" s="12"/>
      <c r="K6" s="12"/>
      <c r="L6" s="12"/>
      <c r="M6" s="12"/>
      <c r="N6" s="13"/>
      <c r="O6" s="7"/>
      <c r="P6" s="7"/>
      <c r="Q6" s="7"/>
      <c r="R6" s="7"/>
      <c r="S6" s="7"/>
      <c r="T6" s="7"/>
      <c r="U6" s="11"/>
      <c r="V6" s="12"/>
      <c r="W6" s="12"/>
      <c r="X6" s="12"/>
      <c r="Y6" s="12"/>
      <c r="Z6" s="13"/>
      <c r="AA6" s="14" t="s">
        <v>0</v>
      </c>
    </row>
    <row r="7" spans="1:31">
      <c r="C7" s="7"/>
      <c r="D7" s="7"/>
      <c r="E7" s="7"/>
      <c r="F7" s="7"/>
      <c r="G7" s="7"/>
      <c r="H7" s="7"/>
      <c r="I7" s="11"/>
      <c r="J7" s="12"/>
      <c r="K7" s="12"/>
      <c r="L7" s="12"/>
      <c r="M7" s="12"/>
      <c r="N7" s="13"/>
      <c r="O7" s="7"/>
      <c r="P7" s="7"/>
      <c r="Q7" s="7"/>
      <c r="R7" s="7"/>
      <c r="S7" s="7"/>
      <c r="T7" s="7"/>
      <c r="U7" s="11"/>
      <c r="V7" s="12"/>
      <c r="W7" s="12"/>
      <c r="X7" s="12"/>
      <c r="Y7" s="12"/>
      <c r="Z7" s="13"/>
      <c r="AA7" s="14" t="s">
        <v>0</v>
      </c>
    </row>
    <row r="8" spans="1:31">
      <c r="C8" s="7"/>
      <c r="D8" s="7"/>
      <c r="E8" s="7"/>
      <c r="F8" s="7"/>
      <c r="G8" s="7"/>
      <c r="H8" s="7"/>
      <c r="I8" s="11"/>
      <c r="J8" s="12"/>
      <c r="K8" s="12"/>
      <c r="L8" s="12"/>
      <c r="M8" s="12"/>
      <c r="N8" s="13"/>
      <c r="O8" s="7"/>
      <c r="P8" s="7"/>
      <c r="Q8" s="7"/>
      <c r="R8" s="7"/>
      <c r="S8" s="7"/>
      <c r="T8" s="7"/>
      <c r="U8" s="11"/>
      <c r="V8" s="12"/>
      <c r="W8" s="12"/>
      <c r="X8" s="12"/>
      <c r="Y8" s="12"/>
      <c r="Z8" s="13"/>
      <c r="AA8" s="14" t="s">
        <v>0</v>
      </c>
    </row>
    <row r="9" spans="1:31">
      <c r="AA9" s="14" t="s">
        <v>0</v>
      </c>
    </row>
    <row r="10" spans="1:31">
      <c r="AA10" s="14" t="s">
        <v>0</v>
      </c>
    </row>
    <row r="12" spans="1:31">
      <c r="AA12" s="14" t="s">
        <v>1</v>
      </c>
    </row>
    <row r="14" spans="1:31">
      <c r="AA14" s="7"/>
      <c r="AB14" s="7"/>
      <c r="AC14" s="7"/>
      <c r="AD14" s="7"/>
      <c r="AE14" s="7"/>
    </row>
    <row r="15" spans="1:31">
      <c r="AA15" s="7"/>
      <c r="AB15" s="7"/>
      <c r="AC15" s="7"/>
      <c r="AD15" s="7"/>
      <c r="AE15" s="7"/>
    </row>
    <row r="16" spans="1:31">
      <c r="AA16" s="7"/>
      <c r="AB16" s="7"/>
      <c r="AC16" s="7"/>
      <c r="AD16" s="7"/>
      <c r="AE16" s="7"/>
    </row>
    <row r="17" spans="27:31">
      <c r="AA17" s="7"/>
      <c r="AB17" s="7"/>
      <c r="AC17" s="7"/>
      <c r="AD17" s="7"/>
      <c r="AE17" s="7"/>
    </row>
    <row r="18" spans="27:31">
      <c r="AA18" s="7"/>
      <c r="AB18" s="7"/>
      <c r="AC18" s="7"/>
      <c r="AD18" s="7"/>
      <c r="AE18" s="7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I1"/>
  <sheetViews>
    <sheetView zoomScale="90" zoomScaleNormal="90" workbookViewId="0">
      <selection activeCell="F1" sqref="F1"/>
    </sheetView>
  </sheetViews>
  <sheetFormatPr defaultRowHeight="15"/>
  <cols>
    <col min="1" max="1" width="88.140625" style="1" bestFit="1" customWidth="1"/>
    <col min="2" max="2" width="6.5703125" style="2" bestFit="1" customWidth="1"/>
    <col min="3" max="3" width="8.85546875" style="12" customWidth="1"/>
    <col min="4" max="4" width="23.85546875" bestFit="1" customWidth="1"/>
    <col min="6" max="6" width="88.140625" style="2" bestFit="1" customWidth="1"/>
    <col min="7" max="7" width="5.28515625" style="2" bestFit="1" customWidth="1"/>
    <col min="8" max="8" width="8.85546875" style="12" customWidth="1"/>
    <col min="9" max="9" width="23.85546875" bestFit="1" customWidth="1"/>
  </cols>
  <sheetData>
    <row r="1" spans="1:9" ht="15.75" thickBot="1">
      <c r="A1" s="15" t="s">
        <v>8</v>
      </c>
      <c r="B1" s="21" t="s">
        <v>6</v>
      </c>
      <c r="C1" s="23">
        <v>2</v>
      </c>
      <c r="D1" s="14" t="s">
        <v>10</v>
      </c>
      <c r="F1" s="22" t="s">
        <v>8</v>
      </c>
      <c r="G1" s="21" t="s">
        <v>7</v>
      </c>
      <c r="H1" s="23">
        <v>2</v>
      </c>
      <c r="I1" s="14" t="s">
        <v>10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ЗАДАЧА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2018-08-02T13:27:11Z</dcterms:modified>
</cp:coreProperties>
</file>