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obos\Desktop\"/>
    </mc:Choice>
  </mc:AlternateContent>
  <bookViews>
    <workbookView xWindow="0" yWindow="0" windowWidth="19995" windowHeight="52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T3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4" i="1"/>
  <c r="S4" i="1"/>
  <c r="S6" i="1"/>
  <c r="S3" i="1"/>
  <c r="S5" i="1"/>
  <c r="S7" i="1" l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" i="1"/>
</calcChain>
</file>

<file path=xl/sharedStrings.xml><?xml version="1.0" encoding="utf-8"?>
<sst xmlns="http://schemas.openxmlformats.org/spreadsheetml/2006/main" count="112" uniqueCount="22">
  <si>
    <t>NHL</t>
  </si>
  <si>
    <t>Вашингтон</t>
  </si>
  <si>
    <t>Флорида</t>
  </si>
  <si>
    <t>Филадельфия</t>
  </si>
  <si>
    <t>(2 : 2)</t>
  </si>
  <si>
    <t>Виннипег</t>
  </si>
  <si>
    <t>Баффало</t>
  </si>
  <si>
    <t>Оттава</t>
  </si>
  <si>
    <t>Тампа-Бэй</t>
  </si>
  <si>
    <t>Нью-Джерси</t>
  </si>
  <si>
    <t>Монреаль</t>
  </si>
  <si>
    <t>Каролина</t>
  </si>
  <si>
    <t>Показать больше матчей </t>
  </si>
  <si>
    <t>СЮДА ВПИСЫВАТЬ КТО ВЫИГРАЛ</t>
  </si>
  <si>
    <t>С ЭТИМ СРАВНИВАЕМ</t>
  </si>
  <si>
    <t>ОТСЮДА БЕРЕМ ИНФУ</t>
  </si>
  <si>
    <t>ТУТ ПОНИМАЕМ КТО ВЫИГРАЕТ</t>
  </si>
  <si>
    <t>вписываю сюда и формула не работает</t>
  </si>
  <si>
    <t>Последние игры: ВАШИНГТОН</t>
  </si>
  <si>
    <t>Питтсбург</t>
  </si>
  <si>
    <t>Торонто</t>
  </si>
  <si>
    <t>Рейнджерс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</si>
</sst>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8"/>
      <color rgb="FF656565"/>
      <name val="Tahoma"/>
      <family val="2"/>
      <charset val="204"/>
    </font>
    <font>
      <b/>
      <sz val="8"/>
      <color rgb="FF656565"/>
      <name val="Tahoma"/>
      <family val="2"/>
      <charset val="204"/>
    </font>
    <font>
      <sz val="8"/>
      <color rgb="FFFFFFFF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EDF3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E0E0E0"/>
      </right>
      <top/>
      <bottom style="medium">
        <color rgb="FFE0E0E0"/>
      </bottom>
      <diagonal/>
    </border>
    <border>
      <left/>
      <right/>
      <top/>
      <bottom style="medium">
        <color rgb="FFE0E0E0"/>
      </bottom>
      <diagonal/>
    </border>
    <border>
      <left/>
      <right style="medium">
        <color rgb="FFE0E0E0"/>
      </right>
      <top/>
      <bottom/>
      <diagonal/>
    </border>
    <border>
      <left/>
      <right style="medium">
        <color rgb="FFE0E0E0"/>
      </right>
      <top style="medium">
        <color rgb="FFE0E0E0"/>
      </top>
      <bottom/>
      <diagonal/>
    </border>
    <border>
      <left style="medium">
        <color rgb="FFE0E0E0"/>
      </left>
      <right style="medium">
        <color rgb="FFE0E0E0"/>
      </right>
      <top style="medium">
        <color rgb="FFE0E0E0"/>
      </top>
      <bottom/>
      <diagonal/>
    </border>
    <border>
      <left style="medium">
        <color rgb="FFE0E0E0"/>
      </left>
      <right style="medium">
        <color rgb="FFE0E0E0"/>
      </right>
      <top/>
      <bottom style="medium">
        <color rgb="FFE0E0E0"/>
      </bottom>
      <diagonal/>
    </border>
    <border>
      <left style="medium">
        <color rgb="FFE0E0E0"/>
      </left>
      <right/>
      <top style="medium">
        <color rgb="FFE0E0E0"/>
      </top>
      <bottom/>
      <diagonal/>
    </border>
    <border>
      <left style="medium">
        <color rgb="FFE0E0E0"/>
      </left>
      <right/>
      <top/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</borders>
  <cellStyleXfs count="27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3" fillId="0" borderId="0" xfId="1"/>
    <xf numFmtId="0" fontId="3" fillId="3" borderId="0" xfId="1" applyFill="1" applyBorder="1"/>
    <xf numFmtId="0" fontId="3" fillId="3" borderId="0" xfId="1" applyFill="1"/>
    <xf numFmtId="0" fontId="3" fillId="4" borderId="0" xfId="1" applyFill="1"/>
    <xf numFmtId="14" fontId="6" fillId="4" borderId="4" xfId="1" applyNumberFormat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left" vertical="center" wrapText="1" indent="1"/>
    </xf>
    <xf numFmtId="0" fontId="7" fillId="4" borderId="4" xfId="1" applyFont="1" applyFill="1" applyBorder="1" applyAlignment="1">
      <alignment horizontal="left" vertical="center" wrapText="1" inden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3" fillId="2" borderId="0" xfId="1" applyFill="1"/>
    <xf numFmtId="49" fontId="3" fillId="2" borderId="0" xfId="1" applyNumberFormat="1" applyFill="1"/>
    <xf numFmtId="0" fontId="3" fillId="2" borderId="0" xfId="1" applyNumberFormat="1" applyFill="1"/>
    <xf numFmtId="0" fontId="1" fillId="2" borderId="0" xfId="1" applyFont="1" applyFill="1" applyAlignment="1">
      <alignment vertical="center"/>
    </xf>
    <xf numFmtId="14" fontId="6" fillId="6" borderId="1" xfId="1" applyNumberFormat="1" applyFont="1" applyFill="1" applyBorder="1" applyAlignment="1">
      <alignment horizontal="center" vertical="center" wrapText="1"/>
    </xf>
    <xf numFmtId="0" fontId="3" fillId="7" borderId="0" xfId="1" applyFill="1" applyBorder="1"/>
    <xf numFmtId="0" fontId="3" fillId="7" borderId="0" xfId="1" applyFill="1"/>
    <xf numFmtId="0" fontId="3" fillId="5" borderId="3" xfId="1" applyFill="1" applyBorder="1" applyAlignment="1">
      <alignment horizontal="center" vertical="center"/>
    </xf>
    <xf numFmtId="0" fontId="3" fillId="5" borderId="2" xfId="1" applyFill="1" applyBorder="1" applyAlignment="1">
      <alignment horizontal="center" vertical="center"/>
    </xf>
    <xf numFmtId="0" fontId="3" fillId="2" borderId="0" xfId="1" applyNumberFormat="1" applyFill="1" applyAlignment="1">
      <alignment horizontal="right"/>
    </xf>
    <xf numFmtId="164" fontId="2" fillId="2" borderId="0" xfId="1" applyNumberFormat="1" applyFont="1" applyFill="1"/>
    <xf numFmtId="0" fontId="0" fillId="0" borderId="0" xfId="0" applyAlignment="1">
      <alignment wrapText="1"/>
    </xf>
    <xf numFmtId="20" fontId="7" fillId="4" borderId="4" xfId="1" quotePrefix="1" applyNumberFormat="1" applyFont="1" applyFill="1" applyBorder="1" applyAlignment="1">
      <alignment horizontal="center" vertical="center" wrapText="1"/>
    </xf>
    <xf numFmtId="20" fontId="7" fillId="4" borderId="6" xfId="1" quotePrefix="1" applyNumberFormat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left" vertical="center" wrapText="1" indent="1"/>
    </xf>
    <xf numFmtId="0" fontId="6" fillId="4" borderId="9" xfId="1" applyFont="1" applyFill="1" applyBorder="1" applyAlignment="1">
      <alignment horizontal="left" vertical="center" wrapText="1" inden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4" fillId="4" borderId="12" xfId="2" applyFill="1" applyBorder="1" applyAlignment="1">
      <alignment horizontal="center" vertical="center" wrapText="1"/>
    </xf>
    <xf numFmtId="14" fontId="6" fillId="4" borderId="7" xfId="1" applyNumberFormat="1" applyFont="1" applyFill="1" applyBorder="1" applyAlignment="1">
      <alignment horizontal="center" vertical="center" wrapText="1"/>
    </xf>
    <xf numFmtId="14" fontId="6" fillId="4" borderId="4" xfId="1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wrapText="1"/>
    </xf>
    <xf numFmtId="0" fontId="8" fillId="4" borderId="12" xfId="0" applyFont="1" applyFill="1" applyBorder="1" applyAlignment="1">
      <alignment horizontal="left" vertical="center" indent="1"/>
    </xf>
    <xf numFmtId="14" fontId="6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20" fontId="7" fillId="4" borderId="4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4" fontId="6" fillId="4" borderId="7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vertical="center" wrapText="1" indent="1"/>
    </xf>
    <xf numFmtId="20" fontId="7" fillId="4" borderId="6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14" fontId="6" fillId="4" borderId="4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 inden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0" fillId="4" borderId="0" xfId="0" applyFill="1"/>
  </cellXfs>
  <cellStyles count="27">
    <cellStyle name="Гиперссылка" xfId="2" builtinId="8"/>
    <cellStyle name="Гиперссылка 2" xfId="6"/>
    <cellStyle name="Гиперссылка 3" xfId="10"/>
    <cellStyle name="Обычный" xfId="0" builtinId="0"/>
    <cellStyle name="Обычный 10" xfId="16"/>
    <cellStyle name="Обычный 11" xfId="17"/>
    <cellStyle name="Обычный 12" xfId="1"/>
    <cellStyle name="Обычный 2" xfId="4"/>
    <cellStyle name="Обычный 3" xfId="3"/>
    <cellStyle name="Обычный 3 2" xfId="11"/>
    <cellStyle name="Обычный 3 2 2" xfId="19"/>
    <cellStyle name="Обычный 3 3" xfId="18"/>
    <cellStyle name="Обычный 4" xfId="5"/>
    <cellStyle name="Обычный 4 2" xfId="12"/>
    <cellStyle name="Обычный 4 2 2" xfId="21"/>
    <cellStyle name="Обычный 4 3" xfId="20"/>
    <cellStyle name="Обычный 5" xfId="7"/>
    <cellStyle name="Обычный 5 2" xfId="13"/>
    <cellStyle name="Обычный 5 2 2" xfId="23"/>
    <cellStyle name="Обычный 5 3" xfId="22"/>
    <cellStyle name="Обычный 6" xfId="9"/>
    <cellStyle name="Обычный 7" xfId="8"/>
    <cellStyle name="Обычный 7 2" xfId="24"/>
    <cellStyle name="Обычный 8" xfId="14"/>
    <cellStyle name="Обычный 8 2" xfId="25"/>
    <cellStyle name="Обычный 9" xfId="15"/>
    <cellStyle name="Обычный 9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yscore.ru/match/ObBoPnQ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zoomScale="70" zoomScaleNormal="70" workbookViewId="0">
      <selection activeCell="T4" sqref="T4"/>
    </sheetView>
  </sheetViews>
  <sheetFormatPr defaultRowHeight="15" x14ac:dyDescent="0.25"/>
  <cols>
    <col min="19" max="19" width="17.5703125" customWidth="1"/>
  </cols>
  <sheetData>
    <row r="1" spans="1:24" ht="72.75" customHeight="1" thickBot="1" x14ac:dyDescent="0.3">
      <c r="C1" s="21" t="s">
        <v>15</v>
      </c>
      <c r="E1" s="21" t="s">
        <v>16</v>
      </c>
      <c r="Q1" s="21" t="s">
        <v>14</v>
      </c>
      <c r="S1" s="21" t="s">
        <v>13</v>
      </c>
      <c r="T1" s="31" t="s">
        <v>17</v>
      </c>
    </row>
    <row r="2" spans="1:24" ht="15.75" thickBot="1" x14ac:dyDescent="0.3">
      <c r="A2" s="2"/>
      <c r="B2" s="2"/>
      <c r="C2" s="2"/>
      <c r="D2" s="2"/>
      <c r="E2" s="2"/>
      <c r="F2" s="2"/>
      <c r="G2" s="15"/>
      <c r="H2" s="32" t="s">
        <v>18</v>
      </c>
      <c r="I2" s="32"/>
      <c r="J2" s="32"/>
      <c r="K2" s="32"/>
      <c r="L2" s="32"/>
      <c r="M2" s="32"/>
      <c r="N2" s="15"/>
      <c r="O2" s="2"/>
      <c r="P2" s="11"/>
      <c r="Q2" s="12"/>
      <c r="R2" s="11"/>
      <c r="S2" s="17" t="str">
        <f>IF(ISNA(VLOOKUP(Q2,C$3:E$21,3,)),"",IF(SUM({1,-1}*MID(SUBSTITUTE(TEXT(VLOOKUP(Q2,C$3:E$21,3,),"чч:мм"),":","   "),{1,5},4))=0,"ничья",VLOOKUP(Q2,C$3:D$21,2-1*(SUM({1,-1}*MID(SUBSTITUTE(TEXT(VLOOKUP(Q2,C$3:E$21,3,),"чч:мм"),":","   "),{1,5},4))&gt;0),)))</f>
        <v/>
      </c>
      <c r="T2" s="18"/>
      <c r="U2" s="11"/>
      <c r="V2" s="10"/>
      <c r="W2" s="10"/>
      <c r="X2" s="10"/>
    </row>
    <row r="3" spans="1:24" ht="21.75" thickBot="1" x14ac:dyDescent="0.3">
      <c r="A3" s="5">
        <v>41315</v>
      </c>
      <c r="B3" s="6" t="s">
        <v>0</v>
      </c>
      <c r="C3" s="7" t="s">
        <v>1</v>
      </c>
      <c r="D3" s="6" t="s">
        <v>2</v>
      </c>
      <c r="E3" s="22">
        <v>0.21180555555555555</v>
      </c>
      <c r="F3" s="8"/>
      <c r="G3" s="15"/>
      <c r="H3" s="33">
        <v>41315</v>
      </c>
      <c r="I3" s="34" t="s">
        <v>0</v>
      </c>
      <c r="J3" s="35" t="s">
        <v>1</v>
      </c>
      <c r="K3" s="34" t="s">
        <v>2</v>
      </c>
      <c r="L3" s="36">
        <v>0.20833333333333334</v>
      </c>
      <c r="M3" s="37"/>
      <c r="N3" s="15"/>
      <c r="O3" s="2"/>
      <c r="P3" s="10"/>
      <c r="Q3" s="19">
        <v>0</v>
      </c>
      <c r="R3" s="12"/>
      <c r="S3" s="17" t="str">
        <f>IF(ISNA(VLOOKUP(Q3,C$3:E$21,3,)),"",IF(SUM({1,-1}*MID(SUBSTITUTE(TEXT(VLOOKUP(Q3,C$3:E$21,3,),"чч:мм"),":","   "),{1,5},4))=0,"ничья",VLOOKUP(Q3,C$3:D$21,2-1*(SUM({1,-1}*MID(SUBSTITUTE(TEXT(VLOOKUP(Q3,C$3:E$21,3,),"чч:мм"),":","   "),{1,5},4))&gt;0),)))</f>
        <v/>
      </c>
      <c r="T3" s="17" t="str">
        <f>IF(ISNA(VLOOKUP(Q3,J$3:L$21,3,)),"",IF(SUM({1,-1}*MID(SUBSTITUTE(TEXT(VLOOKUP(Q3,J$3:L$21,3,),"чч:мм"),":","   "),{1,5},4))=0,"ничья",VLOOKUP(Q3,J$3:K$21,2-1*(SUM({1,-1}*MID(SUBSTITUTE(TEXT(VLOOKUP(Q3,J$3:L$21,3,),"чч:мм"),":","   "),{1,5},4))&gt;0),)))</f>
        <v/>
      </c>
      <c r="U3" s="20"/>
      <c r="V3" s="20"/>
      <c r="W3" s="14"/>
      <c r="X3" s="14"/>
    </row>
    <row r="4" spans="1:24" ht="21.75" thickBot="1" x14ac:dyDescent="0.3">
      <c r="A4" s="29">
        <v>41313</v>
      </c>
      <c r="B4" s="24" t="s">
        <v>0</v>
      </c>
      <c r="C4" s="24" t="s">
        <v>3</v>
      </c>
      <c r="D4" s="24" t="s">
        <v>2</v>
      </c>
      <c r="E4" s="23">
        <v>8.5416666666666655E-2</v>
      </c>
      <c r="F4" s="26"/>
      <c r="G4" s="15"/>
      <c r="H4" s="33">
        <v>41313</v>
      </c>
      <c r="I4" s="34" t="s">
        <v>0</v>
      </c>
      <c r="J4" s="35" t="s">
        <v>19</v>
      </c>
      <c r="K4" s="34" t="s">
        <v>1</v>
      </c>
      <c r="L4" s="36">
        <v>0.20972222222222223</v>
      </c>
      <c r="M4" s="37"/>
      <c r="N4" s="15"/>
      <c r="O4" s="2"/>
      <c r="P4" s="13"/>
      <c r="Q4" s="19" t="s">
        <v>3</v>
      </c>
      <c r="R4" s="12"/>
      <c r="S4" s="17" t="str">
        <f>IF(ISNA(VLOOKUP(Q4,C$3:E$21,3,)),"",IF(SUM({1,-1}*MID(SUBSTITUTE(TEXT(VLOOKUP(Q4,C$3:E$21,3,),"чч:мм"),":","   "),{1,5},4))=0,"ничья",VLOOKUP(Q4,C$3:D$21,2-1*(SUM({1,-1}*MID(SUBSTITUTE(TEXT(VLOOKUP(Q4,C$3:E$21,3,),"чч:мм"),":","   "),{1,5},4))&gt;0),)))</f>
        <v>Флорида</v>
      </c>
      <c r="T4" s="17" t="str">
        <f>IF(ISNA(VLOOKUP(Q4,J$3:L$21,3,)),"",IF(SUM({1,-1}*MID(SUBSTITUTE(TEXT(VLOOKUP(Q4,J$3:L$21,3,),"чч:мм"),":","   "),{1,5},4))=0,"ничья",VLOOKUP(Q4,J$3:K$21,2-1*(SUM({1,-1}*MID(SUBSTITUTE(TEXT(VLOOKUP(Q4,J$3:L$21,3,),"чч:мм"),":","   "),{1,5},4))&gt;0),)))</f>
        <v/>
      </c>
      <c r="U4" s="20"/>
      <c r="V4" s="20"/>
      <c r="W4" s="14"/>
      <c r="X4" s="14"/>
    </row>
    <row r="5" spans="1:24" ht="21.75" thickBot="1" x14ac:dyDescent="0.3">
      <c r="A5" s="30"/>
      <c r="B5" s="25"/>
      <c r="C5" s="25"/>
      <c r="D5" s="25"/>
      <c r="E5" s="9" t="s">
        <v>4</v>
      </c>
      <c r="F5" s="27"/>
      <c r="G5" s="15"/>
      <c r="H5" s="33">
        <v>41311</v>
      </c>
      <c r="I5" s="34" t="s">
        <v>0</v>
      </c>
      <c r="J5" s="34" t="s">
        <v>1</v>
      </c>
      <c r="K5" s="35" t="s">
        <v>20</v>
      </c>
      <c r="L5" s="36">
        <v>8.5416666666666655E-2</v>
      </c>
      <c r="M5" s="37"/>
      <c r="N5" s="15"/>
      <c r="O5" s="2"/>
      <c r="P5" s="13"/>
      <c r="Q5" s="19">
        <v>0</v>
      </c>
      <c r="R5" s="12"/>
      <c r="S5" s="17" t="str">
        <f>IF(ISNA(VLOOKUP(Q5,C$3:E$21,3,)),"",IF(SUM({1,-1}*MID(SUBSTITUTE(TEXT(VLOOKUP(Q5,C$3:E$21,3,),"чч:мм"),":","   "),{1,5},4))=0,"ничья",VLOOKUP(Q5,C$3:D$21,2-1*(SUM({1,-1}*MID(SUBSTITUTE(TEXT(VLOOKUP(Q5,C$3:E$21,3,),"чч:мм"),":","   "),{1,5},4))&gt;0),)))</f>
        <v/>
      </c>
      <c r="T5" s="17" t="str">
        <f>IF(ISNA(VLOOKUP(Q5,J$3:L$21,3,)),"",IF(SUM({1,-1}*MID(SUBSTITUTE(TEXT(VLOOKUP(Q5,J$3:L$21,3,),"чч:мм"),":","   "),{1,5},4))=0,"ничья",VLOOKUP(Q5,J$3:K$21,2-1*(SUM({1,-1}*MID(SUBSTITUTE(TEXT(VLOOKUP(Q5,J$3:L$21,3,),"чч:мм"),":","   "),{1,5},4))&gt;0),)))</f>
        <v/>
      </c>
      <c r="U5" s="20"/>
      <c r="V5" s="20"/>
      <c r="W5" s="14"/>
      <c r="X5" s="14"/>
    </row>
    <row r="6" spans="1:24" ht="21.75" thickBot="1" x14ac:dyDescent="0.3">
      <c r="A6" s="29">
        <v>41311</v>
      </c>
      <c r="B6" s="24" t="s">
        <v>0</v>
      </c>
      <c r="C6" s="24" t="s">
        <v>5</v>
      </c>
      <c r="D6" s="24" t="s">
        <v>2</v>
      </c>
      <c r="E6" s="23">
        <v>0.12638888888888888</v>
      </c>
      <c r="F6" s="26"/>
      <c r="G6" s="16"/>
      <c r="H6" s="33">
        <v>41308</v>
      </c>
      <c r="I6" s="34" t="s">
        <v>0</v>
      </c>
      <c r="J6" s="34" t="s">
        <v>1</v>
      </c>
      <c r="K6" s="35" t="s">
        <v>19</v>
      </c>
      <c r="L6" s="36">
        <v>0.12916666666666668</v>
      </c>
      <c r="M6" s="37"/>
      <c r="N6" s="16"/>
      <c r="O6" s="3"/>
      <c r="P6" s="13"/>
      <c r="Q6" s="19" t="s">
        <v>5</v>
      </c>
      <c r="R6" s="12"/>
      <c r="S6" s="17" t="str">
        <f>IF(ISNA(VLOOKUP(Q6,C$3:E$21,3,)),"",IF(SUM({1,-1}*MID(SUBSTITUTE(TEXT(VLOOKUP(Q6,C$3:E$21,3,),"чч:мм"),":","   "),{1,5},4))=0,"ничья",VLOOKUP(Q6,C$3:D$21,2-1*(SUM({1,-1}*MID(SUBSTITUTE(TEXT(VLOOKUP(Q6,C$3:E$21,3,),"чч:мм"),":","   "),{1,5},4))&gt;0),)))</f>
        <v>Виннипег</v>
      </c>
      <c r="T6" s="17" t="str">
        <f>IF(ISNA(VLOOKUP(Q6,J$3:L$21,3,)),"",IF(SUM({1,-1}*MID(SUBSTITUTE(TEXT(VLOOKUP(Q6,J$3:L$21,3,),"чч:мм"),":","   "),{1,5},4))=0,"ничья",VLOOKUP(Q6,J$3:K$21,2-1*(SUM({1,-1}*MID(SUBSTITUTE(TEXT(VLOOKUP(Q6,J$3:L$21,3,),"чч:мм"),":","   "),{1,5},4))&gt;0),)))</f>
        <v/>
      </c>
      <c r="U6" s="20"/>
      <c r="V6" s="20"/>
      <c r="W6" s="14"/>
      <c r="X6" s="14"/>
    </row>
    <row r="7" spans="1:24" ht="21.75" thickBot="1" x14ac:dyDescent="0.3">
      <c r="A7" s="30"/>
      <c r="B7" s="25"/>
      <c r="C7" s="25"/>
      <c r="D7" s="25"/>
      <c r="E7" s="9" t="s">
        <v>4</v>
      </c>
      <c r="F7" s="27"/>
      <c r="G7" s="16"/>
      <c r="H7" s="33">
        <v>41307</v>
      </c>
      <c r="I7" s="34" t="s">
        <v>0</v>
      </c>
      <c r="J7" s="35" t="s">
        <v>1</v>
      </c>
      <c r="K7" s="34" t="s">
        <v>3</v>
      </c>
      <c r="L7" s="36">
        <v>0.12638888888888888</v>
      </c>
      <c r="M7" s="37">
        <v>10</v>
      </c>
      <c r="N7" s="16"/>
      <c r="O7" s="3"/>
      <c r="P7" s="13"/>
      <c r="Q7" s="19">
        <v>0</v>
      </c>
      <c r="R7" s="12"/>
      <c r="S7" s="17" t="str">
        <f>IF(ISNA(VLOOKUP(Q7,C$3:E$21,3,)),"",IF(SUM({1,-1}*MID(SUBSTITUTE(TEXT(VLOOKUP(Q7,C$3:E$21,3,),"чч:мм"),":","   "),{1,5},4))=0,"ничья",VLOOKUP(Q7,C$3:D$21,2-1*(SUM({1,-1}*MID(SUBSTITUTE(TEXT(VLOOKUP(Q7,C$3:E$21,3,),"чч:мм"),":","   "),{1,5},4))&gt;0),)))</f>
        <v/>
      </c>
      <c r="T7" s="17" t="str">
        <f>IF(ISNA(VLOOKUP(Q7,J$3:L$21,3,)),"",IF(SUM({1,-1}*MID(SUBSTITUTE(TEXT(VLOOKUP(Q7,J$3:L$21,3,),"чч:мм"),":","   "),{1,5},4))=0,"ничья",VLOOKUP(Q7,J$3:K$21,2-1*(SUM({1,-1}*MID(SUBSTITUTE(TEXT(VLOOKUP(Q7,J$3:L$21,3,),"чч:мм"),":","   "),{1,5},4))&gt;0),)))</f>
        <v/>
      </c>
      <c r="U7" s="20"/>
      <c r="V7" s="20"/>
      <c r="W7" s="14"/>
      <c r="X7" s="14"/>
    </row>
    <row r="8" spans="1:24" ht="21.75" thickBot="1" x14ac:dyDescent="0.3">
      <c r="A8" s="5">
        <v>41309</v>
      </c>
      <c r="B8" s="6" t="s">
        <v>0</v>
      </c>
      <c r="C8" s="6" t="s">
        <v>6</v>
      </c>
      <c r="D8" s="7" t="s">
        <v>2</v>
      </c>
      <c r="E8" s="22">
        <v>0.1277777777777778</v>
      </c>
      <c r="F8" s="8"/>
      <c r="G8" s="16"/>
      <c r="H8" s="33">
        <v>41306</v>
      </c>
      <c r="I8" s="34" t="s">
        <v>0</v>
      </c>
      <c r="J8" s="35" t="s">
        <v>20</v>
      </c>
      <c r="K8" s="34" t="s">
        <v>1</v>
      </c>
      <c r="L8" s="36">
        <v>0.12638888888888888</v>
      </c>
      <c r="M8" s="37"/>
      <c r="N8" s="16"/>
      <c r="O8" s="2"/>
      <c r="P8" s="13"/>
      <c r="Q8" s="19" t="s">
        <v>6</v>
      </c>
      <c r="R8" s="12"/>
      <c r="S8" s="17" t="str">
        <f>IF(ISNA(VLOOKUP(Q8,C$3:E$21,3,)),"",IF(SUM({1,-1}*MID(SUBSTITUTE(TEXT(VLOOKUP(Q8,C$3:E$21,3,),"чч:мм"),":","   "),{1,5},4))=0,"ничья",VLOOKUP(Q8,C$3:D$21,2-1*(SUM({1,-1}*MID(SUBSTITUTE(TEXT(VLOOKUP(Q8,C$3:E$21,3,),"чч:мм"),":","   "),{1,5},4))&gt;0),)))</f>
        <v>Флорида</v>
      </c>
      <c r="T8" s="17" t="str">
        <f>IF(ISNA(VLOOKUP(Q8,J$3:L$21,3,)),"",IF(SUM({1,-1}*MID(SUBSTITUTE(TEXT(VLOOKUP(Q8,J$3:L$21,3,),"чч:мм"),":","   "),{1,5},4))=0,"ничья",VLOOKUP(Q8,J$3:K$21,2-1*(SUM({1,-1}*MID(SUBSTITUTE(TEXT(VLOOKUP(Q8,J$3:L$21,3,),"чч:мм"),":","   "),{1,5},4))&gt;0),)))</f>
        <v/>
      </c>
      <c r="U8" s="20"/>
      <c r="V8" s="20"/>
      <c r="W8" s="14"/>
      <c r="X8" s="14"/>
    </row>
    <row r="9" spans="1:24" ht="21.75" thickBot="1" x14ac:dyDescent="0.3">
      <c r="A9" s="5">
        <v>41306</v>
      </c>
      <c r="B9" s="6" t="s">
        <v>0</v>
      </c>
      <c r="C9" s="7" t="s">
        <v>2</v>
      </c>
      <c r="D9" s="6" t="s">
        <v>5</v>
      </c>
      <c r="E9" s="22">
        <v>0.25208333333333333</v>
      </c>
      <c r="F9" s="8"/>
      <c r="G9" s="16"/>
      <c r="H9" s="33">
        <v>41304</v>
      </c>
      <c r="I9" s="34" t="s">
        <v>0</v>
      </c>
      <c r="J9" s="35" t="s">
        <v>7</v>
      </c>
      <c r="K9" s="34" t="s">
        <v>1</v>
      </c>
      <c r="L9" s="36">
        <v>0.12638888888888888</v>
      </c>
      <c r="M9" s="37"/>
      <c r="N9" s="16"/>
      <c r="O9" s="2"/>
      <c r="P9" s="13"/>
      <c r="Q9" s="19">
        <v>0</v>
      </c>
      <c r="R9" s="12"/>
      <c r="S9" s="17" t="str">
        <f>IF(ISNA(VLOOKUP(Q9,C$3:E$21,3,)),"",IF(SUM({1,-1}*MID(SUBSTITUTE(TEXT(VLOOKUP(Q9,C$3:E$21,3,),"чч:мм"),":","   "),{1,5},4))=0,"ничья",VLOOKUP(Q9,C$3:D$21,2-1*(SUM({1,-1}*MID(SUBSTITUTE(TEXT(VLOOKUP(Q9,C$3:E$21,3,),"чч:мм"),":","   "),{1,5},4))&gt;0),)))</f>
        <v/>
      </c>
      <c r="T9" s="17" t="str">
        <f>IF(ISNA(VLOOKUP(Q9,J$3:L$21,3,)),"",IF(SUM({1,-1}*MID(SUBSTITUTE(TEXT(VLOOKUP(Q9,J$3:L$21,3,),"чч:мм"),":","   "),{1,5},4))=0,"ничья",VLOOKUP(Q9,J$3:K$21,2-1*(SUM({1,-1}*MID(SUBSTITUTE(TEXT(VLOOKUP(Q9,J$3:L$21,3,),"чч:мм"),":","   "),{1,5},4))&gt;0),)))</f>
        <v/>
      </c>
      <c r="U9" s="20"/>
      <c r="V9" s="20"/>
      <c r="W9" s="14"/>
      <c r="X9" s="14"/>
    </row>
    <row r="10" spans="1:24" ht="21.75" thickBot="1" x14ac:dyDescent="0.3">
      <c r="A10" s="5">
        <v>41304</v>
      </c>
      <c r="B10" s="6" t="s">
        <v>0</v>
      </c>
      <c r="C10" s="7" t="s">
        <v>8</v>
      </c>
      <c r="D10" s="6" t="s">
        <v>2</v>
      </c>
      <c r="E10" s="22">
        <v>0.20972222222222223</v>
      </c>
      <c r="F10" s="8"/>
      <c r="G10" s="16"/>
      <c r="H10" s="33">
        <v>41302</v>
      </c>
      <c r="I10" s="34" t="s">
        <v>0</v>
      </c>
      <c r="J10" s="35" t="s">
        <v>1</v>
      </c>
      <c r="K10" s="34" t="s">
        <v>6</v>
      </c>
      <c r="L10" s="36">
        <v>0.12638888888888888</v>
      </c>
      <c r="M10" s="37"/>
      <c r="N10" s="16"/>
      <c r="O10" s="2"/>
      <c r="P10" s="13"/>
      <c r="Q10" s="19" t="s">
        <v>8</v>
      </c>
      <c r="R10" s="12"/>
      <c r="S10" s="17" t="str">
        <f>IF(ISNA(VLOOKUP(Q10,C$3:E$21,3,)),"",IF(SUM({1,-1}*MID(SUBSTITUTE(TEXT(VLOOKUP(Q10,C$3:E$21,3,),"чч:мм"),":","   "),{1,5},4))=0,"ничья",VLOOKUP(Q10,C$3:D$21,2-1*(SUM({1,-1}*MID(SUBSTITUTE(TEXT(VLOOKUP(Q10,C$3:E$21,3,),"чч:мм"),":","   "),{1,5},4))&gt;0),)))</f>
        <v>Тампа-Бэй</v>
      </c>
      <c r="T10" s="17" t="str">
        <f>IF(ISNA(VLOOKUP(Q10,J$3:L$21,3,)),"",IF(SUM({1,-1}*MID(SUBSTITUTE(TEXT(VLOOKUP(Q10,J$3:L$21,3,),"чч:мм"),":","   "),{1,5},4))=0,"ничья",VLOOKUP(Q10,J$3:K$21,2-1*(SUM({1,-1}*MID(SUBSTITUTE(TEXT(VLOOKUP(Q10,J$3:L$21,3,),"чч:мм"),":","   "),{1,5},4))&gt;0),)))</f>
        <v>Тампа-Бэй</v>
      </c>
      <c r="U10" s="20"/>
      <c r="V10" s="20"/>
      <c r="W10" s="14"/>
      <c r="X10" s="14"/>
    </row>
    <row r="11" spans="1:24" ht="21.75" thickBot="1" x14ac:dyDescent="0.3">
      <c r="A11" s="5">
        <v>41301</v>
      </c>
      <c r="B11" s="6" t="s">
        <v>0</v>
      </c>
      <c r="C11" s="6" t="s">
        <v>2</v>
      </c>
      <c r="D11" s="7" t="s">
        <v>3</v>
      </c>
      <c r="E11" s="22">
        <v>4.6527777777777779E-2</v>
      </c>
      <c r="F11" s="8"/>
      <c r="G11" s="16"/>
      <c r="H11" s="38">
        <v>41300</v>
      </c>
      <c r="I11" s="39" t="s">
        <v>0</v>
      </c>
      <c r="J11" s="39" t="s">
        <v>9</v>
      </c>
      <c r="K11" s="39" t="s">
        <v>1</v>
      </c>
      <c r="L11" s="40">
        <v>0.12638888888888888</v>
      </c>
      <c r="M11" s="41"/>
      <c r="N11" s="16"/>
      <c r="O11" s="3"/>
      <c r="P11" s="13"/>
      <c r="Q11" s="19">
        <v>0</v>
      </c>
      <c r="R11" s="12"/>
      <c r="S11" s="17" t="str">
        <f>IF(ISNA(VLOOKUP(Q11,C$3:E$21,3,)),"",IF(SUM({1,-1}*MID(SUBSTITUTE(TEXT(VLOOKUP(Q11,C$3:E$21,3,),"чч:мм"),":","   "),{1,5},4))=0,"ничья",VLOOKUP(Q11,C$3:D$21,2-1*(SUM({1,-1}*MID(SUBSTITUTE(TEXT(VLOOKUP(Q11,C$3:E$21,3,),"чч:мм"),":","   "),{1,5},4))&gt;0),)))</f>
        <v/>
      </c>
      <c r="T11" s="17" t="str">
        <f>IF(ISNA(VLOOKUP(Q11,J$3:L$21,3,)),"",IF(SUM({1,-1}*MID(SUBSTITUTE(TEXT(VLOOKUP(Q11,J$3:L$21,3,),"чч:мм"),":","   "),{1,5},4))=0,"ничья",VLOOKUP(Q11,J$3:K$21,2-1*(SUM({1,-1}*MID(SUBSTITUTE(TEXT(VLOOKUP(Q11,J$3:L$21,3,),"чч:мм"),":","   "),{1,5},4))&gt;0),)))</f>
        <v/>
      </c>
      <c r="U11" s="20"/>
      <c r="V11" s="20"/>
      <c r="W11" s="14"/>
      <c r="X11" s="14"/>
    </row>
    <row r="12" spans="1:24" ht="15.75" thickBot="1" x14ac:dyDescent="0.3">
      <c r="A12" s="5">
        <v>41299</v>
      </c>
      <c r="B12" s="6" t="s">
        <v>0</v>
      </c>
      <c r="C12" s="6" t="s">
        <v>2</v>
      </c>
      <c r="D12" s="7" t="s">
        <v>7</v>
      </c>
      <c r="E12" s="22">
        <v>4.3750000000000004E-2</v>
      </c>
      <c r="F12" s="8"/>
      <c r="G12" s="16"/>
      <c r="H12" s="42"/>
      <c r="I12" s="43"/>
      <c r="J12" s="43"/>
      <c r="K12" s="43"/>
      <c r="L12" s="44" t="s">
        <v>4</v>
      </c>
      <c r="M12" s="45"/>
      <c r="N12" s="16"/>
      <c r="O12" s="3"/>
      <c r="P12" s="13"/>
      <c r="Q12" s="19">
        <v>0</v>
      </c>
      <c r="R12" s="12"/>
      <c r="S12" s="17" t="str">
        <f>IF(ISNA(VLOOKUP(Q12,C$3:E$21,3,)),"",IF(SUM({1,-1}*MID(SUBSTITUTE(TEXT(VLOOKUP(Q12,C$3:E$21,3,),"чч:мм"),":","   "),{1,5},4))=0,"ничья",VLOOKUP(Q12,C$3:D$21,2-1*(SUM({1,-1}*MID(SUBSTITUTE(TEXT(VLOOKUP(Q12,C$3:E$21,3,),"чч:мм"),":","   "),{1,5},4))&gt;0),)))</f>
        <v/>
      </c>
      <c r="T12" s="17" t="str">
        <f>IF(ISNA(VLOOKUP(Q12,J$3:L$21,3,)),"",IF(SUM({1,-1}*MID(SUBSTITUTE(TEXT(VLOOKUP(Q12,J$3:L$21,3,),"чч:мм"),":","   "),{1,5},4))=0,"ничья",VLOOKUP(Q12,J$3:K$21,2-1*(SUM({1,-1}*MID(SUBSTITUTE(TEXT(VLOOKUP(Q12,J$3:L$21,3,),"чч:мм"),":","   "),{1,5},4))&gt;0),)))</f>
        <v/>
      </c>
      <c r="U12" s="20"/>
      <c r="V12" s="20"/>
      <c r="W12" s="14"/>
      <c r="X12" s="14"/>
    </row>
    <row r="13" spans="1:24" ht="21.75" thickBot="1" x14ac:dyDescent="0.3">
      <c r="A13" s="5">
        <v>41297</v>
      </c>
      <c r="B13" s="6" t="s">
        <v>0</v>
      </c>
      <c r="C13" s="7" t="s">
        <v>10</v>
      </c>
      <c r="D13" s="6" t="s">
        <v>2</v>
      </c>
      <c r="E13" s="22">
        <v>0.1673611111111111</v>
      </c>
      <c r="F13" s="8"/>
      <c r="G13" s="16"/>
      <c r="H13" s="33">
        <v>41299</v>
      </c>
      <c r="I13" s="34" t="s">
        <v>0</v>
      </c>
      <c r="J13" s="34" t="s">
        <v>1</v>
      </c>
      <c r="K13" s="35" t="s">
        <v>10</v>
      </c>
      <c r="L13" s="36">
        <v>4.4444444444444446E-2</v>
      </c>
      <c r="M13" s="37"/>
      <c r="N13" s="16"/>
      <c r="O13" s="2"/>
      <c r="P13" s="13"/>
      <c r="Q13" s="19" t="s">
        <v>10</v>
      </c>
      <c r="R13" s="12"/>
      <c r="S13" s="17" t="str">
        <f>IF(ISNA(VLOOKUP(Q13,C$3:E$21,3,)),"",IF(SUM({1,-1}*MID(SUBSTITUTE(TEXT(VLOOKUP(Q13,C$3:E$21,3,),"чч:мм"),":","   "),{1,5},4))=0,"ничья",VLOOKUP(Q13,C$3:D$21,2-1*(SUM({1,-1}*MID(SUBSTITUTE(TEXT(VLOOKUP(Q13,C$3:E$21,3,),"чч:мм"),":","   "),{1,5},4))&gt;0),)))</f>
        <v>Монреаль</v>
      </c>
      <c r="T13" s="17" t="str">
        <f>IF(ISNA(VLOOKUP(Q13,J$3:L$21,3,)),"",IF(SUM({1,-1}*MID(SUBSTITUTE(TEXT(VLOOKUP(Q13,J$3:L$21,3,),"чч:мм"),":","   "),{1,5},4))=0,"ничья",VLOOKUP(Q13,J$3:K$21,2-1*(SUM({1,-1}*MID(SUBSTITUTE(TEXT(VLOOKUP(Q13,J$3:L$21,3,),"чч:мм"),":","   "),{1,5},4))&gt;0),)))</f>
        <v/>
      </c>
      <c r="U13" s="20"/>
      <c r="V13" s="20"/>
      <c r="W13" s="14"/>
      <c r="X13" s="14"/>
    </row>
    <row r="14" spans="1:24" ht="21.75" thickBot="1" x14ac:dyDescent="0.3">
      <c r="A14" s="5">
        <v>41296</v>
      </c>
      <c r="B14" s="6" t="s">
        <v>0</v>
      </c>
      <c r="C14" s="7" t="s">
        <v>7</v>
      </c>
      <c r="D14" s="6" t="s">
        <v>2</v>
      </c>
      <c r="E14" s="22">
        <v>0.16666666666666666</v>
      </c>
      <c r="F14" s="8"/>
      <c r="G14" s="16"/>
      <c r="H14" s="33">
        <v>41297</v>
      </c>
      <c r="I14" s="34" t="s">
        <v>0</v>
      </c>
      <c r="J14" s="34" t="s">
        <v>1</v>
      </c>
      <c r="K14" s="35" t="s">
        <v>5</v>
      </c>
      <c r="L14" s="36">
        <v>8.6111111111111124E-2</v>
      </c>
      <c r="M14" s="37"/>
      <c r="N14" s="16"/>
      <c r="O14" s="2"/>
      <c r="P14" s="13"/>
      <c r="Q14" s="19" t="s">
        <v>7</v>
      </c>
      <c r="R14" s="12"/>
      <c r="S14" s="17" t="str">
        <f>IF(ISNA(VLOOKUP(Q14,C$3:E$21,3,)),"",IF(SUM({1,-1}*MID(SUBSTITUTE(TEXT(VLOOKUP(Q14,C$3:E$21,3,),"чч:мм"),":","   "),{1,5},4))=0,"ничья",VLOOKUP(Q14,C$3:D$21,2-1*(SUM({1,-1}*MID(SUBSTITUTE(TEXT(VLOOKUP(Q14,C$3:E$21,3,),"чч:мм"),":","   "),{1,5},4))&gt;0),)))</f>
        <v>Оттава</v>
      </c>
      <c r="T14" s="17" t="str">
        <f>IF(ISNA(VLOOKUP(Q14,J$3:L$21,3,)),"",IF(SUM({1,-1}*MID(SUBSTITUTE(TEXT(VLOOKUP(Q14,J$3:L$21,3,),"чч:мм"),":","   "),{1,5},4))=0,"ничья",VLOOKUP(Q14,J$3:K$21,2-1*(SUM({1,-1}*MID(SUBSTITUTE(TEXT(VLOOKUP(Q14,J$3:L$21,3,),"чч:мм"),":","   "),{1,5},4))&gt;0),)))</f>
        <v>Оттава</v>
      </c>
      <c r="U14" s="20"/>
      <c r="V14" s="20"/>
      <c r="W14" s="14"/>
      <c r="X14" s="14"/>
    </row>
    <row r="15" spans="1:24" ht="21.75" thickBot="1" x14ac:dyDescent="0.3">
      <c r="A15" s="5">
        <v>41294</v>
      </c>
      <c r="B15" s="6" t="s">
        <v>0</v>
      </c>
      <c r="C15" s="7" t="s">
        <v>2</v>
      </c>
      <c r="D15" s="6" t="s">
        <v>11</v>
      </c>
      <c r="E15" s="22">
        <v>0.20902777777777778</v>
      </c>
      <c r="F15" s="8"/>
      <c r="G15" s="16"/>
      <c r="H15" s="33">
        <v>41294</v>
      </c>
      <c r="I15" s="34" t="s">
        <v>0</v>
      </c>
      <c r="J15" s="35" t="s">
        <v>8</v>
      </c>
      <c r="K15" s="34" t="s">
        <v>1</v>
      </c>
      <c r="L15" s="36">
        <v>0.25208333333333333</v>
      </c>
      <c r="M15" s="37"/>
      <c r="N15" s="16"/>
      <c r="O15" s="2"/>
      <c r="P15" s="13"/>
      <c r="Q15" s="19">
        <v>0</v>
      </c>
      <c r="R15" s="12"/>
      <c r="S15" s="17" t="str">
        <f>IF(ISNA(VLOOKUP(Q15,C$3:E$21,3,)),"",IF(SUM({1,-1}*MID(SUBSTITUTE(TEXT(VLOOKUP(Q15,C$3:E$21,3,),"чч:мм"),":","   "),{1,5},4))=0,"ничья",VLOOKUP(Q15,C$3:D$21,2-1*(SUM({1,-1}*MID(SUBSTITUTE(TEXT(VLOOKUP(Q15,C$3:E$21,3,),"чч:мм"),":","   "),{1,5},4))&gt;0),)))</f>
        <v/>
      </c>
      <c r="T15" s="17" t="str">
        <f>IF(ISNA(VLOOKUP(Q15,J$3:L$21,3,)),"",IF(SUM({1,-1}*MID(SUBSTITUTE(TEXT(VLOOKUP(Q15,J$3:L$21,3,),"чч:мм"),":","   "),{1,5},4))=0,"ничья",VLOOKUP(Q15,J$3:K$21,2-1*(SUM({1,-1}*MID(SUBSTITUTE(TEXT(VLOOKUP(Q15,J$3:L$21,3,),"чч:мм"),":","   "),{1,5},4))&gt;0),)))</f>
        <v/>
      </c>
      <c r="U15" s="20"/>
      <c r="V15" s="20"/>
      <c r="W15" s="14"/>
      <c r="X15" s="14"/>
    </row>
    <row r="16" spans="1:24" ht="21.75" thickBot="1" x14ac:dyDescent="0.3">
      <c r="A16" s="29">
        <v>41026</v>
      </c>
      <c r="B16" s="24" t="s">
        <v>0</v>
      </c>
      <c r="C16" s="24" t="s">
        <v>2</v>
      </c>
      <c r="D16" s="24" t="s">
        <v>9</v>
      </c>
      <c r="E16" s="23">
        <v>8.5416666666666655E-2</v>
      </c>
      <c r="F16" s="26"/>
      <c r="G16" s="16"/>
      <c r="H16" s="33">
        <v>41042</v>
      </c>
      <c r="I16" s="34" t="s">
        <v>0</v>
      </c>
      <c r="J16" s="35" t="s">
        <v>21</v>
      </c>
      <c r="K16" s="34" t="s">
        <v>1</v>
      </c>
      <c r="L16" s="36">
        <v>8.4027777777777771E-2</v>
      </c>
      <c r="M16" s="37"/>
      <c r="N16" s="16"/>
      <c r="O16" s="3"/>
      <c r="P16" s="13"/>
      <c r="Q16" s="19" t="s">
        <v>1</v>
      </c>
      <c r="R16" s="12"/>
      <c r="S16" s="17" t="str">
        <f>IF(ISNA(VLOOKUP(Q16,C$3:E$21,3,)),"",IF(SUM({1,-1}*MID(SUBSTITUTE(TEXT(VLOOKUP(Q16,C$3:E$21,3,),"чч:мм"),":","   "),{1,5},4))=0,"ничья",VLOOKUP(Q16,C$3:D$21,2-1*(SUM({1,-1}*MID(SUBSTITUTE(TEXT(VLOOKUP(Q16,C$3:E$21,3,),"чч:мм"),":","   "),{1,5},4))&gt;0),)))</f>
        <v>ничья</v>
      </c>
      <c r="T16" s="17" t="str">
        <f>IF(ISNA(VLOOKUP(Q16,J$3:L$21,3,)),"",IF(SUM({1,-1}*MID(SUBSTITUTE(TEXT(VLOOKUP(Q16,J$3:L$21,3,),"чч:мм"),":","   "),{1,5},4))=0,"ничья",VLOOKUP(Q16,J$3:K$21,2-1*(SUM({1,-1}*MID(SUBSTITUTE(TEXT(VLOOKUP(Q16,J$3:L$21,3,),"чч:мм"),":","   "),{1,5},4))&gt;0),)))</f>
        <v>Вашингтон</v>
      </c>
      <c r="U16" s="20"/>
      <c r="V16" s="20"/>
      <c r="W16" s="14"/>
      <c r="X16" s="14"/>
    </row>
    <row r="17" spans="1:24" ht="21.75" thickBot="1" x14ac:dyDescent="0.3">
      <c r="A17" s="30"/>
      <c r="B17" s="25"/>
      <c r="C17" s="25"/>
      <c r="D17" s="25"/>
      <c r="E17" s="9" t="s">
        <v>4</v>
      </c>
      <c r="F17" s="27"/>
      <c r="G17" s="16"/>
      <c r="H17" s="33">
        <v>41039</v>
      </c>
      <c r="I17" s="34" t="s">
        <v>0</v>
      </c>
      <c r="J17" s="35" t="s">
        <v>1</v>
      </c>
      <c r="K17" s="34" t="s">
        <v>21</v>
      </c>
      <c r="L17" s="36">
        <v>8.4027777777777771E-2</v>
      </c>
      <c r="M17" s="37"/>
      <c r="N17" s="16"/>
      <c r="O17" s="3"/>
      <c r="P17" s="13"/>
      <c r="Q17" s="19">
        <v>0</v>
      </c>
      <c r="R17" s="12"/>
      <c r="S17" s="17" t="str">
        <f>IF(ISNA(VLOOKUP(Q17,C$3:E$21,3,)),"",IF(SUM({1,-1}*MID(SUBSTITUTE(TEXT(VLOOKUP(Q17,C$3:E$21,3,),"чч:мм"),":","   "),{1,5},4))=0,"ничья",VLOOKUP(Q17,C$3:D$21,2-1*(SUM({1,-1}*MID(SUBSTITUTE(TEXT(VLOOKUP(Q17,C$3:E$21,3,),"чч:мм"),":","   "),{1,5},4))&gt;0),)))</f>
        <v/>
      </c>
      <c r="T17" s="17" t="str">
        <f>IF(ISNA(VLOOKUP(Q17,J$3:L$21,3,)),"",IF(SUM({1,-1}*MID(SUBSTITUTE(TEXT(VLOOKUP(Q17,J$3:L$21,3,),"чч:мм"),":","   "),{1,5},4))=0,"ничья",VLOOKUP(Q17,J$3:K$21,2-1*(SUM({1,-1}*MID(SUBSTITUTE(TEXT(VLOOKUP(Q17,J$3:L$21,3,),"чч:мм"),":","   "),{1,5},4))&gt;0),)))</f>
        <v/>
      </c>
      <c r="U17" s="20"/>
      <c r="V17" s="20"/>
      <c r="W17" s="14"/>
      <c r="X17" s="14"/>
    </row>
    <row r="18" spans="1:24" x14ac:dyDescent="0.25">
      <c r="A18" s="29">
        <v>41024</v>
      </c>
      <c r="B18" s="24" t="s">
        <v>0</v>
      </c>
      <c r="C18" s="24" t="s">
        <v>9</v>
      </c>
      <c r="D18" s="24" t="s">
        <v>2</v>
      </c>
      <c r="E18" s="23">
        <v>0.12638888888888888</v>
      </c>
      <c r="F18" s="26"/>
      <c r="G18" s="16"/>
      <c r="H18" s="38">
        <v>41037</v>
      </c>
      <c r="I18" s="39" t="s">
        <v>0</v>
      </c>
      <c r="J18" s="39" t="s">
        <v>21</v>
      </c>
      <c r="K18" s="39" t="s">
        <v>1</v>
      </c>
      <c r="L18" s="40">
        <v>0.12638888888888888</v>
      </c>
      <c r="M18" s="46"/>
      <c r="N18" s="16"/>
      <c r="O18" s="2"/>
      <c r="P18" s="13"/>
      <c r="Q18" s="19" t="s">
        <v>9</v>
      </c>
      <c r="R18" s="12"/>
      <c r="S18" s="17" t="str">
        <f>IF(ISNA(VLOOKUP(Q18,C$3:E$21,3,)),"",IF(SUM({1,-1}*MID(SUBSTITUTE(TEXT(VLOOKUP(Q18,C$3:E$21,3,),"чч:мм"),":","   "),{1,5},4))=0,"ничья",VLOOKUP(Q18,C$3:D$21,2-1*(SUM({1,-1}*MID(SUBSTITUTE(TEXT(VLOOKUP(Q18,C$3:E$21,3,),"чч:мм"),":","   "),{1,5},4))&gt;0),)))</f>
        <v>Нью-Джерси</v>
      </c>
      <c r="T18" s="17" t="str">
        <f>IF(ISNA(VLOOKUP(Q18,J$3:L$21,3,)),"",IF(SUM({1,-1}*MID(SUBSTITUTE(TEXT(VLOOKUP(Q18,J$3:L$21,3,),"чч:мм"),":","   "),{1,5},4))=0,"ничья",VLOOKUP(Q18,J$3:K$21,2-1*(SUM({1,-1}*MID(SUBSTITUTE(TEXT(VLOOKUP(Q18,J$3:L$21,3,),"чч:мм"),":","   "),{1,5},4))&gt;0),)))</f>
        <v>Нью-Джерси</v>
      </c>
      <c r="U18" s="20"/>
      <c r="V18" s="20"/>
      <c r="W18" s="14"/>
      <c r="X18" s="14"/>
    </row>
    <row r="19" spans="1:24" ht="15.75" thickBot="1" x14ac:dyDescent="0.3">
      <c r="A19" s="30"/>
      <c r="B19" s="25"/>
      <c r="C19" s="25"/>
      <c r="D19" s="25"/>
      <c r="E19" s="9" t="s">
        <v>4</v>
      </c>
      <c r="F19" s="27"/>
      <c r="G19" s="16"/>
      <c r="H19" s="42"/>
      <c r="I19" s="43"/>
      <c r="J19" s="43"/>
      <c r="K19" s="43"/>
      <c r="L19" s="44" t="s">
        <v>4</v>
      </c>
      <c r="M19" s="46"/>
      <c r="N19" s="16"/>
      <c r="O19" s="2"/>
      <c r="P19" s="13"/>
      <c r="Q19" s="19">
        <v>0</v>
      </c>
      <c r="R19" s="12"/>
      <c r="S19" s="17" t="str">
        <f>IF(ISNA(VLOOKUP(Q19,C$3:E$21,3,)),"",IF(SUM({1,-1}*MID(SUBSTITUTE(TEXT(VLOOKUP(Q19,C$3:E$21,3,),"чч:мм"),":","   "),{1,5},4))=0,"ничья",VLOOKUP(Q19,C$3:D$21,2-1*(SUM({1,-1}*MID(SUBSTITUTE(TEXT(VLOOKUP(Q19,C$3:E$21,3,),"чч:мм"),":","   "),{1,5},4))&gt;0),)))</f>
        <v/>
      </c>
      <c r="T19" s="17" t="str">
        <f>IF(ISNA(VLOOKUP(Q19,J$3:L$21,3,)),"",IF(SUM({1,-1}*MID(SUBSTITUTE(TEXT(VLOOKUP(Q19,J$3:L$21,3,),"чч:мм"),":","   "),{1,5},4))=0,"ничья",VLOOKUP(Q19,J$3:K$21,2-1*(SUM({1,-1}*MID(SUBSTITUTE(TEXT(VLOOKUP(Q19,J$3:L$21,3,),"чч:мм"),":","   "),{1,5},4))&gt;0),)))</f>
        <v/>
      </c>
      <c r="U19" s="20"/>
      <c r="V19" s="20"/>
      <c r="W19" s="14"/>
      <c r="X19" s="14"/>
    </row>
    <row r="20" spans="1:24" ht="21.75" thickBot="1" x14ac:dyDescent="0.3">
      <c r="A20" s="5">
        <v>41021</v>
      </c>
      <c r="B20" s="6" t="s">
        <v>0</v>
      </c>
      <c r="C20" s="7" t="s">
        <v>2</v>
      </c>
      <c r="D20" s="6" t="s">
        <v>9</v>
      </c>
      <c r="E20" s="22">
        <v>0.125</v>
      </c>
      <c r="F20" s="8"/>
      <c r="G20" s="16"/>
      <c r="H20" s="1"/>
      <c r="I20" s="1"/>
      <c r="J20" s="1"/>
      <c r="K20" s="1"/>
      <c r="L20" s="1"/>
      <c r="M20" s="1"/>
      <c r="N20" s="16"/>
      <c r="O20" s="2"/>
      <c r="P20" s="13"/>
      <c r="Q20" s="19">
        <v>0</v>
      </c>
      <c r="R20" s="12"/>
      <c r="S20" s="17" t="str">
        <f>IF(ISNA(VLOOKUP(Q20,C$3:E$21,3,)),"",IF(SUM({1,-1}*MID(SUBSTITUTE(TEXT(VLOOKUP(Q20,C$3:E$21,3,),"чч:мм"),":","   "),{1,5},4))=0,"ничья",VLOOKUP(Q20,C$3:D$21,2-1*(SUM({1,-1}*MID(SUBSTITUTE(TEXT(VLOOKUP(Q20,C$3:E$21,3,),"чч:мм"),":","   "),{1,5},4))&gt;0),)))</f>
        <v/>
      </c>
      <c r="T20" s="17" t="str">
        <f>IF(ISNA(VLOOKUP(Q20,J$3:L$21,3,)),"",IF(SUM({1,-1}*MID(SUBSTITUTE(TEXT(VLOOKUP(Q20,J$3:L$21,3,),"чч:мм"),":","   "),{1,5},4))=0,"ничья",VLOOKUP(Q20,J$3:K$21,2-1*(SUM({1,-1}*MID(SUBSTITUTE(TEXT(VLOOKUP(Q20,J$3:L$21,3,),"чч:мм"),":","   "),{1,5},4))&gt;0),)))</f>
        <v/>
      </c>
      <c r="U20" s="20"/>
      <c r="V20" s="20"/>
      <c r="W20" s="14"/>
      <c r="X20" s="14"/>
    </row>
    <row r="21" spans="1:24" ht="21.75" thickBot="1" x14ac:dyDescent="0.3">
      <c r="A21" s="5">
        <v>41019</v>
      </c>
      <c r="B21" s="6" t="s">
        <v>0</v>
      </c>
      <c r="C21" s="7" t="s">
        <v>9</v>
      </c>
      <c r="D21" s="6" t="s">
        <v>2</v>
      </c>
      <c r="E21" s="22">
        <v>0.16666666666666666</v>
      </c>
      <c r="F21" s="8"/>
      <c r="G21" s="16"/>
      <c r="H21" s="1"/>
      <c r="I21" s="1"/>
      <c r="J21" s="1"/>
      <c r="K21" s="1"/>
      <c r="L21" s="1"/>
      <c r="M21" s="1"/>
      <c r="N21" s="16"/>
      <c r="O21" s="3"/>
      <c r="P21" s="13"/>
      <c r="Q21" s="19" t="s">
        <v>9</v>
      </c>
      <c r="R21" s="12"/>
      <c r="S21" s="17" t="str">
        <f>IF(ISNA(VLOOKUP(Q21,C$3:E$21,3,)),"",IF(SUM({1,-1}*MID(SUBSTITUTE(TEXT(VLOOKUP(Q21,C$3:E$21,3,),"чч:мм"),":","   "),{1,5},4))=0,"ничья",VLOOKUP(Q21,C$3:D$21,2-1*(SUM({1,-1}*MID(SUBSTITUTE(TEXT(VLOOKUP(Q21,C$3:E$21,3,),"чч:мм"),":","   "),{1,5},4))&gt;0),)))</f>
        <v>Нью-Джерси</v>
      </c>
      <c r="T21" s="17" t="str">
        <f>IF(ISNA(VLOOKUP(Q21,J$3:L$21,3,)),"",IF(SUM({1,-1}*MID(SUBSTITUTE(TEXT(VLOOKUP(Q21,J$3:L$21,3,),"чч:мм"),":","   "),{1,5},4))=0,"ничья",VLOOKUP(Q21,J$3:K$21,2-1*(SUM({1,-1}*MID(SUBSTITUTE(TEXT(VLOOKUP(Q21,J$3:L$21,3,),"чч:мм"),":","   "),{1,5},4))&gt;0),)))</f>
        <v>Нью-Джерси</v>
      </c>
      <c r="U21" s="20"/>
      <c r="V21" s="20"/>
      <c r="W21" s="14"/>
      <c r="X21" s="14"/>
    </row>
    <row r="22" spans="1:24" ht="15.75" thickBot="1" x14ac:dyDescent="0.3">
      <c r="A22" s="28" t="s">
        <v>12</v>
      </c>
      <c r="B22" s="28"/>
      <c r="C22" s="28"/>
      <c r="D22" s="28"/>
      <c r="E22" s="28"/>
      <c r="F22" s="28"/>
      <c r="G22" s="16"/>
      <c r="H22" s="1"/>
      <c r="I22" s="1"/>
      <c r="J22" s="1"/>
      <c r="K22" s="1"/>
      <c r="L22" s="1"/>
      <c r="M22" s="1"/>
      <c r="N22" s="16"/>
      <c r="O22" s="3"/>
      <c r="P22" s="13"/>
      <c r="Q22" s="19">
        <v>0</v>
      </c>
      <c r="R22" s="12"/>
      <c r="S22" s="17" t="str">
        <f>IF(ISNA(VLOOKUP(Q22,C$3:E$21,3,)),"",IF(SUM({1,-1}*MID(SUBSTITUTE(TEXT(VLOOKUP(Q22,C$3:E$21,3,),"чч:мм"),":","   "),{1,5},4))=0,"ничья",VLOOKUP(Q22,C$3:D$21,2-1*(SUM({1,-1}*MID(SUBSTITUTE(TEXT(VLOOKUP(Q22,C$3:E$21,3,),"чч:мм"),":","   "),{1,5},4))&gt;0),)))</f>
        <v/>
      </c>
      <c r="T22" s="17" t="str">
        <f>IF(ISNA(VLOOKUP(Q22,J$3:L$21,3,)),"",IF(SUM({1,-1}*MID(SUBSTITUTE(TEXT(VLOOKUP(Q22,J$3:L$21,3,),"чч:мм"),":","   "),{1,5},4))=0,"ничья",VLOOKUP(Q22,J$3:K$21,2-1*(SUM({1,-1}*MID(SUBSTITUTE(TEXT(VLOOKUP(Q22,J$3:L$21,3,),"чч:мм"),":","   "),{1,5},4))&gt;0),)))</f>
        <v/>
      </c>
      <c r="U22" s="20"/>
      <c r="V22" s="20"/>
      <c r="W22" s="14"/>
      <c r="X22" s="14"/>
    </row>
    <row r="23" spans="1:24" x14ac:dyDescent="0.25">
      <c r="A23" s="4"/>
      <c r="B23" s="4"/>
      <c r="C23" s="4"/>
      <c r="D23" s="4"/>
      <c r="E23" s="4"/>
      <c r="F23" s="4"/>
      <c r="G23" s="16"/>
      <c r="H23" s="1"/>
      <c r="I23" s="1"/>
      <c r="J23" s="1"/>
      <c r="K23" s="1"/>
      <c r="L23" s="1"/>
      <c r="M23" s="1"/>
      <c r="N23" s="16"/>
      <c r="O23" s="2"/>
      <c r="P23" s="13"/>
      <c r="Q23" s="19">
        <v>0</v>
      </c>
      <c r="R23" s="12"/>
      <c r="S23" s="17" t="str">
        <f>IF(ISNA(VLOOKUP(Q23,C$3:E$21,3,)),"",IF(SUM({1,-1}*MID(SUBSTITUTE(TEXT(VLOOKUP(Q23,C$3:E$21,3,),"чч:мм"),":","   "),{1,5},4))=0,"ничья",VLOOKUP(Q23,C$3:D$21,2-1*(SUM({1,-1}*MID(SUBSTITUTE(TEXT(VLOOKUP(Q23,C$3:E$21,3,),"чч:мм"),":","   "),{1,5},4))&gt;0),)))</f>
        <v/>
      </c>
      <c r="T23" s="17" t="str">
        <f>IF(ISNA(VLOOKUP(Q23,J$3:L$21,3,)),"",IF(SUM({1,-1}*MID(SUBSTITUTE(TEXT(VLOOKUP(Q23,J$3:L$21,3,),"чч:мм"),":","   "),{1,5},4))=0,"ничья",VLOOKUP(Q23,J$3:K$21,2-1*(SUM({1,-1}*MID(SUBSTITUTE(TEXT(VLOOKUP(Q23,J$3:L$21,3,),"чч:мм"),":","   "),{1,5},4))&gt;0),)))</f>
        <v/>
      </c>
      <c r="U23" s="20"/>
      <c r="V23" s="20"/>
      <c r="W23" s="14"/>
      <c r="X23" s="14"/>
    </row>
    <row r="24" spans="1:24" x14ac:dyDescent="0.25">
      <c r="A24" s="1"/>
      <c r="B24" s="1"/>
      <c r="C24" s="1"/>
      <c r="D24" s="1"/>
      <c r="E24" s="1"/>
      <c r="F24" s="1"/>
      <c r="G24" s="16"/>
      <c r="H24" s="1"/>
      <c r="I24" s="1"/>
      <c r="J24" s="1"/>
      <c r="K24" s="1"/>
      <c r="L24" s="1"/>
      <c r="M24" s="1"/>
      <c r="N24" s="16"/>
      <c r="O24" s="2"/>
      <c r="P24" s="10"/>
      <c r="Q24" s="19">
        <v>0</v>
      </c>
      <c r="R24" s="12"/>
      <c r="S24" s="17" t="str">
        <f>IF(ISNA(VLOOKUP(Q24,C$3:E$21,3,)),"",IF(SUM({1,-1}*MID(SUBSTITUTE(TEXT(VLOOKUP(Q24,C$3:E$21,3,),"чч:мм"),":","   "),{1,5},4))=0,"ничья",VLOOKUP(Q24,C$3:D$21,2-1*(SUM({1,-1}*MID(SUBSTITUTE(TEXT(VLOOKUP(Q24,C$3:E$21,3,),"чч:мм"),":","   "),{1,5},4))&gt;0),)))</f>
        <v/>
      </c>
      <c r="T24" s="17" t="str">
        <f>IF(ISNA(VLOOKUP(Q24,J$3:L$21,3,)),"",IF(SUM({1,-1}*MID(SUBSTITUTE(TEXT(VLOOKUP(Q24,J$3:L$21,3,),"чч:мм"),":","   "),{1,5},4))=0,"ничья",VLOOKUP(Q24,J$3:K$21,2-1*(SUM({1,-1}*MID(SUBSTITUTE(TEXT(VLOOKUP(Q24,J$3:L$21,3,),"чч:мм"),":","   "),{1,5},4))&gt;0),)))</f>
        <v/>
      </c>
      <c r="U24" s="20"/>
      <c r="V24" s="20"/>
      <c r="W24" s="14"/>
      <c r="X24" s="14"/>
    </row>
  </sheetData>
  <mergeCells count="31">
    <mergeCell ref="A6:A7"/>
    <mergeCell ref="C6:C7"/>
    <mergeCell ref="B18:B19"/>
    <mergeCell ref="I11:I12"/>
    <mergeCell ref="A18:A19"/>
    <mergeCell ref="B16:B17"/>
    <mergeCell ref="D18:D19"/>
    <mergeCell ref="F18:F19"/>
    <mergeCell ref="B4:B5"/>
    <mergeCell ref="I18:I19"/>
    <mergeCell ref="A22:F22"/>
    <mergeCell ref="H2:M2"/>
    <mergeCell ref="H11:H12"/>
    <mergeCell ref="J11:J12"/>
    <mergeCell ref="K11:K12"/>
    <mergeCell ref="M11:M12"/>
    <mergeCell ref="H18:H19"/>
    <mergeCell ref="A16:A17"/>
    <mergeCell ref="C16:C17"/>
    <mergeCell ref="D16:D17"/>
    <mergeCell ref="A4:A5"/>
    <mergeCell ref="C4:C5"/>
    <mergeCell ref="D4:D5"/>
    <mergeCell ref="F4:F5"/>
    <mergeCell ref="J18:J19"/>
    <mergeCell ref="K18:K19"/>
    <mergeCell ref="F16:F17"/>
    <mergeCell ref="B6:B7"/>
    <mergeCell ref="D6:D7"/>
    <mergeCell ref="F6:F7"/>
    <mergeCell ref="C18:C19"/>
  </mergeCells>
  <hyperlinks>
    <hyperlink ref="A22" r:id="rId1" display="http://www.myscore.ru/match/ObBoPnQB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fobi</dc:creator>
  <cp:lastModifiedBy>dfobos</cp:lastModifiedBy>
  <dcterms:created xsi:type="dcterms:W3CDTF">2013-03-03T09:21:07Z</dcterms:created>
  <dcterms:modified xsi:type="dcterms:W3CDTF">2013-03-08T18:19:45Z</dcterms:modified>
</cp:coreProperties>
</file>