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омойка\"/>
    </mc:Choice>
  </mc:AlternateContent>
  <bookViews>
    <workbookView xWindow="0" yWindow="0" windowWidth="15300" windowHeight="6990"/>
  </bookViews>
  <sheets>
    <sheet name="Январ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" i="1" l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F5" i="1"/>
  <c r="E5" i="1"/>
  <c r="AM9" i="1" l="1"/>
  <c r="AM11" i="1"/>
  <c r="AM13" i="1"/>
  <c r="AM15" i="1"/>
  <c r="AM17" i="1"/>
  <c r="AM19" i="1"/>
  <c r="AM7" i="1"/>
  <c r="AO9" i="1"/>
  <c r="AO11" i="1"/>
  <c r="AO13" i="1"/>
  <c r="AO15" i="1"/>
  <c r="AO17" i="1"/>
  <c r="AO19" i="1"/>
  <c r="AO7" i="1"/>
  <c r="AN19" i="1" l="1"/>
  <c r="AK19" i="1"/>
  <c r="AN17" i="1"/>
  <c r="AK17" i="1"/>
  <c r="AN15" i="1"/>
  <c r="AZ15" i="1"/>
  <c r="AK15" i="1"/>
  <c r="AN13" i="1"/>
  <c r="AK13" i="1"/>
  <c r="AN11" i="1"/>
  <c r="AK11" i="1"/>
  <c r="AN9" i="1"/>
  <c r="AK9" i="1"/>
  <c r="AN7" i="1"/>
  <c r="AY7" i="1"/>
  <c r="BC7" i="1" l="1"/>
  <c r="BC9" i="1"/>
  <c r="BC17" i="1"/>
  <c r="AZ9" i="1"/>
  <c r="AZ13" i="1"/>
  <c r="AZ17" i="1"/>
  <c r="BC11" i="1"/>
  <c r="BC13" i="1"/>
  <c r="BC19" i="1"/>
  <c r="AY15" i="1"/>
  <c r="BA15" i="1"/>
  <c r="BC15" i="1"/>
  <c r="AZ7" i="1"/>
  <c r="AY9" i="1"/>
  <c r="BA9" i="1"/>
  <c r="AZ11" i="1"/>
  <c r="AY13" i="1"/>
  <c r="BA13" i="1"/>
  <c r="AY17" i="1"/>
  <c r="BA17" i="1"/>
  <c r="AZ19" i="1"/>
  <c r="BA7" i="1"/>
  <c r="AY11" i="1"/>
  <c r="BA11" i="1"/>
  <c r="AY19" i="1"/>
  <c r="BA19" i="1"/>
  <c r="BB17" i="1" l="1"/>
  <c r="BD17" i="1" s="1"/>
  <c r="BB13" i="1"/>
  <c r="BE13" i="1" s="1"/>
  <c r="BB19" i="1"/>
  <c r="BE19" i="1" s="1"/>
  <c r="BB11" i="1"/>
  <c r="BE11" i="1" s="1"/>
  <c r="BB7" i="1"/>
  <c r="BE7" i="1" s="1"/>
  <c r="BB9" i="1"/>
  <c r="BB15" i="1"/>
  <c r="BD15" i="1" s="1"/>
  <c r="BE15" i="1" l="1"/>
  <c r="BE17" i="1"/>
  <c r="BF15" i="1"/>
  <c r="BG15" i="1" s="1"/>
  <c r="BH15" i="1" s="1"/>
  <c r="BI15" i="1" s="1"/>
  <c r="BE9" i="1"/>
  <c r="BD9" i="1"/>
  <c r="BF17" i="1"/>
  <c r="BG17" i="1" s="1"/>
  <c r="BH17" i="1" s="1"/>
  <c r="BI17" i="1" s="1"/>
  <c r="BD7" i="1"/>
  <c r="BF7" i="1" s="1"/>
  <c r="BD11" i="1"/>
  <c r="BF11" i="1" s="1"/>
  <c r="BD19" i="1"/>
  <c r="BF19" i="1" s="1"/>
  <c r="BD13" i="1"/>
  <c r="BF13" i="1" s="1"/>
  <c r="BF9" i="1" l="1"/>
  <c r="BG9" i="1" s="1"/>
  <c r="BH9" i="1" s="1"/>
  <c r="BI9" i="1" s="1"/>
  <c r="BG19" i="1"/>
  <c r="BH19" i="1" s="1"/>
  <c r="BI19" i="1" s="1"/>
  <c r="BG7" i="1"/>
  <c r="BH7" i="1" s="1"/>
  <c r="BI7" i="1" s="1"/>
  <c r="BG13" i="1"/>
  <c r="BH13" i="1" s="1"/>
  <c r="BI13" i="1" s="1"/>
  <c r="BG11" i="1"/>
  <c r="BH11" i="1" s="1"/>
  <c r="BI11" i="1" s="1"/>
</calcChain>
</file>

<file path=xl/comments1.xml><?xml version="1.0" encoding="utf-8"?>
<comments xmlns="http://schemas.openxmlformats.org/spreadsheetml/2006/main">
  <authors>
    <author>иав</author>
  </authors>
  <commentList>
    <comment ref="AL5" authorId="0" shapeId="0">
      <text>
        <r>
          <rPr>
            <b/>
            <sz val="9"/>
            <color indexed="81"/>
            <rFont val="Tahoma"/>
            <family val="2"/>
            <charset val="204"/>
          </rPr>
          <t>иав:</t>
        </r>
        <r>
          <rPr>
            <sz val="9"/>
            <color indexed="81"/>
            <rFont val="Tahoma"/>
            <family val="2"/>
            <charset val="204"/>
          </rPr>
          <t xml:space="preserve">
норма на 01.2014</t>
        </r>
      </text>
    </comment>
  </commentList>
</comments>
</file>

<file path=xl/sharedStrings.xml><?xml version="1.0" encoding="utf-8"?>
<sst xmlns="http://schemas.openxmlformats.org/spreadsheetml/2006/main" count="110" uniqueCount="53">
  <si>
    <t>УОГР</t>
  </si>
  <si>
    <t>УТВЕРЖДАЮ:</t>
  </si>
  <si>
    <t>суббота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</si>
  <si>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</si>
  <si>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</si>
  <si>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</si>
  <si>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</si>
  <si>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</si>
  <si>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</si>
  <si>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Дата</t>
  </si>
  <si>
    <t>Профессия</t>
  </si>
  <si>
    <r>
      <t>8</t>
    </r>
    <r>
      <rPr>
        <vertAlign val="superscript"/>
        <sz val="8"/>
        <color theme="1"/>
        <rFont val="Calibri"/>
        <family val="2"/>
        <charset val="204"/>
        <scheme val="minor"/>
      </rPr>
      <t>00</t>
    </r>
    <r>
      <rPr>
        <sz val="8"/>
        <color theme="1"/>
        <rFont val="Calibri"/>
        <family val="2"/>
        <charset val="204"/>
        <scheme val="minor"/>
      </rPr>
      <t>-20</t>
    </r>
    <r>
      <rPr>
        <vertAlign val="superscript"/>
        <sz val="8"/>
        <color theme="1"/>
        <rFont val="Calibri"/>
        <family val="2"/>
        <charset val="204"/>
        <scheme val="minor"/>
      </rPr>
      <t>00</t>
    </r>
  </si>
  <si>
    <r>
      <t>20</t>
    </r>
    <r>
      <rPr>
        <vertAlign val="superscript"/>
        <sz val="8"/>
        <color theme="1"/>
        <rFont val="Calibri"/>
        <family val="2"/>
        <charset val="204"/>
        <scheme val="minor"/>
      </rPr>
      <t>00</t>
    </r>
    <r>
      <rPr>
        <sz val="8"/>
        <color theme="1"/>
        <rFont val="Calibri"/>
        <family val="2"/>
        <charset val="204"/>
        <scheme val="minor"/>
      </rPr>
      <t>-8</t>
    </r>
    <r>
      <rPr>
        <vertAlign val="superscript"/>
        <sz val="8"/>
        <color theme="1"/>
        <rFont val="Calibri"/>
        <family val="2"/>
        <charset val="204"/>
        <scheme val="minor"/>
      </rPr>
      <t>00</t>
    </r>
  </si>
  <si>
    <t>кол-во дней</t>
  </si>
  <si>
    <t>дней отработано</t>
  </si>
  <si>
    <t>норма часов</t>
  </si>
  <si>
    <t>отработано часов</t>
  </si>
  <si>
    <t>ночные часы</t>
  </si>
  <si>
    <t>праздничные дни</t>
  </si>
  <si>
    <t>оклад</t>
  </si>
  <si>
    <t>аванс</t>
  </si>
  <si>
    <t>оклад по часам</t>
  </si>
  <si>
    <t>доплата за ночные</t>
  </si>
  <si>
    <t>доплата за вредность</t>
  </si>
  <si>
    <t>премия</t>
  </si>
  <si>
    <t>доплата за празники</t>
  </si>
  <si>
    <t>северная надбавка</t>
  </si>
  <si>
    <t>Районный коэфициент</t>
  </si>
  <si>
    <t>всего начислено</t>
  </si>
  <si>
    <t>НДФЛ</t>
  </si>
  <si>
    <t>зарплата</t>
  </si>
  <si>
    <t>Горный мастер</t>
  </si>
  <si>
    <t>Механик горного участка</t>
  </si>
  <si>
    <t xml:space="preserve">Ответственное лицо табельщик </t>
  </si>
  <si>
    <t xml:space="preserve">                                                                       </t>
  </si>
  <si>
    <t>Заместитель начальника УОГР</t>
  </si>
  <si>
    <t xml:space="preserve">                                             </t>
  </si>
  <si>
    <t>расшифрока подписи</t>
  </si>
  <si>
    <t>расшифровка подписи</t>
  </si>
  <si>
    <t>Январь</t>
  </si>
  <si>
    <t>Сотрудник</t>
  </si>
  <si>
    <t>Часы</t>
  </si>
  <si>
    <t>праздничные/выходные</t>
  </si>
  <si>
    <t>налог</t>
  </si>
  <si>
    <t>районый кофициент</t>
  </si>
  <si>
    <t>доплата за празничные</t>
  </si>
  <si>
    <t>в</t>
  </si>
  <si>
    <t>п</t>
  </si>
  <si>
    <t>табельный номер</t>
  </si>
  <si>
    <t>Исполнительный</t>
  </si>
  <si>
    <t xml:space="preserve"> директор </t>
  </si>
  <si>
    <t xml:space="preserve">_________________________   </t>
  </si>
  <si>
    <t>ООО 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</si>
</sst>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d"/>
  </numFmts>
  <fonts count="19" x14ac:knownFonts="1"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entury Gothic"/>
      <family val="2"/>
    </font>
    <font>
      <sz val="8"/>
      <color theme="1"/>
      <name val="Calibri"/>
      <family val="2"/>
      <charset val="204"/>
      <scheme val="minor"/>
    </font>
    <font>
      <vertAlign val="superscript"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Times New Roman Cyr"/>
      <family val="1"/>
      <charset val="204"/>
    </font>
    <font>
      <b/>
      <u val="singleAccounting"/>
      <sz val="10"/>
      <name val="Times New Roman Cyr"/>
      <family val="1"/>
      <charset val="204"/>
    </font>
    <font>
      <sz val="12"/>
      <name val="Times New Roman Cyr"/>
      <family val="1"/>
      <charset val="204"/>
    </font>
    <font>
      <u val="singleAccounting"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color theme="1"/>
      <name val="Calibri Light"/>
      <family val="2"/>
      <scheme val="major"/>
    </font>
    <font>
      <sz val="8"/>
      <name val="Century Gothic"/>
      <family val="2"/>
    </font>
    <font>
      <sz val="22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4" fillId="0" borderId="0" xfId="1" applyFont="1"/>
    <xf numFmtId="0" fontId="2" fillId="0" borderId="0" xfId="1" applyAlignment="1"/>
    <xf numFmtId="0" fontId="4" fillId="0" borderId="0" xfId="1" applyFont="1" applyFill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0" fillId="3" borderId="2" xfId="0" applyFill="1" applyBorder="1"/>
    <xf numFmtId="0" fontId="0" fillId="0" borderId="0" xfId="0" applyBorder="1" applyAlignment="1">
      <alignment vertical="center"/>
    </xf>
    <xf numFmtId="0" fontId="0" fillId="3" borderId="0" xfId="0" applyFill="1" applyBorder="1"/>
    <xf numFmtId="0" fontId="0" fillId="0" borderId="0" xfId="0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8" fillId="0" borderId="0" xfId="0" applyFont="1" applyAlignment="1">
      <alignment vertical="top"/>
    </xf>
    <xf numFmtId="0" fontId="11" fillId="0" borderId="0" xfId="0" applyFont="1" applyBorder="1" applyAlignment="1"/>
    <xf numFmtId="0" fontId="12" fillId="0" borderId="0" xfId="0" applyFont="1"/>
    <xf numFmtId="0" fontId="13" fillId="0" borderId="0" xfId="0" applyFont="1" applyAlignment="1">
      <alignment vertical="top"/>
    </xf>
    <xf numFmtId="0" fontId="5" fillId="6" borderId="2" xfId="0" applyFont="1" applyFill="1" applyBorder="1" applyAlignment="1"/>
    <xf numFmtId="0" fontId="5" fillId="7" borderId="2" xfId="0" applyFont="1" applyFill="1" applyBorder="1" applyAlignment="1"/>
    <xf numFmtId="0" fontId="5" fillId="3" borderId="2" xfId="0" applyFont="1" applyFill="1" applyBorder="1" applyAlignment="1">
      <alignment textRotation="90"/>
    </xf>
    <xf numFmtId="0" fontId="1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/>
    <xf numFmtId="0" fontId="5" fillId="3" borderId="4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17" fontId="14" fillId="2" borderId="0" xfId="0" applyNumberFormat="1" applyFont="1" applyFill="1" applyBorder="1" applyAlignment="1">
      <alignment horizontal="center" vertical="center"/>
    </xf>
    <xf numFmtId="17" fontId="14" fillId="2" borderId="8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6" fillId="8" borderId="0" xfId="0" applyFont="1" applyFill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0" borderId="0" xfId="0" applyBorder="1"/>
    <xf numFmtId="0" fontId="3" fillId="0" borderId="0" xfId="1" applyFont="1" applyBorder="1" applyAlignment="1"/>
    <xf numFmtId="166" fontId="0" fillId="3" borderId="2" xfId="0" applyNumberFormat="1" applyFill="1" applyBorder="1" applyAlignment="1"/>
    <xf numFmtId="0" fontId="5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180975</xdr:colOff>
      <xdr:row>2</xdr:row>
      <xdr:rowOff>609600</xdr:rowOff>
    </xdr:from>
    <xdr:to>
      <xdr:col>36</xdr:col>
      <xdr:colOff>104775</xdr:colOff>
      <xdr:row>2</xdr:row>
      <xdr:rowOff>171451</xdr:rowOff>
    </xdr:to>
    <xdr:sp macro="" textlink="">
      <xdr:nvSpPr>
        <xdr:cNvPr id="2" name="Примечание по вводу данных" descr="Ввод года: введите год в ячейку AG2" title="Совет по вводу данных"/>
        <xdr:cNvSpPr txBox="1"/>
      </xdr:nvSpPr>
      <xdr:spPr>
        <a:xfrm>
          <a:off x="16830675" y="990600"/>
          <a:ext cx="5334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1000">
              <a:solidFill>
                <a:schemeClr val="accent1">
                  <a:lumMod val="75000"/>
                </a:schemeClr>
              </a:solidFill>
            </a:rPr>
            <a:t>Ввод года:</a:t>
          </a:r>
          <a:endParaRPr lang="en-US" sz="1000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  <xdr:twoCellAnchor>
    <xdr:from>
      <xdr:col>35</xdr:col>
      <xdr:colOff>180975</xdr:colOff>
      <xdr:row>0</xdr:row>
      <xdr:rowOff>609600</xdr:rowOff>
    </xdr:from>
    <xdr:to>
      <xdr:col>36</xdr:col>
      <xdr:colOff>104775</xdr:colOff>
      <xdr:row>0</xdr:row>
      <xdr:rowOff>171451</xdr:rowOff>
    </xdr:to>
    <xdr:sp macro="" textlink="">
      <xdr:nvSpPr>
        <xdr:cNvPr id="3" name="Примечание по вводу данных" descr="Ввод года: введите год в ячейку AG2" title="Совет по вводу данных"/>
        <xdr:cNvSpPr txBox="1"/>
      </xdr:nvSpPr>
      <xdr:spPr>
        <a:xfrm>
          <a:off x="15392400" y="609600"/>
          <a:ext cx="5334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1000">
              <a:solidFill>
                <a:schemeClr val="accent1">
                  <a:lumMod val="75000"/>
                </a:schemeClr>
              </a:solidFill>
            </a:rPr>
            <a:t>Ввод года:</a:t>
          </a:r>
          <a:endParaRPr lang="en-US" sz="1000">
            <a:solidFill>
              <a:schemeClr val="accent1">
                <a:lumMod val="75000"/>
              </a:schemeClr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23"/>
  <sheetViews>
    <sheetView tabSelected="1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AO7" sqref="AO7:AO8"/>
    </sheetView>
  </sheetViews>
  <sheetFormatPr defaultRowHeight="15" x14ac:dyDescent="0.25"/>
  <cols>
    <col min="1" max="1" width="6" customWidth="1"/>
    <col min="2" max="2" width="15.85546875" customWidth="1"/>
    <col min="3" max="3" width="10.5703125" customWidth="1"/>
    <col min="4" max="4" width="7" customWidth="1"/>
    <col min="5" max="35" width="3.28515625" customWidth="1"/>
    <col min="36" max="61" width="8.7109375" customWidth="1"/>
    <col min="62" max="66" width="3.28515625" customWidth="1"/>
  </cols>
  <sheetData>
    <row r="1" spans="1:61" ht="23.25" customHeight="1" x14ac:dyDescent="0.3">
      <c r="A1" s="67" t="s">
        <v>39</v>
      </c>
      <c r="B1" s="67"/>
      <c r="C1" s="67"/>
      <c r="D1" s="68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72" t="s">
        <v>1</v>
      </c>
      <c r="R1" s="24"/>
      <c r="S1" s="24"/>
      <c r="T1" s="71"/>
      <c r="U1" s="24"/>
      <c r="V1" s="71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69">
        <v>2014</v>
      </c>
      <c r="AK1" s="69"/>
      <c r="AL1" s="69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23.25" customHeight="1" x14ac:dyDescent="0.25">
      <c r="A2" s="67"/>
      <c r="B2" s="67"/>
      <c r="C2" s="67"/>
      <c r="D2" s="68"/>
      <c r="E2" s="56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70" t="s">
        <v>49</v>
      </c>
      <c r="R2" s="70"/>
      <c r="S2" s="24"/>
      <c r="T2" s="71"/>
      <c r="U2" s="24"/>
      <c r="V2" s="71"/>
      <c r="W2" s="70" t="s">
        <v>50</v>
      </c>
      <c r="X2" s="24"/>
      <c r="Y2" s="24"/>
      <c r="Z2" s="24"/>
      <c r="AA2" s="70" t="s">
        <v>52</v>
      </c>
      <c r="AB2" s="24"/>
      <c r="AC2" s="24"/>
      <c r="AD2" s="24"/>
      <c r="AE2" s="24"/>
      <c r="AF2" s="24"/>
      <c r="AG2" s="24"/>
      <c r="AH2" s="24"/>
      <c r="AI2" s="24"/>
      <c r="AJ2" s="69"/>
      <c r="AK2" s="69"/>
      <c r="AL2" s="69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23.25" customHeight="1" x14ac:dyDescent="0.25">
      <c r="A3" s="67"/>
      <c r="B3" s="67"/>
      <c r="C3" s="67"/>
      <c r="D3" s="68"/>
      <c r="E3" s="58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2" t="s">
        <v>51</v>
      </c>
      <c r="R3" s="25"/>
      <c r="S3" s="25"/>
      <c r="U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69"/>
      <c r="AK3" s="69"/>
      <c r="AL3" s="69"/>
      <c r="AM3" s="28"/>
      <c r="AN3" s="28"/>
      <c r="AO3" s="29"/>
      <c r="AP3" s="28"/>
      <c r="AQ3" s="28"/>
      <c r="AR3" s="28"/>
      <c r="AS3" s="28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ht="23.25" customHeight="1" x14ac:dyDescent="0.25">
      <c r="A4" s="62" t="s">
        <v>42</v>
      </c>
      <c r="B4" s="62"/>
      <c r="C4" s="62"/>
      <c r="D4" s="63"/>
      <c r="E4" s="34" t="s">
        <v>47</v>
      </c>
      <c r="F4" s="34" t="s">
        <v>47</v>
      </c>
      <c r="G4" s="34" t="s">
        <v>47</v>
      </c>
      <c r="H4" s="34" t="s">
        <v>47</v>
      </c>
      <c r="I4" s="34" t="s">
        <v>47</v>
      </c>
      <c r="J4" s="34" t="s">
        <v>47</v>
      </c>
      <c r="K4" s="34" t="s">
        <v>47</v>
      </c>
      <c r="L4" s="34" t="s">
        <v>47</v>
      </c>
      <c r="M4" s="35"/>
      <c r="N4" s="35"/>
      <c r="O4" s="34" t="s">
        <v>46</v>
      </c>
      <c r="P4" s="34" t="s">
        <v>46</v>
      </c>
      <c r="Q4" s="35"/>
      <c r="R4" s="35"/>
      <c r="S4" s="35"/>
      <c r="T4" s="35"/>
      <c r="U4" s="35"/>
      <c r="V4" s="34" t="s">
        <v>46</v>
      </c>
      <c r="W4" s="34" t="s">
        <v>46</v>
      </c>
      <c r="X4" s="35"/>
      <c r="Y4" s="35"/>
      <c r="Z4" s="35"/>
      <c r="AA4" s="35"/>
      <c r="AB4" s="35"/>
      <c r="AC4" s="34" t="s">
        <v>46</v>
      </c>
      <c r="AD4" s="34" t="s">
        <v>46</v>
      </c>
      <c r="AE4" s="35"/>
      <c r="AF4" s="35"/>
      <c r="AG4" s="35"/>
      <c r="AH4" s="35"/>
      <c r="AI4" s="36"/>
      <c r="AJ4" s="69"/>
      <c r="AK4" s="69"/>
      <c r="AL4" s="69"/>
      <c r="AM4" s="28"/>
      <c r="AN4" s="28"/>
      <c r="AO4" s="30"/>
      <c r="AP4" s="28"/>
      <c r="AQ4" s="28"/>
      <c r="AR4" s="28"/>
      <c r="AS4" s="28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x14ac:dyDescent="0.25">
      <c r="A5" s="64" t="s">
        <v>9</v>
      </c>
      <c r="B5" s="64"/>
      <c r="C5" s="64"/>
      <c r="D5" s="65"/>
      <c r="E5" s="73">
        <f>DATE($AJ1,MONTH($A$1&amp;0),COLUMN(A1))</f>
        <v>41640</v>
      </c>
      <c r="F5" s="73">
        <f>DATE($BL$1,MONTH($A$1&amp;0),COLUMN(B1))</f>
        <v>2</v>
      </c>
      <c r="G5" s="73">
        <f t="shared" ref="G5:AI5" si="0">DATE($BL$1,MONTH($A$1&amp;0),COLUMN(C1))</f>
        <v>3</v>
      </c>
      <c r="H5" s="73">
        <f t="shared" si="0"/>
        <v>4</v>
      </c>
      <c r="I5" s="73">
        <f t="shared" si="0"/>
        <v>5</v>
      </c>
      <c r="J5" s="73">
        <f t="shared" si="0"/>
        <v>6</v>
      </c>
      <c r="K5" s="73">
        <f t="shared" si="0"/>
        <v>7</v>
      </c>
      <c r="L5" s="73">
        <f t="shared" si="0"/>
        <v>8</v>
      </c>
      <c r="M5" s="73">
        <f t="shared" si="0"/>
        <v>9</v>
      </c>
      <c r="N5" s="73">
        <f t="shared" si="0"/>
        <v>10</v>
      </c>
      <c r="O5" s="73">
        <f t="shared" si="0"/>
        <v>11</v>
      </c>
      <c r="P5" s="73">
        <f t="shared" si="0"/>
        <v>12</v>
      </c>
      <c r="Q5" s="73">
        <f t="shared" si="0"/>
        <v>13</v>
      </c>
      <c r="R5" s="73">
        <f t="shared" si="0"/>
        <v>14</v>
      </c>
      <c r="S5" s="73">
        <f t="shared" si="0"/>
        <v>15</v>
      </c>
      <c r="T5" s="73">
        <f t="shared" si="0"/>
        <v>16</v>
      </c>
      <c r="U5" s="73">
        <f t="shared" si="0"/>
        <v>17</v>
      </c>
      <c r="V5" s="73">
        <f t="shared" si="0"/>
        <v>18</v>
      </c>
      <c r="W5" s="73">
        <f t="shared" si="0"/>
        <v>19</v>
      </c>
      <c r="X5" s="73">
        <f t="shared" si="0"/>
        <v>20</v>
      </c>
      <c r="Y5" s="73">
        <f t="shared" si="0"/>
        <v>21</v>
      </c>
      <c r="Z5" s="73">
        <f t="shared" si="0"/>
        <v>22</v>
      </c>
      <c r="AA5" s="73">
        <f t="shared" si="0"/>
        <v>23</v>
      </c>
      <c r="AB5" s="73">
        <f t="shared" si="0"/>
        <v>24</v>
      </c>
      <c r="AC5" s="73">
        <f t="shared" si="0"/>
        <v>25</v>
      </c>
      <c r="AD5" s="73">
        <f t="shared" si="0"/>
        <v>26</v>
      </c>
      <c r="AE5" s="73">
        <f t="shared" si="0"/>
        <v>27</v>
      </c>
      <c r="AF5" s="73">
        <f t="shared" si="0"/>
        <v>28</v>
      </c>
      <c r="AG5" s="73">
        <f t="shared" si="0"/>
        <v>29</v>
      </c>
      <c r="AH5" s="73">
        <f t="shared" si="0"/>
        <v>30</v>
      </c>
      <c r="AI5" s="73">
        <f t="shared" si="0"/>
        <v>31</v>
      </c>
      <c r="AJ5" s="66"/>
      <c r="AK5" s="37"/>
      <c r="AL5" s="37">
        <v>136</v>
      </c>
      <c r="AM5" s="5"/>
      <c r="AN5" s="4"/>
      <c r="AO5" s="4"/>
      <c r="AP5" s="6"/>
      <c r="AQ5" s="7"/>
      <c r="AR5" s="7"/>
      <c r="AS5" s="7"/>
      <c r="AT5" s="7"/>
      <c r="AU5" s="7"/>
      <c r="AV5" s="6"/>
      <c r="AW5" s="7"/>
      <c r="AX5" s="8"/>
      <c r="AY5" s="4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51" customHeight="1" x14ac:dyDescent="0.25">
      <c r="A6" s="74" t="s">
        <v>48</v>
      </c>
      <c r="B6" s="26" t="s">
        <v>40</v>
      </c>
      <c r="C6" s="26" t="s">
        <v>10</v>
      </c>
      <c r="D6" s="26" t="s">
        <v>41</v>
      </c>
      <c r="E6" s="23" t="s">
        <v>6</v>
      </c>
      <c r="F6" s="23" t="s">
        <v>7</v>
      </c>
      <c r="G6" s="23" t="s">
        <v>8</v>
      </c>
      <c r="H6" s="23" t="s">
        <v>2</v>
      </c>
      <c r="I6" s="23" t="s">
        <v>3</v>
      </c>
      <c r="J6" s="23" t="s">
        <v>4</v>
      </c>
      <c r="K6" s="23" t="s">
        <v>5</v>
      </c>
      <c r="L6" s="23" t="s">
        <v>6</v>
      </c>
      <c r="M6" s="23" t="s">
        <v>7</v>
      </c>
      <c r="N6" s="23" t="s">
        <v>8</v>
      </c>
      <c r="O6" s="23" t="s">
        <v>2</v>
      </c>
      <c r="P6" s="23" t="s">
        <v>3</v>
      </c>
      <c r="Q6" s="23" t="s">
        <v>4</v>
      </c>
      <c r="R6" s="23" t="s">
        <v>5</v>
      </c>
      <c r="S6" s="23" t="s">
        <v>6</v>
      </c>
      <c r="T6" s="23" t="s">
        <v>7</v>
      </c>
      <c r="U6" s="23" t="s">
        <v>8</v>
      </c>
      <c r="V6" s="23" t="s">
        <v>2</v>
      </c>
      <c r="W6" s="23" t="s">
        <v>3</v>
      </c>
      <c r="X6" s="23" t="s">
        <v>4</v>
      </c>
      <c r="Y6" s="23" t="s">
        <v>5</v>
      </c>
      <c r="Z6" s="23" t="s">
        <v>6</v>
      </c>
      <c r="AA6" s="23" t="s">
        <v>7</v>
      </c>
      <c r="AB6" s="23" t="s">
        <v>8</v>
      </c>
      <c r="AC6" s="23" t="s">
        <v>2</v>
      </c>
      <c r="AD6" s="23" t="s">
        <v>3</v>
      </c>
      <c r="AE6" s="23" t="s">
        <v>4</v>
      </c>
      <c r="AF6" s="23" t="s">
        <v>5</v>
      </c>
      <c r="AG6" s="23" t="s">
        <v>6</v>
      </c>
      <c r="AH6" s="23" t="s">
        <v>7</v>
      </c>
      <c r="AI6" s="23" t="s">
        <v>8</v>
      </c>
      <c r="AJ6" s="31" t="s">
        <v>13</v>
      </c>
      <c r="AK6" s="27" t="s">
        <v>14</v>
      </c>
      <c r="AL6" s="27" t="s">
        <v>15</v>
      </c>
      <c r="AM6" s="27" t="s">
        <v>16</v>
      </c>
      <c r="AN6" s="27" t="s">
        <v>17</v>
      </c>
      <c r="AO6" s="27" t="s">
        <v>18</v>
      </c>
      <c r="AP6" s="27" t="s">
        <v>19</v>
      </c>
      <c r="AQ6" s="27" t="s">
        <v>22</v>
      </c>
      <c r="AR6" s="27" t="s">
        <v>23</v>
      </c>
      <c r="AS6" s="27" t="s">
        <v>24</v>
      </c>
      <c r="AT6" s="27" t="s">
        <v>45</v>
      </c>
      <c r="AU6" s="27" t="s">
        <v>26</v>
      </c>
      <c r="AV6" s="27" t="s">
        <v>44</v>
      </c>
      <c r="AW6" s="27" t="s">
        <v>43</v>
      </c>
      <c r="AX6" s="27" t="s">
        <v>20</v>
      </c>
      <c r="AY6" s="32" t="s">
        <v>21</v>
      </c>
      <c r="AZ6" s="32" t="s">
        <v>22</v>
      </c>
      <c r="BA6" s="32" t="s">
        <v>23</v>
      </c>
      <c r="BB6" s="32" t="s">
        <v>24</v>
      </c>
      <c r="BC6" s="32" t="s">
        <v>25</v>
      </c>
      <c r="BD6" s="32" t="s">
        <v>26</v>
      </c>
      <c r="BE6" s="33" t="s">
        <v>27</v>
      </c>
      <c r="BF6" s="33" t="s">
        <v>28</v>
      </c>
      <c r="BG6" s="32" t="s">
        <v>29</v>
      </c>
      <c r="BH6" s="32" t="s">
        <v>30</v>
      </c>
      <c r="BI6" s="33"/>
    </row>
    <row r="7" spans="1:61" x14ac:dyDescent="0.25">
      <c r="A7" s="75"/>
      <c r="B7" s="41"/>
      <c r="C7" s="42" t="s">
        <v>31</v>
      </c>
      <c r="D7" s="21" t="s">
        <v>11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44"/>
      <c r="AK7" s="45">
        <f>COUNT(E7:AI8)</f>
        <v>0</v>
      </c>
      <c r="AL7" s="38">
        <v>136</v>
      </c>
      <c r="AM7" s="38">
        <f>SUM(E7:AI8)</f>
        <v>0</v>
      </c>
      <c r="AN7" s="45">
        <f>COUNT(E8:AI8)*8</f>
        <v>0</v>
      </c>
      <c r="AO7" s="38">
        <f>SUM(E7:L8)</f>
        <v>0</v>
      </c>
      <c r="AP7" s="38">
        <v>13313</v>
      </c>
      <c r="AQ7" s="40">
        <v>0.4</v>
      </c>
      <c r="AR7" s="40">
        <v>0.04</v>
      </c>
      <c r="AS7" s="40">
        <v>0.4</v>
      </c>
      <c r="AT7" s="40">
        <v>1</v>
      </c>
      <c r="AU7" s="40">
        <v>0.5</v>
      </c>
      <c r="AV7" s="40">
        <v>0.6</v>
      </c>
      <c r="AW7" s="40">
        <v>0.13</v>
      </c>
      <c r="AX7" s="54">
        <v>13313</v>
      </c>
      <c r="AY7" s="46">
        <f>AP7/AL7*AM7</f>
        <v>0</v>
      </c>
      <c r="AZ7" s="46">
        <f t="shared" ref="AZ7" si="1">AP7/AL7*AN7*AQ7</f>
        <v>0</v>
      </c>
      <c r="BA7" s="46">
        <f t="shared" ref="BA7" si="2">AP7/AL7*AM7*AR7</f>
        <v>0</v>
      </c>
      <c r="BB7" s="48">
        <f t="shared" ref="BB7" si="3">(AY7+AZ7)*AS7</f>
        <v>0</v>
      </c>
      <c r="BC7" s="46">
        <f t="shared" ref="BC7" si="4">AP7/AL7*AO7*AT7</f>
        <v>0</v>
      </c>
      <c r="BD7" s="46">
        <f t="shared" ref="BD7" si="5">(AY7+AZ7+BB7+BA7+BC7)*AU7</f>
        <v>0</v>
      </c>
      <c r="BE7" s="46">
        <f t="shared" ref="BE7" si="6">(AY7+AZ7+BB7)*AV7</f>
        <v>0</v>
      </c>
      <c r="BF7" s="48">
        <f t="shared" ref="BF7" si="7">SUM(AY7:BE8)</f>
        <v>0</v>
      </c>
      <c r="BG7" s="48">
        <f t="shared" ref="BG7" si="8">BF7*AW7</f>
        <v>0</v>
      </c>
      <c r="BH7" s="48">
        <f t="shared" ref="BH7" si="9">BF7-BG7</f>
        <v>0</v>
      </c>
      <c r="BI7" s="50">
        <f t="shared" ref="BI7" si="10">BH7-AX7</f>
        <v>-13313</v>
      </c>
    </row>
    <row r="8" spans="1:61" x14ac:dyDescent="0.25">
      <c r="A8" s="75"/>
      <c r="B8" s="41"/>
      <c r="C8" s="43"/>
      <c r="D8" s="22" t="s">
        <v>12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39"/>
      <c r="AK8" s="45"/>
      <c r="AL8" s="39"/>
      <c r="AM8" s="39"/>
      <c r="AN8" s="45"/>
      <c r="AO8" s="39"/>
      <c r="AP8" s="39"/>
      <c r="AQ8" s="39"/>
      <c r="AR8" s="39"/>
      <c r="AS8" s="39"/>
      <c r="AT8" s="53"/>
      <c r="AU8" s="53"/>
      <c r="AV8" s="53"/>
      <c r="AW8" s="53"/>
      <c r="AX8" s="55"/>
      <c r="AY8" s="47"/>
      <c r="AZ8" s="47"/>
      <c r="BA8" s="47"/>
      <c r="BB8" s="49"/>
      <c r="BC8" s="47"/>
      <c r="BD8" s="47"/>
      <c r="BE8" s="47"/>
      <c r="BF8" s="49"/>
      <c r="BG8" s="49"/>
      <c r="BH8" s="49"/>
      <c r="BI8" s="50"/>
    </row>
    <row r="9" spans="1:61" x14ac:dyDescent="0.25">
      <c r="A9" s="75"/>
      <c r="B9" s="41"/>
      <c r="C9" s="51" t="s">
        <v>32</v>
      </c>
      <c r="D9" s="21" t="s">
        <v>11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44"/>
      <c r="AK9" s="45">
        <f>COUNT(E9:AI10)</f>
        <v>0</v>
      </c>
      <c r="AL9" s="38">
        <v>136</v>
      </c>
      <c r="AM9" s="38">
        <f t="shared" ref="AM9" si="11">SUM(E9:AI10)</f>
        <v>0</v>
      </c>
      <c r="AN9" s="45">
        <f>COUNT(E10:AI10)*8</f>
        <v>0</v>
      </c>
      <c r="AO9" s="38">
        <f t="shared" ref="AO9" si="12">SUM(E9:L10)</f>
        <v>0</v>
      </c>
      <c r="AP9" s="38">
        <v>10142</v>
      </c>
      <c r="AQ9" s="40">
        <v>0.4</v>
      </c>
      <c r="AR9" s="40">
        <v>0.04</v>
      </c>
      <c r="AS9" s="40">
        <v>0.4</v>
      </c>
      <c r="AT9" s="40">
        <v>1</v>
      </c>
      <c r="AU9" s="40">
        <v>0.5</v>
      </c>
      <c r="AV9" s="40">
        <v>0.6</v>
      </c>
      <c r="AW9" s="40">
        <v>0.13</v>
      </c>
      <c r="AX9" s="54">
        <v>10142</v>
      </c>
      <c r="AY9" s="46">
        <f t="shared" ref="AY9" si="13">AP9/AL9*AM9</f>
        <v>0</v>
      </c>
      <c r="AZ9" s="46">
        <f t="shared" ref="AZ9" si="14">AP9/AL9*AN9*AQ9</f>
        <v>0</v>
      </c>
      <c r="BA9" s="46">
        <f t="shared" ref="BA9" si="15">AP9/AL9*AM9*AR9</f>
        <v>0</v>
      </c>
      <c r="BB9" s="48">
        <f t="shared" ref="BB9" si="16">(AY9+AZ9)*AS9</f>
        <v>0</v>
      </c>
      <c r="BC9" s="46">
        <f t="shared" ref="BC9" si="17">AP9/AL9*AO9*AT9</f>
        <v>0</v>
      </c>
      <c r="BD9" s="46">
        <f t="shared" ref="BD9" si="18">(AY9+AZ9+BB9+BA9+BC9)*AU9</f>
        <v>0</v>
      </c>
      <c r="BE9" s="46">
        <f t="shared" ref="BE9" si="19">(AY9+AZ9+BB9)*AV9</f>
        <v>0</v>
      </c>
      <c r="BF9" s="48">
        <f t="shared" ref="BF9" si="20">SUM(AY9:BE10)</f>
        <v>0</v>
      </c>
      <c r="BG9" s="48">
        <f t="shared" ref="BG9" si="21">BF9*AW9</f>
        <v>0</v>
      </c>
      <c r="BH9" s="48">
        <f t="shared" ref="BH9" si="22">BF9-BG9</f>
        <v>0</v>
      </c>
      <c r="BI9" s="50">
        <f t="shared" ref="BI9" si="23">BH9-AX9</f>
        <v>-10142</v>
      </c>
    </row>
    <row r="10" spans="1:61" x14ac:dyDescent="0.25">
      <c r="A10" s="75"/>
      <c r="B10" s="41"/>
      <c r="C10" s="52"/>
      <c r="D10" s="22" t="s">
        <v>12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39"/>
      <c r="AK10" s="45"/>
      <c r="AL10" s="39"/>
      <c r="AM10" s="39"/>
      <c r="AN10" s="45"/>
      <c r="AO10" s="39"/>
      <c r="AP10" s="39"/>
      <c r="AQ10" s="39"/>
      <c r="AR10" s="39"/>
      <c r="AS10" s="39"/>
      <c r="AT10" s="53"/>
      <c r="AU10" s="53"/>
      <c r="AV10" s="53"/>
      <c r="AW10" s="53"/>
      <c r="AX10" s="55"/>
      <c r="AY10" s="47"/>
      <c r="AZ10" s="47"/>
      <c r="BA10" s="47"/>
      <c r="BB10" s="49"/>
      <c r="BC10" s="47"/>
      <c r="BD10" s="47"/>
      <c r="BE10" s="47"/>
      <c r="BF10" s="49"/>
      <c r="BG10" s="49"/>
      <c r="BH10" s="49"/>
      <c r="BI10" s="50"/>
    </row>
    <row r="11" spans="1:61" x14ac:dyDescent="0.25">
      <c r="A11" s="75"/>
      <c r="B11" s="41"/>
      <c r="C11" s="42" t="s">
        <v>31</v>
      </c>
      <c r="D11" s="21" t="s">
        <v>11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44"/>
      <c r="AK11" s="45">
        <f>COUNT(E11:AI12)</f>
        <v>0</v>
      </c>
      <c r="AL11" s="38">
        <v>136</v>
      </c>
      <c r="AM11" s="38">
        <f t="shared" ref="AM11" si="24">SUM(E11:AI12)</f>
        <v>0</v>
      </c>
      <c r="AN11" s="45">
        <f>COUNT(E12:AI12)*8</f>
        <v>0</v>
      </c>
      <c r="AO11" s="38">
        <f t="shared" ref="AO11" si="25">SUM(E11:L12)</f>
        <v>0</v>
      </c>
      <c r="AP11" s="38">
        <v>13313</v>
      </c>
      <c r="AQ11" s="40">
        <v>0.4</v>
      </c>
      <c r="AR11" s="40">
        <v>0.04</v>
      </c>
      <c r="AS11" s="40">
        <v>0.4</v>
      </c>
      <c r="AT11" s="40">
        <v>1</v>
      </c>
      <c r="AU11" s="40">
        <v>0.5</v>
      </c>
      <c r="AV11" s="40">
        <v>0.6</v>
      </c>
      <c r="AW11" s="40">
        <v>0.13</v>
      </c>
      <c r="AX11" s="54">
        <v>13313</v>
      </c>
      <c r="AY11" s="46">
        <f t="shared" ref="AY11" si="26">AP11/AL11*AM11</f>
        <v>0</v>
      </c>
      <c r="AZ11" s="46">
        <f>AP11/AL11*AN11*AQ11</f>
        <v>0</v>
      </c>
      <c r="BA11" s="46">
        <f>AP11/AL11*AM11*AR11</f>
        <v>0</v>
      </c>
      <c r="BB11" s="48">
        <f t="shared" ref="BB11:BB13" si="27">(AY11+AZ11)*AS11</f>
        <v>0</v>
      </c>
      <c r="BC11" s="46">
        <f>AP11/AL11*AO11*AT11</f>
        <v>0</v>
      </c>
      <c r="BD11" s="46">
        <f>(AY11+AZ11+BB11+BA11+BC11)*AU11</f>
        <v>0</v>
      </c>
      <c r="BE11" s="46">
        <f>(AY11+AZ11+BB11)*AV11</f>
        <v>0</v>
      </c>
      <c r="BF11" s="48">
        <f>SUM(AY11:BE12)</f>
        <v>0</v>
      </c>
      <c r="BG11" s="48">
        <f t="shared" ref="BG11" si="28">BF11*AW11</f>
        <v>0</v>
      </c>
      <c r="BH11" s="48">
        <f>BF11-BG11</f>
        <v>0</v>
      </c>
      <c r="BI11" s="50">
        <f>BH11-AX11</f>
        <v>-13313</v>
      </c>
    </row>
    <row r="12" spans="1:61" x14ac:dyDescent="0.25">
      <c r="A12" s="75"/>
      <c r="B12" s="41"/>
      <c r="C12" s="43"/>
      <c r="D12" s="22" t="s">
        <v>12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39"/>
      <c r="AK12" s="45"/>
      <c r="AL12" s="39"/>
      <c r="AM12" s="39"/>
      <c r="AN12" s="45"/>
      <c r="AO12" s="39"/>
      <c r="AP12" s="39"/>
      <c r="AQ12" s="39"/>
      <c r="AR12" s="39"/>
      <c r="AS12" s="39"/>
      <c r="AT12" s="53"/>
      <c r="AU12" s="53"/>
      <c r="AV12" s="53"/>
      <c r="AW12" s="53"/>
      <c r="AX12" s="55"/>
      <c r="AY12" s="47"/>
      <c r="AZ12" s="47"/>
      <c r="BA12" s="47"/>
      <c r="BB12" s="49"/>
      <c r="BC12" s="47"/>
      <c r="BD12" s="47"/>
      <c r="BE12" s="47"/>
      <c r="BF12" s="49"/>
      <c r="BG12" s="49"/>
      <c r="BH12" s="49"/>
      <c r="BI12" s="50"/>
    </row>
    <row r="13" spans="1:61" x14ac:dyDescent="0.25">
      <c r="A13" s="75"/>
      <c r="B13" s="41"/>
      <c r="C13" s="51" t="s">
        <v>32</v>
      </c>
      <c r="D13" s="21" t="s">
        <v>11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44"/>
      <c r="AK13" s="45">
        <f>COUNT(E13:AI14)</f>
        <v>0</v>
      </c>
      <c r="AL13" s="38">
        <v>136</v>
      </c>
      <c r="AM13" s="38">
        <f t="shared" ref="AM13" si="29">SUM(E13:AI14)</f>
        <v>0</v>
      </c>
      <c r="AN13" s="45">
        <f>COUNT(E14:AI14)*8</f>
        <v>0</v>
      </c>
      <c r="AO13" s="38">
        <f t="shared" ref="AO13" si="30">SUM(E13:L14)</f>
        <v>0</v>
      </c>
      <c r="AP13" s="38">
        <v>10142</v>
      </c>
      <c r="AQ13" s="40">
        <v>0.4</v>
      </c>
      <c r="AR13" s="40">
        <v>0.04</v>
      </c>
      <c r="AS13" s="40">
        <v>0.4</v>
      </c>
      <c r="AT13" s="40">
        <v>1</v>
      </c>
      <c r="AU13" s="40">
        <v>0.5</v>
      </c>
      <c r="AV13" s="40">
        <v>0.6</v>
      </c>
      <c r="AW13" s="40">
        <v>0.13</v>
      </c>
      <c r="AX13" s="54">
        <v>10142</v>
      </c>
      <c r="AY13" s="46">
        <f t="shared" ref="AY13" si="31">AP13/AL13*AM13</f>
        <v>0</v>
      </c>
      <c r="AZ13" s="46">
        <f t="shared" ref="AZ13" si="32">AP13/AL13*AN13*AQ13</f>
        <v>0</v>
      </c>
      <c r="BA13" s="46">
        <f t="shared" ref="BA13" si="33">AP13/AL13*AM13*AR13</f>
        <v>0</v>
      </c>
      <c r="BB13" s="48">
        <f t="shared" si="27"/>
        <v>0</v>
      </c>
      <c r="BC13" s="46">
        <f t="shared" ref="BC13" si="34">AP13/AL13*AO13*AT13</f>
        <v>0</v>
      </c>
      <c r="BD13" s="46">
        <f t="shared" ref="BD13" si="35">(AY13+AZ13+BB13+BA13+BC13)*AU13</f>
        <v>0</v>
      </c>
      <c r="BE13" s="46">
        <f t="shared" ref="BE13" si="36">(AY13+AZ13+BB13)*AV13</f>
        <v>0</v>
      </c>
      <c r="BF13" s="48">
        <f t="shared" ref="BF13" si="37">SUM(AY13:BE14)</f>
        <v>0</v>
      </c>
      <c r="BG13" s="48">
        <f t="shared" ref="BG13" si="38">BF13*AW13</f>
        <v>0</v>
      </c>
      <c r="BH13" s="48">
        <f t="shared" ref="BH13" si="39">BF13-BG13</f>
        <v>0</v>
      </c>
      <c r="BI13" s="50">
        <f t="shared" ref="BI13" si="40">BH13-AX13</f>
        <v>-10142</v>
      </c>
    </row>
    <row r="14" spans="1:61" x14ac:dyDescent="0.25">
      <c r="A14" s="75"/>
      <c r="B14" s="41"/>
      <c r="C14" s="52"/>
      <c r="D14" s="22" t="s">
        <v>12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39"/>
      <c r="AK14" s="45"/>
      <c r="AL14" s="39"/>
      <c r="AM14" s="39"/>
      <c r="AN14" s="45"/>
      <c r="AO14" s="39"/>
      <c r="AP14" s="39"/>
      <c r="AQ14" s="39"/>
      <c r="AR14" s="39"/>
      <c r="AS14" s="39"/>
      <c r="AT14" s="53"/>
      <c r="AU14" s="53"/>
      <c r="AV14" s="53"/>
      <c r="AW14" s="53"/>
      <c r="AX14" s="55"/>
      <c r="AY14" s="47"/>
      <c r="AZ14" s="47"/>
      <c r="BA14" s="47"/>
      <c r="BB14" s="49"/>
      <c r="BC14" s="47"/>
      <c r="BD14" s="47"/>
      <c r="BE14" s="47"/>
      <c r="BF14" s="49"/>
      <c r="BG14" s="49"/>
      <c r="BH14" s="49"/>
      <c r="BI14" s="50"/>
    </row>
    <row r="15" spans="1:61" x14ac:dyDescent="0.25">
      <c r="A15" s="75"/>
      <c r="B15" s="41"/>
      <c r="C15" s="42" t="s">
        <v>31</v>
      </c>
      <c r="D15" s="21" t="s">
        <v>11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44"/>
      <c r="AK15" s="45">
        <f>COUNT(E15:AI16)</f>
        <v>0</v>
      </c>
      <c r="AL15" s="38">
        <v>136</v>
      </c>
      <c r="AM15" s="38">
        <f t="shared" ref="AM15" si="41">SUM(E15:AI16)</f>
        <v>0</v>
      </c>
      <c r="AN15" s="45">
        <f>COUNT(E16:AI16)*8</f>
        <v>0</v>
      </c>
      <c r="AO15" s="38">
        <f t="shared" ref="AO15" si="42">SUM(E15:L16)</f>
        <v>0</v>
      </c>
      <c r="AP15" s="38">
        <v>13313</v>
      </c>
      <c r="AQ15" s="40">
        <v>0.4</v>
      </c>
      <c r="AR15" s="40">
        <v>0.04</v>
      </c>
      <c r="AS15" s="40">
        <v>0.4</v>
      </c>
      <c r="AT15" s="40">
        <v>1</v>
      </c>
      <c r="AU15" s="40">
        <v>0.5</v>
      </c>
      <c r="AV15" s="40">
        <v>0.6</v>
      </c>
      <c r="AW15" s="40">
        <v>0.13</v>
      </c>
      <c r="AX15" s="54">
        <v>13313</v>
      </c>
      <c r="AY15" s="46">
        <f>AP15/AL15*AM15</f>
        <v>0</v>
      </c>
      <c r="AZ15" s="46">
        <f t="shared" ref="AZ15" si="43">AP15/AL15*AN15*AQ15</f>
        <v>0</v>
      </c>
      <c r="BA15" s="46">
        <f t="shared" ref="BA15" si="44">AP15/AL15*AM15*AR15</f>
        <v>0</v>
      </c>
      <c r="BB15" s="48">
        <f>(AY15+AZ15)*AS15</f>
        <v>0</v>
      </c>
      <c r="BC15" s="46">
        <f t="shared" ref="BC15" si="45">AP15/AL15*AO15*AT15</f>
        <v>0</v>
      </c>
      <c r="BD15" s="46">
        <f t="shared" ref="BD15" si="46">(AY15+AZ15+BB15+BA15+BC15)*AU15</f>
        <v>0</v>
      </c>
      <c r="BE15" s="46">
        <f t="shared" ref="BE15" si="47">(AY15+AZ15+BB15)*AV15</f>
        <v>0</v>
      </c>
      <c r="BF15" s="48">
        <f t="shared" ref="BF15" si="48">SUM(AY15:BE16)</f>
        <v>0</v>
      </c>
      <c r="BG15" s="48">
        <f t="shared" ref="BG15" si="49">BF15*AW15</f>
        <v>0</v>
      </c>
      <c r="BH15" s="48">
        <f t="shared" ref="BH15" si="50">BF15-BG15</f>
        <v>0</v>
      </c>
      <c r="BI15" s="50">
        <f t="shared" ref="BI15" si="51">BH15-AX15</f>
        <v>-13313</v>
      </c>
    </row>
    <row r="16" spans="1:61" x14ac:dyDescent="0.25">
      <c r="A16" s="75"/>
      <c r="B16" s="41"/>
      <c r="C16" s="43"/>
      <c r="D16" s="22" t="s">
        <v>12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39"/>
      <c r="AK16" s="45"/>
      <c r="AL16" s="39"/>
      <c r="AM16" s="39"/>
      <c r="AN16" s="45"/>
      <c r="AO16" s="39"/>
      <c r="AP16" s="39"/>
      <c r="AQ16" s="39"/>
      <c r="AR16" s="39"/>
      <c r="AS16" s="39"/>
      <c r="AT16" s="53"/>
      <c r="AU16" s="53"/>
      <c r="AV16" s="53"/>
      <c r="AW16" s="53"/>
      <c r="AX16" s="55"/>
      <c r="AY16" s="47"/>
      <c r="AZ16" s="47"/>
      <c r="BA16" s="47"/>
      <c r="BB16" s="49"/>
      <c r="BC16" s="47"/>
      <c r="BD16" s="47"/>
      <c r="BE16" s="47"/>
      <c r="BF16" s="49"/>
      <c r="BG16" s="49"/>
      <c r="BH16" s="49"/>
      <c r="BI16" s="50"/>
    </row>
    <row r="17" spans="1:92" x14ac:dyDescent="0.25">
      <c r="A17" s="75"/>
      <c r="B17" s="41"/>
      <c r="C17" s="51" t="s">
        <v>32</v>
      </c>
      <c r="D17" s="21" t="s">
        <v>11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44"/>
      <c r="AK17" s="45">
        <f>COUNT(E17:AI18)</f>
        <v>0</v>
      </c>
      <c r="AL17" s="38">
        <v>136</v>
      </c>
      <c r="AM17" s="38">
        <f t="shared" ref="AM17" si="52">SUM(E17:AI18)</f>
        <v>0</v>
      </c>
      <c r="AN17" s="45">
        <f>COUNT(E18:AI18)*8</f>
        <v>0</v>
      </c>
      <c r="AO17" s="38">
        <f t="shared" ref="AO17" si="53">SUM(E17:L18)</f>
        <v>0</v>
      </c>
      <c r="AP17" s="38">
        <v>10142</v>
      </c>
      <c r="AQ17" s="40">
        <v>0.4</v>
      </c>
      <c r="AR17" s="40">
        <v>0.04</v>
      </c>
      <c r="AS17" s="40">
        <v>0.4</v>
      </c>
      <c r="AT17" s="40">
        <v>1</v>
      </c>
      <c r="AU17" s="40">
        <v>0.5</v>
      </c>
      <c r="AV17" s="40">
        <v>0.6</v>
      </c>
      <c r="AW17" s="40">
        <v>0.13</v>
      </c>
      <c r="AX17" s="54">
        <v>10142</v>
      </c>
      <c r="AY17" s="46">
        <f t="shared" ref="AY17:AY19" si="54">AP17/AL17*AM17</f>
        <v>0</v>
      </c>
      <c r="AZ17" s="46">
        <f t="shared" ref="AZ17" si="55">AP17/AL17*AN17*AQ17</f>
        <v>0</v>
      </c>
      <c r="BA17" s="46">
        <f t="shared" ref="BA17" si="56">AP17/AL17*AM17*AR17</f>
        <v>0</v>
      </c>
      <c r="BB17" s="48">
        <f>(AY17+AZ17)*AS17</f>
        <v>0</v>
      </c>
      <c r="BC17" s="46">
        <f t="shared" ref="BC17" si="57">AP17/AL17*AO17*AT17</f>
        <v>0</v>
      </c>
      <c r="BD17" s="46">
        <f t="shared" ref="BD17" si="58">(AY17+AZ17+BB17+BA17+BC17)*AU17</f>
        <v>0</v>
      </c>
      <c r="BE17" s="46">
        <f t="shared" ref="BE17" si="59">(AY17+AZ17+BB17)*AV17</f>
        <v>0</v>
      </c>
      <c r="BF17" s="48">
        <f t="shared" ref="BF17" si="60">SUM(AY17:BE18)</f>
        <v>0</v>
      </c>
      <c r="BG17" s="48">
        <f t="shared" ref="BG17" si="61">BF17*AW17</f>
        <v>0</v>
      </c>
      <c r="BH17" s="48">
        <f t="shared" ref="BH17" si="62">BF17-BG17</f>
        <v>0</v>
      </c>
      <c r="BI17" s="50">
        <f t="shared" ref="BI17" si="63">BH17-AX17</f>
        <v>-10142</v>
      </c>
    </row>
    <row r="18" spans="1:92" x14ac:dyDescent="0.25">
      <c r="A18" s="75"/>
      <c r="B18" s="41"/>
      <c r="C18" s="52"/>
      <c r="D18" s="22" t="s">
        <v>12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39"/>
      <c r="AK18" s="45"/>
      <c r="AL18" s="39"/>
      <c r="AM18" s="39"/>
      <c r="AN18" s="45"/>
      <c r="AO18" s="39"/>
      <c r="AP18" s="39"/>
      <c r="AQ18" s="39"/>
      <c r="AR18" s="39"/>
      <c r="AS18" s="39"/>
      <c r="AT18" s="53"/>
      <c r="AU18" s="53"/>
      <c r="AV18" s="53"/>
      <c r="AW18" s="53"/>
      <c r="AX18" s="55"/>
      <c r="AY18" s="47"/>
      <c r="AZ18" s="47"/>
      <c r="BA18" s="47"/>
      <c r="BB18" s="49"/>
      <c r="BC18" s="47"/>
      <c r="BD18" s="47"/>
      <c r="BE18" s="47"/>
      <c r="BF18" s="49"/>
      <c r="BG18" s="49"/>
      <c r="BH18" s="49"/>
      <c r="BI18" s="50"/>
    </row>
    <row r="19" spans="1:92" x14ac:dyDescent="0.25">
      <c r="A19" s="75"/>
      <c r="B19" s="41"/>
      <c r="C19" s="42" t="s">
        <v>31</v>
      </c>
      <c r="D19" s="21" t="s">
        <v>11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44"/>
      <c r="AK19" s="45">
        <f>COUNT(E19:AI20)</f>
        <v>0</v>
      </c>
      <c r="AL19" s="38">
        <v>136</v>
      </c>
      <c r="AM19" s="38">
        <f t="shared" ref="AM19" si="64">SUM(E19:AI20)</f>
        <v>0</v>
      </c>
      <c r="AN19" s="45">
        <f>COUNT(E20:AI20)*8</f>
        <v>0</v>
      </c>
      <c r="AO19" s="38">
        <f t="shared" ref="AO19" si="65">SUM(E19:L20)</f>
        <v>0</v>
      </c>
      <c r="AP19" s="38">
        <v>13313</v>
      </c>
      <c r="AQ19" s="40">
        <v>0.4</v>
      </c>
      <c r="AR19" s="40">
        <v>0.04</v>
      </c>
      <c r="AS19" s="40">
        <v>0.4</v>
      </c>
      <c r="AT19" s="40">
        <v>1</v>
      </c>
      <c r="AU19" s="40">
        <v>0.5</v>
      </c>
      <c r="AV19" s="40">
        <v>0.6</v>
      </c>
      <c r="AW19" s="40">
        <v>0.13</v>
      </c>
      <c r="AX19" s="54">
        <v>13313</v>
      </c>
      <c r="AY19" s="46">
        <f t="shared" si="54"/>
        <v>0</v>
      </c>
      <c r="AZ19" s="46">
        <f t="shared" ref="AZ19" si="66">AP19/AL19*AN19*AQ19</f>
        <v>0</v>
      </c>
      <c r="BA19" s="46">
        <f t="shared" ref="BA19" si="67">AP19/AL19*AM19*AR19</f>
        <v>0</v>
      </c>
      <c r="BB19" s="48">
        <f t="shared" ref="BB19" si="68">(AY19+AZ19)*AS19</f>
        <v>0</v>
      </c>
      <c r="BC19" s="46">
        <f t="shared" ref="BC19" si="69">AP19/AL19*AO19*AT19</f>
        <v>0</v>
      </c>
      <c r="BD19" s="46">
        <f t="shared" ref="BD19" si="70">(AY19+AZ19+BB19+BA19+BC19)*AU19</f>
        <v>0</v>
      </c>
      <c r="BE19" s="46">
        <f t="shared" ref="BE19" si="71">(AY19+AZ19+BB19)*AV19</f>
        <v>0</v>
      </c>
      <c r="BF19" s="48">
        <f t="shared" ref="BF19" si="72">SUM(AY19:BE20)</f>
        <v>0</v>
      </c>
      <c r="BG19" s="48">
        <f t="shared" ref="BG19" si="73">BF19*AW19</f>
        <v>0</v>
      </c>
      <c r="BH19" s="48">
        <f t="shared" ref="BH19" si="74">BF19-BG19</f>
        <v>0</v>
      </c>
      <c r="BI19" s="50">
        <f t="shared" ref="BI19" si="75">BH19-AX19</f>
        <v>-13313</v>
      </c>
    </row>
    <row r="20" spans="1:92" x14ac:dyDescent="0.25">
      <c r="A20" s="75"/>
      <c r="B20" s="41"/>
      <c r="C20" s="43"/>
      <c r="D20" s="22" t="s">
        <v>12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39"/>
      <c r="AK20" s="45"/>
      <c r="AL20" s="39"/>
      <c r="AM20" s="39"/>
      <c r="AN20" s="45"/>
      <c r="AO20" s="39"/>
      <c r="AP20" s="39"/>
      <c r="AQ20" s="39"/>
      <c r="AR20" s="39"/>
      <c r="AS20" s="39"/>
      <c r="AT20" s="53"/>
      <c r="AU20" s="53"/>
      <c r="AV20" s="53"/>
      <c r="AW20" s="53"/>
      <c r="AX20" s="55"/>
      <c r="AY20" s="47"/>
      <c r="AZ20" s="47"/>
      <c r="BA20" s="47"/>
      <c r="BB20" s="49"/>
      <c r="BC20" s="47"/>
      <c r="BD20" s="47"/>
      <c r="BE20" s="47"/>
      <c r="BF20" s="49"/>
      <c r="BG20" s="49"/>
      <c r="BH20" s="49"/>
      <c r="BI20" s="50"/>
    </row>
    <row r="21" spans="1:92" x14ac:dyDescent="0.25">
      <c r="B21" s="10"/>
      <c r="C21" s="10"/>
      <c r="D21" s="1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BO21" s="12"/>
      <c r="BP21" s="12"/>
      <c r="BQ21" s="12"/>
      <c r="BR21" s="12"/>
      <c r="BS21" s="12"/>
      <c r="BT21" s="12"/>
      <c r="BU21" s="13"/>
      <c r="BV21" s="13"/>
      <c r="BW21" s="13"/>
      <c r="BX21" s="13"/>
      <c r="BY21" s="13"/>
      <c r="BZ21" s="13"/>
      <c r="CA21" s="13"/>
      <c r="CB21" s="13"/>
      <c r="CC21" s="13"/>
      <c r="CD21" s="12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ht="18" x14ac:dyDescent="0.4">
      <c r="B22" s="14" t="s">
        <v>33</v>
      </c>
      <c r="C22" s="14"/>
      <c r="D22" s="60" t="s">
        <v>34</v>
      </c>
      <c r="E22" s="60"/>
      <c r="F22" s="60"/>
      <c r="G22" s="60"/>
      <c r="H22" s="60"/>
      <c r="I22" s="16"/>
      <c r="N22" s="15"/>
      <c r="O22" s="15"/>
      <c r="P22" s="17" t="s">
        <v>35</v>
      </c>
      <c r="R22" s="16"/>
      <c r="S22" s="16"/>
      <c r="T22" s="16"/>
      <c r="U22" s="16"/>
      <c r="V22" s="16"/>
      <c r="W22" s="16"/>
      <c r="X22" s="61" t="s">
        <v>36</v>
      </c>
      <c r="Y22" s="61"/>
      <c r="Z22" s="61"/>
      <c r="AA22" s="61"/>
      <c r="AB22" s="61"/>
      <c r="AC22" s="16"/>
      <c r="AI22" s="18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x14ac:dyDescent="0.25">
      <c r="B23" s="19"/>
      <c r="C23" s="19"/>
      <c r="D23" s="19"/>
      <c r="E23" s="19"/>
      <c r="I23" s="20" t="s">
        <v>37</v>
      </c>
      <c r="R23" s="20"/>
      <c r="S23" s="20"/>
      <c r="T23" s="20"/>
      <c r="U23" s="20"/>
      <c r="V23" s="20"/>
      <c r="W23" s="20"/>
      <c r="Z23" s="19"/>
      <c r="AA23" s="19"/>
      <c r="AB23" s="19"/>
      <c r="AC23" s="20" t="s">
        <v>38</v>
      </c>
      <c r="AD23" s="19"/>
      <c r="AE23" s="19"/>
      <c r="AF23" s="19"/>
      <c r="AG23" s="19"/>
      <c r="AH23" s="19"/>
      <c r="AI23" s="19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</sheetData>
  <mergeCells count="210">
    <mergeCell ref="A9:A10"/>
    <mergeCell ref="A11:A12"/>
    <mergeCell ref="A13:A14"/>
    <mergeCell ref="A15:A16"/>
    <mergeCell ref="A17:A18"/>
    <mergeCell ref="A19:A20"/>
    <mergeCell ref="A1:D3"/>
    <mergeCell ref="D22:H22"/>
    <mergeCell ref="X22:AB22"/>
    <mergeCell ref="AY19:AY20"/>
    <mergeCell ref="AZ19:AZ20"/>
    <mergeCell ref="BA19:BA20"/>
    <mergeCell ref="BB19:BB20"/>
    <mergeCell ref="BC19:BC20"/>
    <mergeCell ref="BD19:BD20"/>
    <mergeCell ref="AS19:AS20"/>
    <mergeCell ref="AT19:AT20"/>
    <mergeCell ref="AU19:AU20"/>
    <mergeCell ref="AV19:AV20"/>
    <mergeCell ref="AW19:AW20"/>
    <mergeCell ref="AX19:AX20"/>
    <mergeCell ref="AM19:AM20"/>
    <mergeCell ref="AN19:AN20"/>
    <mergeCell ref="AR19:AR20"/>
    <mergeCell ref="BE17:BE18"/>
    <mergeCell ref="BF17:BF18"/>
    <mergeCell ref="BG17:BG18"/>
    <mergeCell ref="BH17:BH18"/>
    <mergeCell ref="BI17:BI18"/>
    <mergeCell ref="BC17:BC18"/>
    <mergeCell ref="BD17:BD18"/>
    <mergeCell ref="E1:P3"/>
    <mergeCell ref="AY17:AY18"/>
    <mergeCell ref="AZ17:AZ18"/>
    <mergeCell ref="BA17:BA18"/>
    <mergeCell ref="BB17:BB18"/>
    <mergeCell ref="AS17:AS18"/>
    <mergeCell ref="AT17:AT18"/>
    <mergeCell ref="AU17:AU18"/>
    <mergeCell ref="AV17:AV18"/>
    <mergeCell ref="AW17:AW18"/>
    <mergeCell ref="AX17:AX18"/>
    <mergeCell ref="AM17:AM18"/>
    <mergeCell ref="AN17:AN18"/>
    <mergeCell ref="AO17:AO18"/>
    <mergeCell ref="AP17:AP18"/>
    <mergeCell ref="BE19:BE20"/>
    <mergeCell ref="BF19:BF20"/>
    <mergeCell ref="BG19:BG20"/>
    <mergeCell ref="BH19:BH20"/>
    <mergeCell ref="BI19:BI20"/>
    <mergeCell ref="B19:B20"/>
    <mergeCell ref="C19:C20"/>
    <mergeCell ref="AJ19:AJ20"/>
    <mergeCell ref="AK19:AK20"/>
    <mergeCell ref="AL19:AL20"/>
    <mergeCell ref="AV15:AV16"/>
    <mergeCell ref="AW15:AW16"/>
    <mergeCell ref="AX15:AX16"/>
    <mergeCell ref="AQ17:AQ18"/>
    <mergeCell ref="AR17:AR18"/>
    <mergeCell ref="AO19:AO20"/>
    <mergeCell ref="AP19:AP20"/>
    <mergeCell ref="AQ19:AQ20"/>
    <mergeCell ref="B17:B18"/>
    <mergeCell ref="C17:C18"/>
    <mergeCell ref="AJ17:AJ18"/>
    <mergeCell ref="AK17:AK18"/>
    <mergeCell ref="AL17:AL18"/>
    <mergeCell ref="AM15:AM16"/>
    <mergeCell ref="AN15:AN16"/>
    <mergeCell ref="AR15:AR16"/>
    <mergeCell ref="BE13:BE14"/>
    <mergeCell ref="BF13:BF14"/>
    <mergeCell ref="BG13:BG14"/>
    <mergeCell ref="BH13:BH14"/>
    <mergeCell ref="BI13:BI14"/>
    <mergeCell ref="BC13:BC14"/>
    <mergeCell ref="BD13:BD14"/>
    <mergeCell ref="BE15:BE16"/>
    <mergeCell ref="BF15:BF16"/>
    <mergeCell ref="BG15:BG16"/>
    <mergeCell ref="BH15:BH16"/>
    <mergeCell ref="BI15:BI16"/>
    <mergeCell ref="BC15:BC16"/>
    <mergeCell ref="BD15:BD16"/>
    <mergeCell ref="AY15:AY16"/>
    <mergeCell ref="AZ15:AZ16"/>
    <mergeCell ref="BA15:BA16"/>
    <mergeCell ref="BB15:BB16"/>
    <mergeCell ref="AS15:AS16"/>
    <mergeCell ref="AT15:AT16"/>
    <mergeCell ref="AU15:AU16"/>
    <mergeCell ref="B15:B16"/>
    <mergeCell ref="C15:C16"/>
    <mergeCell ref="AJ15:AJ16"/>
    <mergeCell ref="AK15:AK16"/>
    <mergeCell ref="AL15:AL16"/>
    <mergeCell ref="AY13:AY14"/>
    <mergeCell ref="AZ13:AZ14"/>
    <mergeCell ref="BA13:BA14"/>
    <mergeCell ref="BB13:BB14"/>
    <mergeCell ref="AS13:AS14"/>
    <mergeCell ref="AT13:AT14"/>
    <mergeCell ref="AU13:AU14"/>
    <mergeCell ref="AV13:AV14"/>
    <mergeCell ref="AW13:AW14"/>
    <mergeCell ref="AX13:AX14"/>
    <mergeCell ref="AM13:AM14"/>
    <mergeCell ref="AN13:AN14"/>
    <mergeCell ref="AO13:AO14"/>
    <mergeCell ref="AP13:AP14"/>
    <mergeCell ref="AQ13:AQ14"/>
    <mergeCell ref="AR13:AR14"/>
    <mergeCell ref="AO15:AO16"/>
    <mergeCell ref="AP15:AP16"/>
    <mergeCell ref="AQ15:AQ16"/>
    <mergeCell ref="B13:B14"/>
    <mergeCell ref="C13:C14"/>
    <mergeCell ref="AJ13:AJ14"/>
    <mergeCell ref="AK13:AK14"/>
    <mergeCell ref="AL13:AL14"/>
    <mergeCell ref="AY11:AY12"/>
    <mergeCell ref="AZ11:AZ12"/>
    <mergeCell ref="BA11:BA12"/>
    <mergeCell ref="BB11:BB12"/>
    <mergeCell ref="AS11:AS12"/>
    <mergeCell ref="AT11:AT12"/>
    <mergeCell ref="AU11:AU12"/>
    <mergeCell ref="AV11:AV12"/>
    <mergeCell ref="AW11:AW12"/>
    <mergeCell ref="AX11:AX12"/>
    <mergeCell ref="AM11:AM12"/>
    <mergeCell ref="AN11:AN12"/>
    <mergeCell ref="AR11:AR12"/>
    <mergeCell ref="B11:B12"/>
    <mergeCell ref="C11:C12"/>
    <mergeCell ref="AJ11:AJ12"/>
    <mergeCell ref="AK11:AK12"/>
    <mergeCell ref="AL11:AL12"/>
    <mergeCell ref="BE9:BE10"/>
    <mergeCell ref="BF9:BF10"/>
    <mergeCell ref="BG9:BG10"/>
    <mergeCell ref="BH9:BH10"/>
    <mergeCell ref="BI9:BI10"/>
    <mergeCell ref="BC9:BC10"/>
    <mergeCell ref="BD9:BD10"/>
    <mergeCell ref="BE11:BE12"/>
    <mergeCell ref="BF11:BF12"/>
    <mergeCell ref="BG11:BG12"/>
    <mergeCell ref="BH11:BH12"/>
    <mergeCell ref="BI11:BI12"/>
    <mergeCell ref="BC11:BC12"/>
    <mergeCell ref="BD11:BD12"/>
    <mergeCell ref="AY9:AY10"/>
    <mergeCell ref="AZ9:AZ10"/>
    <mergeCell ref="BA9:BA10"/>
    <mergeCell ref="BB9:BB10"/>
    <mergeCell ref="AS9:AS10"/>
    <mergeCell ref="AT9:AT10"/>
    <mergeCell ref="AU9:AU10"/>
    <mergeCell ref="AV9:AV10"/>
    <mergeCell ref="AW9:AW10"/>
    <mergeCell ref="AX9:AX10"/>
    <mergeCell ref="AM9:AM10"/>
    <mergeCell ref="AN9:AN10"/>
    <mergeCell ref="AO9:AO10"/>
    <mergeCell ref="AP9:AP10"/>
    <mergeCell ref="AQ9:AQ10"/>
    <mergeCell ref="AR9:AR10"/>
    <mergeCell ref="AO11:AO12"/>
    <mergeCell ref="AP11:AP12"/>
    <mergeCell ref="AQ11:AQ12"/>
    <mergeCell ref="BE7:BE8"/>
    <mergeCell ref="BF7:BF8"/>
    <mergeCell ref="BG7:BG8"/>
    <mergeCell ref="BH7:BH8"/>
    <mergeCell ref="BI7:BI8"/>
    <mergeCell ref="B9:B10"/>
    <mergeCell ref="C9:C10"/>
    <mergeCell ref="AJ9:AJ10"/>
    <mergeCell ref="AK9:AK10"/>
    <mergeCell ref="AL9:AL10"/>
    <mergeCell ref="AY7:AY8"/>
    <mergeCell ref="AZ7:AZ8"/>
    <mergeCell ref="BA7:BA8"/>
    <mergeCell ref="BB7:BB8"/>
    <mergeCell ref="BC7:BC8"/>
    <mergeCell ref="BD7:BD8"/>
    <mergeCell ref="AS7:AS8"/>
    <mergeCell ref="AT7:AT8"/>
    <mergeCell ref="AU7:AU8"/>
    <mergeCell ref="AV7:AV8"/>
    <mergeCell ref="AW7:AW8"/>
    <mergeCell ref="AX7:AX8"/>
    <mergeCell ref="AM7:AM8"/>
    <mergeCell ref="AN7:AN8"/>
    <mergeCell ref="AJ1:AL4"/>
    <mergeCell ref="AO7:AO8"/>
    <mergeCell ref="AP7:AP8"/>
    <mergeCell ref="AQ7:AQ8"/>
    <mergeCell ref="AR7:AR8"/>
    <mergeCell ref="B7:B8"/>
    <mergeCell ref="C7:C8"/>
    <mergeCell ref="AJ7:AJ8"/>
    <mergeCell ref="AK7:AK8"/>
    <mergeCell ref="AL7:AL8"/>
    <mergeCell ref="A4:D4"/>
    <mergeCell ref="A5:D5"/>
    <mergeCell ref="A7:A8"/>
  </mergeCells>
  <dataValidations count="2">
    <dataValidation type="list" allowBlank="1" showInputMessage="1" showErrorMessage="1" sqref="A1">
      <formula1>"Январь,Февраль,Март,Апрель,Май,Июнь,Июль,Август,Сентябрь,Октябрь,Ноябрь,Декабрь"</formula1>
    </dataValidation>
    <dataValidation type="list" allowBlank="1" showInputMessage="1" showErrorMessage="1" sqref="AJ1">
      <formula1>"2011,2012,2013,2014,2015,2016,2017,2018,2019,2020"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Трайлинг</dc:creator>
  <cp:lastModifiedBy>иав</cp:lastModifiedBy>
  <dcterms:created xsi:type="dcterms:W3CDTF">2014-03-06T00:37:21Z</dcterms:created>
  <dcterms:modified xsi:type="dcterms:W3CDTF">2014-03-10T01:02:40Z</dcterms:modified>
</cp:coreProperties>
</file>