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3"/>
  </bookViews>
  <sheets>
    <sheet name="Ведомость учета отработанного в" sheetId="1" r:id="rId1"/>
    <sheet name="Справочник должностей" sheetId="2" r:id="rId2"/>
    <sheet name="Справочник тарифов" sheetId="3" r:id="rId3"/>
    <sheet name="Ведомость начисления зарплаты" sheetId="4" r:id="rId4"/>
    <sheet name="Лист1" sheetId="5" r:id="rId5"/>
  </sheets>
  <calcPr calcId="145621"/>
  <pivotCaches>
    <pivotCache cacheId="2" r:id="rId6"/>
  </pivotCaches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2" i="4"/>
  <c r="C3" i="4"/>
  <c r="C4" i="4"/>
  <c r="C5" i="4"/>
  <c r="C6" i="4"/>
  <c r="C7" i="4"/>
  <c r="C8" i="4"/>
  <c r="C9" i="4"/>
  <c r="C2" i="4"/>
  <c r="A3" i="2"/>
  <c r="A4" i="2"/>
  <c r="A5" i="2"/>
  <c r="A6" i="2"/>
  <c r="A7" i="2"/>
  <c r="A8" i="2"/>
  <c r="A9" i="2"/>
  <c r="A2" i="2"/>
  <c r="B3" i="4" s="1"/>
  <c r="A3" i="4"/>
  <c r="A4" i="4"/>
  <c r="B4" i="4" s="1"/>
  <c r="A5" i="4"/>
  <c r="A6" i="4"/>
  <c r="B6" i="4" s="1"/>
  <c r="A7" i="4"/>
  <c r="A8" i="4"/>
  <c r="B8" i="4" s="1"/>
  <c r="A9" i="4"/>
  <c r="A2" i="4"/>
  <c r="B2" i="4" s="1"/>
  <c r="B9" i="4" l="1"/>
  <c r="B5" i="4"/>
  <c r="D13" i="4" s="1" a="1"/>
  <c r="D13" i="4" s="1"/>
  <c r="B7" i="4"/>
</calcChain>
</file>

<file path=xl/sharedStrings.xml><?xml version="1.0" encoding="utf-8"?>
<sst xmlns="http://schemas.openxmlformats.org/spreadsheetml/2006/main" count="34" uniqueCount="26">
  <si>
    <t>Фамилия</t>
  </si>
  <si>
    <t>Отработанное время, час</t>
  </si>
  <si>
    <t>Иванов</t>
  </si>
  <si>
    <t>Петров</t>
  </si>
  <si>
    <t>Сидоров</t>
  </si>
  <si>
    <t>Хохлова</t>
  </si>
  <si>
    <t>Синицина</t>
  </si>
  <si>
    <t>Петухов</t>
  </si>
  <si>
    <t>Копылов</t>
  </si>
  <si>
    <t>Кобылкин</t>
  </si>
  <si>
    <t>Должность</t>
  </si>
  <si>
    <t>Отдел</t>
  </si>
  <si>
    <t>продавец</t>
  </si>
  <si>
    <t>кассир</t>
  </si>
  <si>
    <t>менеджер</t>
  </si>
  <si>
    <t>Продавец</t>
  </si>
  <si>
    <t>Кассир</t>
  </si>
  <si>
    <t>Менеджер</t>
  </si>
  <si>
    <t>Оклад (руб./час.)</t>
  </si>
  <si>
    <t>Начисленно</t>
  </si>
  <si>
    <t>отдел</t>
  </si>
  <si>
    <t>должность</t>
  </si>
  <si>
    <t>Должность с минимальной зарплатой</t>
  </si>
  <si>
    <t>Сумма по полю Начисленно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</si>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</sst>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right"/>
    </xf>
    <xf numFmtId="0" fontId="0" fillId="3" borderId="0" xfId="0" applyFill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[Rabota24v.xlsx]Ведомость начисления зарплаты!СводнаяТаблица1</c:name>
    <c:fmtId val="0"/>
  </c:pivotSource>
  <c:chart>
    <c:autoTitleDeleted val="1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  <c:dLbl>
          <c:idx val="0"/>
          <c:layout/>
          <c:numFmt formatCode="0.0%" sourceLinked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outEnd"/>
          <c:showLegendKey val="0"/>
          <c:showVal val="0"/>
          <c:showCatName val="0"/>
          <c:showSerName val="0"/>
          <c:showPercent val="1"/>
          <c:showBubbleSize val="0"/>
        </c:dLbl>
      </c:pivotFmt>
      <c:pivotFmt>
        <c:idx val="2"/>
        <c:marker>
          <c:symbol val="none"/>
        </c:marker>
      </c:pivotFmt>
    </c:pivotFmts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'Ведомость начисления зарплаты'!$G$3</c:f>
              <c:strCache>
                <c:ptCount val="1"/>
                <c:pt idx="0">
                  <c:v>Итог</c:v>
                </c:pt>
              </c:strCache>
            </c:strRef>
          </c:tx>
          <c:dLbls>
            <c:numFmt formatCode="0.0%" sourceLinked="0"/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'Ведомость начисления зарплаты'!$F$4:$F$7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strCache>
            </c:strRef>
          </c:cat>
          <c:val>
            <c:numRef>
              <c:f>'Ведомость начисления зарплаты'!$G$4:$G$7</c:f>
              <c:numCache>
                <c:formatCode>General</c:formatCode>
                <c:ptCount val="3"/>
                <c:pt idx="0">
                  <c:v>61529</c:v>
                </c:pt>
                <c:pt idx="1">
                  <c:v>48961</c:v>
                </c:pt>
                <c:pt idx="2">
                  <c:v>45042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157162</xdr:rowOff>
    </xdr:from>
    <xdr:to>
      <xdr:col>9</xdr:col>
      <xdr:colOff>552450</xdr:colOff>
      <xdr:row>15</xdr:row>
      <xdr:rowOff>42862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336.818802314818" createdVersion="4" refreshedVersion="4" minRefreshableVersion="3" recordCount="8">
  <cacheSource type="worksheet">
    <worksheetSource ref="B1:C9" sheet="Ведомость начисления зарплаты"/>
  </cacheSource>
  <cacheFields count="2">
    <cacheField name="Начисленно" numFmtId="0">
      <sharedItems containsSemiMixedTypes="0" containsString="0" containsNumber="1" containsInteger="1" minValue="3960" maxValue="26010"/>
    </cacheField>
    <cacheField name="отдел" numFmtId="0">
      <sharedItems containsSemiMixedTypes="0" containsString="0" containsNumber="1" containsInteger="1" minValue="1" maxValue="3" count="3"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n v="21472"/>
    <x v="0"/>
  </r>
  <r>
    <n v="22204"/>
    <x v="1"/>
  </r>
  <r>
    <n v="19032"/>
    <x v="2"/>
  </r>
  <r>
    <n v="15730"/>
    <x v="0"/>
  </r>
  <r>
    <n v="3960"/>
    <x v="1"/>
  </r>
  <r>
    <n v="24327"/>
    <x v="0"/>
  </r>
  <r>
    <n v="22797"/>
    <x v="1"/>
  </r>
  <r>
    <n v="2601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 chartFormat="1">
  <location ref="F3:G7" firstHeaderRow="1" firstDataRow="1" firstDataCol="1"/>
  <pivotFields count="2">
    <pivotField dataField="1" showAll="0"/>
    <pivotField axis="axisRow" showAll="0">
      <items count="4">
        <item x="0"/>
        <item x="1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Сумма по полю Начисленно" fld="0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3" sqref="B3"/>
    </sheetView>
  </sheetViews>
  <sheetFormatPr defaultRowHeight="15" x14ac:dyDescent="0.25"/>
  <cols>
    <col min="1" max="1" width="29.7109375" customWidth="1"/>
    <col min="2" max="2" width="25.140625" customWidth="1"/>
  </cols>
  <sheetData>
    <row r="1" spans="1:2" x14ac:dyDescent="0.25">
      <c r="A1" s="2" t="s">
        <v>0</v>
      </c>
      <c r="B1" s="2" t="s">
        <v>1</v>
      </c>
    </row>
    <row r="2" spans="1:2" x14ac:dyDescent="0.25">
      <c r="A2" s="1" t="s">
        <v>2</v>
      </c>
      <c r="B2" s="1">
        <v>176</v>
      </c>
    </row>
    <row r="3" spans="1:2" x14ac:dyDescent="0.25">
      <c r="A3" s="1" t="s">
        <v>3</v>
      </c>
      <c r="B3" s="1">
        <v>182</v>
      </c>
    </row>
    <row r="4" spans="1:2" x14ac:dyDescent="0.25">
      <c r="A4" s="1" t="s">
        <v>4</v>
      </c>
      <c r="B4" s="1">
        <v>156</v>
      </c>
    </row>
    <row r="5" spans="1:2" x14ac:dyDescent="0.25">
      <c r="A5" s="1" t="s">
        <v>5</v>
      </c>
      <c r="B5" s="1">
        <v>143</v>
      </c>
    </row>
    <row r="6" spans="1:2" x14ac:dyDescent="0.25">
      <c r="A6" s="1" t="s">
        <v>6</v>
      </c>
      <c r="B6" s="1">
        <v>36</v>
      </c>
    </row>
    <row r="7" spans="1:2" x14ac:dyDescent="0.25">
      <c r="A7" s="1" t="s">
        <v>7</v>
      </c>
      <c r="B7" s="1">
        <v>159</v>
      </c>
    </row>
    <row r="8" spans="1:2" x14ac:dyDescent="0.25">
      <c r="A8" s="1" t="s">
        <v>8</v>
      </c>
      <c r="B8" s="1">
        <v>149</v>
      </c>
    </row>
    <row r="9" spans="1:2" x14ac:dyDescent="0.25">
      <c r="A9" s="1" t="s">
        <v>9</v>
      </c>
      <c r="B9" s="1">
        <v>170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27" sqref="F27"/>
    </sheetView>
  </sheetViews>
  <sheetFormatPr defaultRowHeight="15" x14ac:dyDescent="0.25"/>
  <cols>
    <col min="1" max="1" width="18" customWidth="1"/>
    <col min="2" max="2" width="14" customWidth="1"/>
    <col min="3" max="3" width="10.7109375" customWidth="1"/>
  </cols>
  <sheetData>
    <row r="1" spans="1:3" x14ac:dyDescent="0.25">
      <c r="A1" s="2" t="s">
        <v>0</v>
      </c>
      <c r="B1" s="4" t="s">
        <v>10</v>
      </c>
      <c r="C1" s="4" t="s">
        <v>11</v>
      </c>
    </row>
    <row r="2" spans="1:3" x14ac:dyDescent="0.25">
      <c r="A2" s="1" t="str">
        <f>'Ведомость учета отработанного в'!A2</f>
        <v>Иванов</v>
      </c>
      <c r="B2" s="3" t="s">
        <v>12</v>
      </c>
      <c r="C2" s="3">
        <v>1</v>
      </c>
    </row>
    <row r="3" spans="1:3" x14ac:dyDescent="0.25">
      <c r="A3" s="1" t="str">
        <f>'Ведомость учета отработанного в'!A3</f>
        <v>Петров</v>
      </c>
      <c r="B3" s="3" t="s">
        <v>12</v>
      </c>
      <c r="C3" s="3">
        <v>2</v>
      </c>
    </row>
    <row r="4" spans="1:3" x14ac:dyDescent="0.25">
      <c r="A4" s="1" t="str">
        <f>'Ведомость учета отработанного в'!A4</f>
        <v>Сидоров</v>
      </c>
      <c r="B4" s="3" t="s">
        <v>12</v>
      </c>
      <c r="C4" s="3">
        <v>3</v>
      </c>
    </row>
    <row r="5" spans="1:3" x14ac:dyDescent="0.25">
      <c r="A5" s="1" t="str">
        <f>'Ведомость учета отработанного в'!A5</f>
        <v>Хохлова</v>
      </c>
      <c r="B5" s="3" t="s">
        <v>13</v>
      </c>
      <c r="C5" s="3">
        <v>1</v>
      </c>
    </row>
    <row r="6" spans="1:3" x14ac:dyDescent="0.25">
      <c r="A6" s="1" t="str">
        <f>'Ведомость учета отработанного в'!A6</f>
        <v>Синицина</v>
      </c>
      <c r="B6" s="3" t="s">
        <v>13</v>
      </c>
      <c r="C6" s="3">
        <v>2</v>
      </c>
    </row>
    <row r="7" spans="1:3" x14ac:dyDescent="0.25">
      <c r="A7" s="1" t="str">
        <f>'Ведомость учета отработанного в'!A7</f>
        <v>Петухов</v>
      </c>
      <c r="B7" s="3" t="s">
        <v>14</v>
      </c>
      <c r="C7" s="3">
        <v>1</v>
      </c>
    </row>
    <row r="8" spans="1:3" x14ac:dyDescent="0.25">
      <c r="A8" s="1" t="str">
        <f>'Ведомость учета отработанного в'!A8</f>
        <v>Копылов</v>
      </c>
      <c r="B8" s="3" t="s">
        <v>14</v>
      </c>
      <c r="C8" s="3">
        <v>2</v>
      </c>
    </row>
    <row r="9" spans="1:3" x14ac:dyDescent="0.25">
      <c r="A9" s="1" t="str">
        <f>'Ведомость учета отработанного в'!A9</f>
        <v>Кобылкин</v>
      </c>
      <c r="B9" s="3" t="s">
        <v>14</v>
      </c>
      <c r="C9" s="3"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6" sqref="D6"/>
    </sheetView>
  </sheetViews>
  <sheetFormatPr defaultRowHeight="15" x14ac:dyDescent="0.25"/>
  <cols>
    <col min="1" max="1" width="14.140625" customWidth="1"/>
    <col min="2" max="2" width="17.85546875" customWidth="1"/>
  </cols>
  <sheetData>
    <row r="1" spans="1:2" x14ac:dyDescent="0.25">
      <c r="A1" s="3" t="s">
        <v>10</v>
      </c>
      <c r="B1" s="3" t="s">
        <v>18</v>
      </c>
    </row>
    <row r="2" spans="1:2" x14ac:dyDescent="0.25">
      <c r="A2" s="3" t="s">
        <v>15</v>
      </c>
      <c r="B2" s="3">
        <v>122</v>
      </c>
    </row>
    <row r="3" spans="1:2" x14ac:dyDescent="0.25">
      <c r="A3" s="3" t="s">
        <v>16</v>
      </c>
      <c r="B3" s="3">
        <v>110</v>
      </c>
    </row>
    <row r="4" spans="1:2" x14ac:dyDescent="0.25">
      <c r="A4" s="3" t="s">
        <v>17</v>
      </c>
      <c r="B4" s="3">
        <v>153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A17" sqref="A17"/>
    </sheetView>
  </sheetViews>
  <sheetFormatPr defaultRowHeight="15" x14ac:dyDescent="0.25"/>
  <cols>
    <col min="1" max="1" width="19.42578125" customWidth="1"/>
    <col min="2" max="2" width="16.85546875" customWidth="1"/>
    <col min="3" max="3" width="10.28515625" bestFit="1" customWidth="1"/>
    <col min="4" max="4" width="12.28515625" customWidth="1"/>
    <col min="5" max="5" width="10.42578125" customWidth="1"/>
    <col min="6" max="6" width="17.28515625" customWidth="1"/>
    <col min="7" max="7" width="27.42578125" customWidth="1"/>
    <col min="8" max="8" width="10.7109375" bestFit="1" customWidth="1"/>
  </cols>
  <sheetData>
    <row r="1" spans="1:7" x14ac:dyDescent="0.25">
      <c r="A1" t="s">
        <v>0</v>
      </c>
      <c r="B1" t="s">
        <v>19</v>
      </c>
      <c r="C1" t="s">
        <v>20</v>
      </c>
      <c r="D1" t="s">
        <v>21</v>
      </c>
    </row>
    <row r="2" spans="1:7" x14ac:dyDescent="0.25">
      <c r="A2" t="str">
        <f>'Справочник должностей'!A2</f>
        <v>Иванов</v>
      </c>
      <c r="B2">
        <f>VLOOKUP(A2,'Ведомость учета отработанного в'!$A$2:$B$9,2,FALSE)*VLOOKUP(VLOOKUP(A2,'Справочник должностей'!$A$2:$B$9,2,FALSE),'Справочник тарифов'!$A$2:$B$4,2,FALSE)</f>
        <v>21472</v>
      </c>
      <c r="C2">
        <f>VLOOKUP(A2,'Справочник должностей'!$A$2:$C$9,3,FALSE)</f>
        <v>1</v>
      </c>
      <c r="D2" t="str">
        <f>VLOOKUP(A2,'Справочник должностей'!$A$2:$B$9,2,FALSE)</f>
        <v>продавец</v>
      </c>
    </row>
    <row r="3" spans="1:7" x14ac:dyDescent="0.25">
      <c r="A3" t="str">
        <f>'Справочник должностей'!A3</f>
        <v>Петров</v>
      </c>
      <c r="B3">
        <f>VLOOKUP(A3,'Ведомость учета отработанного в'!$A$2:$B$9,2,FALSE)*VLOOKUP(VLOOKUP(A3,'Справочник должностей'!$A$2:$B$9,2,FALSE),'Справочник тарифов'!$A$2:$B$4,2,FALSE)</f>
        <v>22204</v>
      </c>
      <c r="C3">
        <f>VLOOKUP(A3,'Справочник должностей'!$A$2:$C$9,3,FALSE)</f>
        <v>2</v>
      </c>
      <c r="D3" t="str">
        <f>VLOOKUP(A3,'Справочник должностей'!$A$2:$B$9,2,FALSE)</f>
        <v>продавец</v>
      </c>
      <c r="F3" s="8" t="s">
        <v>24</v>
      </c>
      <c r="G3" t="s">
        <v>23</v>
      </c>
    </row>
    <row r="4" spans="1:7" x14ac:dyDescent="0.25">
      <c r="A4" t="str">
        <f>'Справочник должностей'!A4</f>
        <v>Сидоров</v>
      </c>
      <c r="B4">
        <f>VLOOKUP(A4,'Ведомость учета отработанного в'!$A$2:$B$9,2,FALSE)*VLOOKUP(VLOOKUP(A4,'Справочник должностей'!$A$2:$B$9,2,FALSE),'Справочник тарифов'!$A$2:$B$4,2,FALSE)</f>
        <v>19032</v>
      </c>
      <c r="C4">
        <f>VLOOKUP(A4,'Справочник должностей'!$A$2:$C$9,3,FALSE)</f>
        <v>3</v>
      </c>
      <c r="D4" t="str">
        <f>VLOOKUP(A4,'Справочник должностей'!$A$2:$B$9,2,FALSE)</f>
        <v>продавец</v>
      </c>
      <c r="F4" s="9">
        <v>1</v>
      </c>
      <c r="G4" s="7">
        <v>61529</v>
      </c>
    </row>
    <row r="5" spans="1:7" x14ac:dyDescent="0.25">
      <c r="A5" t="str">
        <f>'Справочник должностей'!A5</f>
        <v>Хохлова</v>
      </c>
      <c r="B5">
        <f>VLOOKUP(A5,'Ведомость учета отработанного в'!$A$2:$B$9,2,FALSE)*VLOOKUP(VLOOKUP(A5,'Справочник должностей'!$A$2:$B$9,2,FALSE),'Справочник тарифов'!$A$2:$B$4,2,FALSE)</f>
        <v>15730</v>
      </c>
      <c r="C5">
        <f>VLOOKUP(A5,'Справочник должностей'!$A$2:$C$9,3,FALSE)</f>
        <v>1</v>
      </c>
      <c r="D5" t="str">
        <f>VLOOKUP(A5,'Справочник должностей'!$A$2:$B$9,2,FALSE)</f>
        <v>кассир</v>
      </c>
      <c r="F5" s="9">
        <v>2</v>
      </c>
      <c r="G5" s="7">
        <v>48961</v>
      </c>
    </row>
    <row r="6" spans="1:7" x14ac:dyDescent="0.25">
      <c r="A6" t="str">
        <f>'Справочник должностей'!A6</f>
        <v>Синицина</v>
      </c>
      <c r="B6">
        <f>VLOOKUP(A6,'Ведомость учета отработанного в'!$A$2:$B$9,2,FALSE)*VLOOKUP(VLOOKUP(A6,'Справочник должностей'!$A$2:$B$9,2,FALSE),'Справочник тарифов'!$A$2:$B$4,2,FALSE)</f>
        <v>3960</v>
      </c>
      <c r="C6">
        <f>VLOOKUP(A6,'Справочник должностей'!$A$2:$C$9,3,FALSE)</f>
        <v>2</v>
      </c>
      <c r="D6" t="str">
        <f>VLOOKUP(A6,'Справочник должностей'!$A$2:$B$9,2,FALSE)</f>
        <v>кассир</v>
      </c>
      <c r="F6" s="9">
        <v>3</v>
      </c>
      <c r="G6" s="7">
        <v>45042</v>
      </c>
    </row>
    <row r="7" spans="1:7" x14ac:dyDescent="0.25">
      <c r="A7" t="str">
        <f>'Справочник должностей'!A7</f>
        <v>Петухов</v>
      </c>
      <c r="B7">
        <f>VLOOKUP(A7,'Ведомость учета отработанного в'!$A$2:$B$9,2,FALSE)*VLOOKUP(VLOOKUP(A7,'Справочник должностей'!$A$2:$B$9,2,FALSE),'Справочник тарифов'!$A$2:$B$4,2,FALSE)</f>
        <v>24327</v>
      </c>
      <c r="C7">
        <f>VLOOKUP(A7,'Справочник должностей'!$A$2:$C$9,3,FALSE)</f>
        <v>1</v>
      </c>
      <c r="D7" t="str">
        <f>VLOOKUP(A7,'Справочник должностей'!$A$2:$B$9,2,FALSE)</f>
        <v>менеджер</v>
      </c>
      <c r="F7" s="9" t="s">
        <v>25</v>
      </c>
      <c r="G7" s="7">
        <v>155532</v>
      </c>
    </row>
    <row r="8" spans="1:7" x14ac:dyDescent="0.25">
      <c r="A8" t="str">
        <f>'Справочник должностей'!A8</f>
        <v>Копылов</v>
      </c>
      <c r="B8">
        <f>VLOOKUP(A8,'Ведомость учета отработанного в'!$A$2:$B$9,2,FALSE)*VLOOKUP(VLOOKUP(A8,'Справочник должностей'!$A$2:$B$9,2,FALSE),'Справочник тарифов'!$A$2:$B$4,2,FALSE)</f>
        <v>22797</v>
      </c>
      <c r="C8">
        <f>VLOOKUP(A8,'Справочник должностей'!$A$2:$C$9,3,FALSE)</f>
        <v>2</v>
      </c>
      <c r="D8" t="str">
        <f>VLOOKUP(A8,'Справочник должностей'!$A$2:$B$9,2,FALSE)</f>
        <v>менеджер</v>
      </c>
    </row>
    <row r="9" spans="1:7" x14ac:dyDescent="0.25">
      <c r="A9" t="str">
        <f>'Справочник должностей'!A9</f>
        <v>Кобылкин</v>
      </c>
      <c r="B9">
        <f>VLOOKUP(A9,'Ведомость учета отработанного в'!$A$2:$B$9,2,FALSE)*VLOOKUP(VLOOKUP(A9,'Справочник должностей'!$A$2:$B$9,2,FALSE),'Справочник тарифов'!$A$2:$B$4,2,FALSE)</f>
        <v>26010</v>
      </c>
      <c r="C9">
        <f>VLOOKUP(A9,'Справочник должностей'!$A$2:$C$9,3,FALSE)</f>
        <v>3</v>
      </c>
      <c r="D9" t="str">
        <f>VLOOKUP(A9,'Справочник должностей'!$A$2:$B$9,2,FALSE)</f>
        <v>менеджер</v>
      </c>
    </row>
    <row r="13" spans="1:7" x14ac:dyDescent="0.25">
      <c r="C13" s="5" t="s">
        <v>22</v>
      </c>
      <c r="D13" s="6" t="str">
        <f t="array" ref="D13">INDEX('Справочник тарифов'!$A$2:$A$4,MATCH(MIN(SUMIF($D$2:$D$9,'Справочник тарифов'!A2:A4,$B$2:$B$9)),SUMIF($D$2:$D$9,'Справочник тарифов'!A2:A4,$B$2:$B$9)))</f>
        <v>Кассир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Ведомость учета отработанного в</vt:lpstr>
      <vt:lpstr>Справочник должностей</vt:lpstr>
      <vt:lpstr>Справочник тарифов</vt:lpstr>
      <vt:lpstr>Ведомость начисления зарплаты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2013-03-03T16:54:01Z</dcterms:modified>
</cp:coreProperties>
</file>