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firstSheet="1" activeTab="3"/>
  </bookViews>
  <sheets>
    <sheet name="Ведомость учета отработанного в" sheetId="1" r:id="rId1"/>
    <sheet name="Справочник должностей" sheetId="2" r:id="rId2"/>
    <sheet name="Справочник тарифов" sheetId="3" r:id="rId3"/>
    <sheet name="Ведомость начисления зарплаты" sheetId="4" r:id="rId4"/>
    <sheet name="Лист1" sheetId="5" r:id="rId5"/>
  </sheets>
  <definedNames>
    <definedName name="а">SUMIF('Ведомость начисления зарплаты'!$C$2:$C$9,N(OFFSET('Ведомость начисления зарплаты'!$C$1,б,)),'Ведомость начисления зарплаты'!$B$2:$B$9)</definedName>
    <definedName name="б">SMALL(IF(FREQUENCY('Ведомость начисления зарплаты'!$C$2:$C$9,'Ведомость начисления зарплаты'!$C$2:$C$9),ROW('Ведомость начисления зарплаты'!$C$2:$C$9)-1),ROW('Ведомость начисления зарплаты'!$A$1:INDEX('Ведомость начисления зарплаты'!$A$1:$A$100,COUNT(1/FREQUENCY('Ведомость начисления зарплаты'!$C$2:$C$9,'Ведомость начисления зарплаты'!$C$2:$C$9)))))</definedName>
  </definedNames>
  <calcPr calcId="15251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2" i="2"/>
  <c r="B3" i="4" s="1"/>
  <c r="A3" i="4"/>
  <c r="D3" i="4" s="1"/>
  <c r="A4" i="4"/>
  <c r="B4" i="4" s="1"/>
  <c r="A5" i="4"/>
  <c r="D5" i="4" s="1"/>
  <c r="A6" i="4"/>
  <c r="B6" i="4" s="1"/>
  <c r="A7" i="4"/>
  <c r="D7" i="4" s="1"/>
  <c r="A8" i="4"/>
  <c r="A9" i="4"/>
  <c r="D9" i="4" s="1"/>
  <c r="A2" i="4"/>
  <c r="B2" i="4" s="1"/>
  <c r="C2" i="4" l="1"/>
  <c r="C6" i="4"/>
  <c r="D2" i="4"/>
  <c r="D6" i="4"/>
  <c r="C9" i="4"/>
  <c r="C5" i="4"/>
  <c r="B8" i="4"/>
  <c r="C8" i="4"/>
  <c r="C4" i="4"/>
  <c r="D8" i="4"/>
  <c r="D4" i="4"/>
  <c r="C7" i="4"/>
  <c r="C3" i="4"/>
  <c r="B9" i="4"/>
  <c r="B5" i="4"/>
  <c r="D13" i="4" s="1" a="1"/>
  <c r="D13" i="4" s="1"/>
  <c r="B7" i="4"/>
</calcChain>
</file>

<file path=xl/sharedStrings.xml><?xml version="1.0" encoding="utf-8"?>
<sst xmlns="http://schemas.openxmlformats.org/spreadsheetml/2006/main" count="31" uniqueCount="23">
  <si>
    <t>Фамилия</t>
  </si>
  <si>
    <t>Отработанное время, час</t>
  </si>
  <si>
    <t>Иванов</t>
  </si>
  <si>
    <t>Петров</t>
  </si>
  <si>
    <t>Сидоров</t>
  </si>
  <si>
    <t>Хохлова</t>
  </si>
  <si>
    <t>Синицина</t>
  </si>
  <si>
    <t>Петухов</t>
  </si>
  <si>
    <t>Копылов</t>
  </si>
  <si>
    <t>Кобылкин</t>
  </si>
  <si>
    <t>Должность</t>
  </si>
  <si>
    <t>Отдел</t>
  </si>
  <si>
    <t>продавец</t>
  </si>
  <si>
    <t>кассир</t>
  </si>
  <si>
    <t>менеджер</t>
  </si>
  <si>
    <t>Продавец</t>
  </si>
  <si>
    <t>Кассир</t>
  </si>
  <si>
    <t>Менеджер</t>
  </si>
  <si>
    <t>Оклад (руб./час.)</t>
  </si>
  <si>
    <t>отдел</t>
  </si>
  <si>
    <t>должность</t>
  </si>
  <si>
    <t>Должность с минимальной зарплатой</t>
  </si>
  <si>
    <t>Начислено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</si>
</sst>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'Ведомость начисления зарплаты'!$B$1</c:f>
              <c:strCache>
                <c:ptCount val="1"/>
                <c:pt idx="0">
                  <c:v>Начислено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[0]!а</c:f>
              <c:numCache>
                <c:formatCode>General</c:formatCode>
                <c:ptCount val="3"/>
                <c:pt idx="0">
                  <c:v>61529</c:v>
                </c:pt>
                <c:pt idx="1">
                  <c:v>48961</c:v>
                </c:pt>
                <c:pt idx="2">
                  <c:v>45042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2</xdr:row>
      <xdr:rowOff>14287</xdr:rowOff>
    </xdr:from>
    <xdr:to>
      <xdr:col>18</xdr:col>
      <xdr:colOff>180975</xdr:colOff>
      <xdr:row>16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29.7109375" customWidth="1"/>
    <col min="2" max="2" width="25.14062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>
        <v>176</v>
      </c>
    </row>
    <row r="3" spans="1:2" x14ac:dyDescent="0.25">
      <c r="A3" s="1" t="s">
        <v>3</v>
      </c>
      <c r="B3" s="1">
        <v>182</v>
      </c>
    </row>
    <row r="4" spans="1:2" x14ac:dyDescent="0.25">
      <c r="A4" s="1" t="s">
        <v>4</v>
      </c>
      <c r="B4" s="1">
        <v>156</v>
      </c>
    </row>
    <row r="5" spans="1:2" x14ac:dyDescent="0.25">
      <c r="A5" s="1" t="s">
        <v>5</v>
      </c>
      <c r="B5" s="1">
        <v>143</v>
      </c>
    </row>
    <row r="6" spans="1:2" x14ac:dyDescent="0.25">
      <c r="A6" s="1" t="s">
        <v>6</v>
      </c>
      <c r="B6" s="1">
        <v>36</v>
      </c>
    </row>
    <row r="7" spans="1:2" x14ac:dyDescent="0.25">
      <c r="A7" s="1" t="s">
        <v>7</v>
      </c>
      <c r="B7" s="1">
        <v>159</v>
      </c>
    </row>
    <row r="8" spans="1:2" x14ac:dyDescent="0.25">
      <c r="A8" s="1" t="s">
        <v>8</v>
      </c>
      <c r="B8" s="1">
        <v>149</v>
      </c>
    </row>
    <row r="9" spans="1:2" x14ac:dyDescent="0.25">
      <c r="A9" s="1" t="s">
        <v>9</v>
      </c>
      <c r="B9" s="1">
        <v>170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27" sqref="F27"/>
    </sheetView>
  </sheetViews>
  <sheetFormatPr defaultRowHeight="15" x14ac:dyDescent="0.25"/>
  <cols>
    <col min="1" max="1" width="18" customWidth="1"/>
    <col min="2" max="2" width="14" customWidth="1"/>
    <col min="3" max="3" width="10.7109375" customWidth="1"/>
  </cols>
  <sheetData>
    <row r="1" spans="1:3" x14ac:dyDescent="0.25">
      <c r="A1" s="2" t="s">
        <v>0</v>
      </c>
      <c r="B1" s="4" t="s">
        <v>10</v>
      </c>
      <c r="C1" s="4" t="s">
        <v>11</v>
      </c>
    </row>
    <row r="2" spans="1:3" x14ac:dyDescent="0.25">
      <c r="A2" s="1" t="str">
        <f>'Ведомость учета отработанного в'!A2</f>
        <v>Иванов</v>
      </c>
      <c r="B2" s="3" t="s">
        <v>12</v>
      </c>
      <c r="C2" s="3">
        <v>1</v>
      </c>
    </row>
    <row r="3" spans="1:3" x14ac:dyDescent="0.25">
      <c r="A3" s="1" t="str">
        <f>'Ведомость учета отработанного в'!A3</f>
        <v>Петров</v>
      </c>
      <c r="B3" s="3" t="s">
        <v>12</v>
      </c>
      <c r="C3" s="3">
        <v>2</v>
      </c>
    </row>
    <row r="4" spans="1:3" x14ac:dyDescent="0.25">
      <c r="A4" s="1" t="str">
        <f>'Ведомость учета отработанного в'!A4</f>
        <v>Сидоров</v>
      </c>
      <c r="B4" s="3" t="s">
        <v>12</v>
      </c>
      <c r="C4" s="3">
        <v>3</v>
      </c>
    </row>
    <row r="5" spans="1:3" x14ac:dyDescent="0.25">
      <c r="A5" s="1" t="str">
        <f>'Ведомость учета отработанного в'!A5</f>
        <v>Хохлова</v>
      </c>
      <c r="B5" s="3" t="s">
        <v>13</v>
      </c>
      <c r="C5" s="3">
        <v>1</v>
      </c>
    </row>
    <row r="6" spans="1:3" x14ac:dyDescent="0.25">
      <c r="A6" s="1" t="str">
        <f>'Ведомость учета отработанного в'!A6</f>
        <v>Синицина</v>
      </c>
      <c r="B6" s="3" t="s">
        <v>13</v>
      </c>
      <c r="C6" s="3">
        <v>2</v>
      </c>
    </row>
    <row r="7" spans="1:3" x14ac:dyDescent="0.25">
      <c r="A7" s="1" t="str">
        <f>'Ведомость учета отработанного в'!A7</f>
        <v>Петухов</v>
      </c>
      <c r="B7" s="3" t="s">
        <v>14</v>
      </c>
      <c r="C7" s="3">
        <v>1</v>
      </c>
    </row>
    <row r="8" spans="1:3" x14ac:dyDescent="0.25">
      <c r="A8" s="1" t="str">
        <f>'Ведомость учета отработанного в'!A8</f>
        <v>Копылов</v>
      </c>
      <c r="B8" s="3" t="s">
        <v>14</v>
      </c>
      <c r="C8" s="3">
        <v>2</v>
      </c>
    </row>
    <row r="9" spans="1:3" x14ac:dyDescent="0.25">
      <c r="A9" s="1" t="str">
        <f>'Ведомость учета отработанного в'!A9</f>
        <v>Кобылкин</v>
      </c>
      <c r="B9" s="3" t="s">
        <v>14</v>
      </c>
      <c r="C9" s="3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6" sqref="D6"/>
    </sheetView>
  </sheetViews>
  <sheetFormatPr defaultRowHeight="15" x14ac:dyDescent="0.25"/>
  <cols>
    <col min="1" max="1" width="14.140625" customWidth="1"/>
    <col min="2" max="2" width="17.85546875" customWidth="1"/>
  </cols>
  <sheetData>
    <row r="1" spans="1:2" x14ac:dyDescent="0.25">
      <c r="A1" s="3" t="s">
        <v>10</v>
      </c>
      <c r="B1" s="3" t="s">
        <v>18</v>
      </c>
    </row>
    <row r="2" spans="1:2" x14ac:dyDescent="0.25">
      <c r="A2" s="3" t="s">
        <v>15</v>
      </c>
      <c r="B2" s="3">
        <v>122</v>
      </c>
    </row>
    <row r="3" spans="1:2" x14ac:dyDescent="0.25">
      <c r="A3" s="3" t="s">
        <v>16</v>
      </c>
      <c r="B3" s="3">
        <v>110</v>
      </c>
    </row>
    <row r="4" spans="1:2" x14ac:dyDescent="0.25">
      <c r="A4" s="3" t="s">
        <v>17</v>
      </c>
      <c r="B4" s="3">
        <v>153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9" sqref="C9"/>
    </sheetView>
  </sheetViews>
  <sheetFormatPr defaultRowHeight="15" x14ac:dyDescent="0.25"/>
  <cols>
    <col min="1" max="1" width="19.42578125" customWidth="1"/>
    <col min="2" max="2" width="16.85546875" customWidth="1"/>
    <col min="3" max="3" width="10.28515625" bestFit="1" customWidth="1"/>
    <col min="4" max="4" width="12.28515625" customWidth="1"/>
    <col min="5" max="5" width="10.42578125" customWidth="1"/>
    <col min="8" max="8" width="10.7109375" bestFit="1" customWidth="1"/>
  </cols>
  <sheetData>
    <row r="1" spans="1:4" x14ac:dyDescent="0.25">
      <c r="A1" t="s">
        <v>0</v>
      </c>
      <c r="B1" t="s">
        <v>22</v>
      </c>
      <c r="C1" t="s">
        <v>19</v>
      </c>
      <c r="D1" t="s">
        <v>20</v>
      </c>
    </row>
    <row r="2" spans="1:4" x14ac:dyDescent="0.25">
      <c r="A2" t="str">
        <f>'Справочник должностей'!A2</f>
        <v>Иванов</v>
      </c>
      <c r="B2">
        <f>VLOOKUP(A2,'Ведомость учета отработанного в'!$A$2:$B$9,2,FALSE)*VLOOKUP(VLOOKUP(A2,'Справочник должностей'!$A$2:$B$9,2,FALSE),'Справочник тарифов'!$A$2:$B$4,2,FALSE)</f>
        <v>21472</v>
      </c>
      <c r="C2">
        <f>VLOOKUP(A2,'Справочник должностей'!$A$2:$C$9,3,FALSE)</f>
        <v>1</v>
      </c>
      <c r="D2" t="str">
        <f>VLOOKUP(A2,'Справочник должностей'!$A$2:$B$9,2,FALSE)</f>
        <v>продавец</v>
      </c>
    </row>
    <row r="3" spans="1:4" x14ac:dyDescent="0.25">
      <c r="A3" t="str">
        <f>'Справочник должностей'!A3</f>
        <v>Петров</v>
      </c>
      <c r="B3">
        <f>VLOOKUP(A3,'Ведомость учета отработанного в'!$A$2:$B$9,2,FALSE)*VLOOKUP(VLOOKUP(A3,'Справочник должностей'!$A$2:$B$9,2,FALSE),'Справочник тарифов'!$A$2:$B$4,2,FALSE)</f>
        <v>22204</v>
      </c>
      <c r="C3">
        <f>VLOOKUP(A3,'Справочник должностей'!$A$2:$C$9,3,FALSE)</f>
        <v>2</v>
      </c>
      <c r="D3" t="str">
        <f>VLOOKUP(A3,'Справочник должностей'!$A$2:$B$9,2,FALSE)</f>
        <v>продавец</v>
      </c>
    </row>
    <row r="4" spans="1:4" x14ac:dyDescent="0.25">
      <c r="A4" t="str">
        <f>'Справочник должностей'!A4</f>
        <v>Сидоров</v>
      </c>
      <c r="B4">
        <f>VLOOKUP(A4,'Ведомость учета отработанного в'!$A$2:$B$9,2,FALSE)*VLOOKUP(VLOOKUP(A4,'Справочник должностей'!$A$2:$B$9,2,FALSE),'Справочник тарифов'!$A$2:$B$4,2,FALSE)</f>
        <v>19032</v>
      </c>
      <c r="C4">
        <f>VLOOKUP(A4,'Справочник должностей'!$A$2:$C$9,3,FALSE)</f>
        <v>3</v>
      </c>
      <c r="D4" t="str">
        <f>VLOOKUP(A4,'Справочник должностей'!$A$2:$B$9,2,FALSE)</f>
        <v>продавец</v>
      </c>
    </row>
    <row r="5" spans="1:4" x14ac:dyDescent="0.25">
      <c r="A5" t="str">
        <f>'Справочник должностей'!A5</f>
        <v>Хохлова</v>
      </c>
      <c r="B5">
        <f>VLOOKUP(A5,'Ведомость учета отработанного в'!$A$2:$B$9,2,FALSE)*VLOOKUP(VLOOKUP(A5,'Справочник должностей'!$A$2:$B$9,2,FALSE),'Справочник тарифов'!$A$2:$B$4,2,FALSE)</f>
        <v>15730</v>
      </c>
      <c r="C5">
        <f>VLOOKUP(A5,'Справочник должностей'!$A$2:$C$9,3,FALSE)</f>
        <v>1</v>
      </c>
      <c r="D5" t="str">
        <f>VLOOKUP(A5,'Справочник должностей'!$A$2:$B$9,2,FALSE)</f>
        <v>кассир</v>
      </c>
    </row>
    <row r="6" spans="1:4" x14ac:dyDescent="0.25">
      <c r="A6" t="str">
        <f>'Справочник должностей'!A6</f>
        <v>Синицина</v>
      </c>
      <c r="B6">
        <f>VLOOKUP(A6,'Ведомость учета отработанного в'!$A$2:$B$9,2,FALSE)*VLOOKUP(VLOOKUP(A6,'Справочник должностей'!$A$2:$B$9,2,FALSE),'Справочник тарифов'!$A$2:$B$4,2,FALSE)</f>
        <v>3960</v>
      </c>
      <c r="C6">
        <f>VLOOKUP(A6,'Справочник должностей'!$A$2:$C$9,3,FALSE)</f>
        <v>2</v>
      </c>
      <c r="D6" t="str">
        <f>VLOOKUP(A6,'Справочник должностей'!$A$2:$B$9,2,FALSE)</f>
        <v>кассир</v>
      </c>
    </row>
    <row r="7" spans="1:4" x14ac:dyDescent="0.25">
      <c r="A7" t="str">
        <f>'Справочник должностей'!A7</f>
        <v>Петухов</v>
      </c>
      <c r="B7">
        <f>VLOOKUP(A7,'Ведомость учета отработанного в'!$A$2:$B$9,2,FALSE)*VLOOKUP(VLOOKUP(A7,'Справочник должностей'!$A$2:$B$9,2,FALSE),'Справочник тарифов'!$A$2:$B$4,2,FALSE)</f>
        <v>24327</v>
      </c>
      <c r="C7">
        <f>VLOOKUP(A7,'Справочник должностей'!$A$2:$C$9,3,FALSE)</f>
        <v>1</v>
      </c>
      <c r="D7" t="str">
        <f>VLOOKUP(A7,'Справочник должностей'!$A$2:$B$9,2,FALSE)</f>
        <v>менеджер</v>
      </c>
    </row>
    <row r="8" spans="1:4" x14ac:dyDescent="0.25">
      <c r="A8" t="str">
        <f>'Справочник должностей'!A8</f>
        <v>Копылов</v>
      </c>
      <c r="B8">
        <f>VLOOKUP(A8,'Ведомость учета отработанного в'!$A$2:$B$9,2,FALSE)*VLOOKUP(VLOOKUP(A8,'Справочник должностей'!$A$2:$B$9,2,FALSE),'Справочник тарифов'!$A$2:$B$4,2,FALSE)</f>
        <v>22797</v>
      </c>
      <c r="C8">
        <f>VLOOKUP(A8,'Справочник должностей'!$A$2:$C$9,3,FALSE)</f>
        <v>2</v>
      </c>
      <c r="D8" t="str">
        <f>VLOOKUP(A8,'Справочник должностей'!$A$2:$B$9,2,FALSE)</f>
        <v>менеджер</v>
      </c>
    </row>
    <row r="9" spans="1:4" x14ac:dyDescent="0.25">
      <c r="A9" t="str">
        <f>'Справочник должностей'!A9</f>
        <v>Кобылкин</v>
      </c>
      <c r="B9">
        <f>VLOOKUP(A9,'Ведомость учета отработанного в'!$A$2:$B$9,2,FALSE)*VLOOKUP(VLOOKUP(A9,'Справочник должностей'!$A$2:$B$9,2,FALSE),'Справочник тарифов'!$A$2:$B$4,2,FALSE)</f>
        <v>26010</v>
      </c>
      <c r="C9">
        <f>VLOOKUP(A9,'Справочник должностей'!$A$2:$C$9,3,FALSE)</f>
        <v>3</v>
      </c>
      <c r="D9" t="str">
        <f>VLOOKUP(A9,'Справочник должностей'!$A$2:$B$9,2,FALSE)</f>
        <v>менеджер</v>
      </c>
    </row>
    <row r="13" spans="1:4" x14ac:dyDescent="0.25">
      <c r="C13" s="5" t="s">
        <v>21</v>
      </c>
      <c r="D13" s="6" t="str">
        <f t="array" ref="D13">INDEX('Справочник тарифов'!$A$2:$A$4,MATCH(MIN(SUMIF($D$2:$D$9,'Справочник тарифов'!A2:A4,$B$2:$B$9)),SUMIF($D$2:$D$9,'Справочник тарифов'!A2:A4,$B$2:$B$9)))</f>
        <v>Кассир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Ведомость учета отработанного в</vt:lpstr>
      <vt:lpstr>Справочник должностей</vt:lpstr>
      <vt:lpstr>Справочник тарифов</vt:lpstr>
      <vt:lpstr>Ведомость начисления зарплаты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2013-03-03T17:38:31Z</dcterms:modified>
</cp:coreProperties>
</file>