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8D7F23F8-7894-48CB-B2CA-CF94CFCB99DF}" xr6:coauthVersionLast="36" xr6:coauthVersionMax="36" xr10:uidLastSave="{00000000-0000-0000-0000-000000000000}"/>
  <bookViews>
    <workbookView xWindow="0" yWindow="0" windowWidth="38400" windowHeight="1126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Лист1!$A$6:$AZ$47</definedName>
  </definedNames>
  <calcPr calcId="162913"/>
</workbook>
</file>

<file path=xl/calcChain.xml><?xml version="1.0" encoding="utf-8"?>
<calcChain xmlns="http://schemas.openxmlformats.org/spreadsheetml/2006/main">
  <c r="AJ10" i="1" l="1"/>
  <c r="AV29" i="1" l="1"/>
  <c r="AV25" i="1"/>
  <c r="AV21" i="1"/>
  <c r="AV13" i="1"/>
  <c r="AV17" i="1"/>
  <c r="AU30" i="1"/>
  <c r="AU26" i="1"/>
  <c r="AU22" i="1"/>
  <c r="AU18" i="1"/>
  <c r="AU14" i="1"/>
  <c r="AV9" i="1"/>
  <c r="AU10" i="1" s="1"/>
  <c r="AY31" i="1"/>
  <c r="AX32" i="1"/>
  <c r="AW29" i="1"/>
  <c r="AY27" i="1"/>
  <c r="AX28" i="1"/>
  <c r="AW25" i="1"/>
  <c r="AP30" i="1" l="1"/>
  <c r="AP26" i="1"/>
  <c r="AP22" i="1"/>
  <c r="AP18" i="1"/>
  <c r="AP14" i="1"/>
  <c r="AO10" i="1"/>
  <c r="AP10" i="1"/>
  <c r="AT30" i="1"/>
  <c r="AS30" i="1"/>
  <c r="AR30" i="1"/>
  <c r="AQ30" i="1"/>
  <c r="AO30" i="1"/>
  <c r="AN30" i="1"/>
  <c r="AM30" i="1"/>
  <c r="AL30" i="1"/>
  <c r="AK30" i="1"/>
  <c r="AT26" i="1"/>
  <c r="AS26" i="1"/>
  <c r="AR26" i="1"/>
  <c r="AQ26" i="1"/>
  <c r="AO26" i="1"/>
  <c r="AN26" i="1"/>
  <c r="AM26" i="1"/>
  <c r="AL26" i="1"/>
  <c r="AK26" i="1"/>
  <c r="AT22" i="1"/>
  <c r="AS22" i="1"/>
  <c r="AR22" i="1"/>
  <c r="AQ22" i="1"/>
  <c r="AO22" i="1"/>
  <c r="AN22" i="1"/>
  <c r="AM22" i="1"/>
  <c r="AL22" i="1"/>
  <c r="AK22" i="1"/>
  <c r="AK18" i="1"/>
  <c r="AT18" i="1"/>
  <c r="AS18" i="1"/>
  <c r="AR18" i="1"/>
  <c r="AQ18" i="1"/>
  <c r="AO18" i="1"/>
  <c r="AN18" i="1"/>
  <c r="AM18" i="1"/>
  <c r="AL18" i="1"/>
  <c r="AT14" i="1"/>
  <c r="AS14" i="1"/>
  <c r="AR14" i="1"/>
  <c r="AQ14" i="1"/>
  <c r="AO14" i="1"/>
  <c r="AN14" i="1"/>
  <c r="AM14" i="1"/>
  <c r="AL14" i="1"/>
  <c r="AK14" i="1"/>
  <c r="AT10" i="1"/>
  <c r="AS10" i="1"/>
  <c r="AR10" i="1"/>
  <c r="AQ10" i="1"/>
  <c r="AN10" i="1"/>
  <c r="AM10" i="1"/>
  <c r="AL10" i="1"/>
  <c r="AK10" i="1"/>
  <c r="AX24" i="1" l="1"/>
  <c r="AW21" i="1"/>
  <c r="AY23" i="1"/>
  <c r="AY19" i="1"/>
  <c r="AY15" i="1"/>
  <c r="AY11" i="1"/>
  <c r="AW13" i="1"/>
  <c r="AX12" i="1"/>
  <c r="AW9" i="1"/>
  <c r="AW17" i="1"/>
  <c r="AX20" i="1"/>
  <c r="AX16" i="1"/>
</calcChain>
</file>

<file path=xl/sharedStrings.xml><?xml version="1.0" encoding="utf-8"?>
<sst xmlns="http://schemas.openxmlformats.org/spreadsheetml/2006/main" count="99" uniqueCount="53">
  <si>
    <t>ТАБЕЛЬ ОБЛІКУ ВИКОРИСТАННЯ РОБОЧОГО ЧАСУ</t>
  </si>
  <si>
    <t>№   п\п</t>
  </si>
  <si>
    <t>П.І.Б.</t>
  </si>
  <si>
    <t>Табельний номер</t>
  </si>
  <si>
    <t>Дні фактичної роботи</t>
  </si>
  <si>
    <t>Дні неявок з причин</t>
  </si>
  <si>
    <t>Дні відряджень</t>
  </si>
  <si>
    <t>Відпрацьовано годин</t>
  </si>
  <si>
    <t>Щорічна відпустка</t>
  </si>
  <si>
    <t>Тимчасова непрацездатність</t>
  </si>
  <si>
    <t>Відпустка у зв'язку з навчанням</t>
  </si>
  <si>
    <t>Підвищенння кваліфікації</t>
  </si>
  <si>
    <t>Неявка з дозволу адміністрації</t>
  </si>
  <si>
    <t>Інші неявки, дозволені законодавством</t>
  </si>
  <si>
    <t>Прогул</t>
  </si>
  <si>
    <t>Відпустка згідно колдоговору</t>
  </si>
  <si>
    <t>Відпустка по догляду за дитиною до 3-х років</t>
  </si>
  <si>
    <t>Відпустка без збереження заробітної плати</t>
  </si>
  <si>
    <t>Усього за місяць</t>
  </si>
  <si>
    <t>Нічні</t>
  </si>
  <si>
    <t>У святкові дні</t>
  </si>
  <si>
    <t>База</t>
  </si>
  <si>
    <t>Відмітка про явки та неявки за числами місяця (години)</t>
  </si>
  <si>
    <t>Відрядження</t>
  </si>
  <si>
    <t>Робота у шкідл. умовах</t>
  </si>
  <si>
    <t>У важких та шкідливих умовах</t>
  </si>
  <si>
    <r>
      <t>ВД</t>
    </r>
    <r>
      <rPr>
        <sz val="14"/>
        <rFont val="Arial Cyr"/>
        <charset val="204"/>
      </rPr>
      <t xml:space="preserve"> - Відрядження службові</t>
    </r>
  </si>
  <si>
    <r>
      <t>В</t>
    </r>
    <r>
      <rPr>
        <sz val="14"/>
        <rFont val="Arial Cyr"/>
        <charset val="204"/>
      </rPr>
      <t xml:space="preserve"> - Щорічна відпустка</t>
    </r>
  </si>
  <si>
    <r>
      <t>ДД</t>
    </r>
    <r>
      <rPr>
        <sz val="14"/>
        <rFont val="Arial Cyr"/>
        <charset val="204"/>
      </rPr>
      <t xml:space="preserve"> - Відпустка для догляду за дитиною (до 3-х років, до 6-ти років)  </t>
    </r>
  </si>
  <si>
    <r>
      <t xml:space="preserve">ВК </t>
    </r>
    <r>
      <rPr>
        <sz val="14"/>
        <rFont val="Arial Cyr"/>
        <charset val="204"/>
      </rPr>
      <t>- Відпустка згідно колдоговору</t>
    </r>
  </si>
  <si>
    <r>
      <t>ПК - П</t>
    </r>
    <r>
      <rPr>
        <sz val="14"/>
        <rFont val="Arial Cyr"/>
        <charset val="204"/>
      </rPr>
      <t>ідвищення кваліфікації</t>
    </r>
  </si>
  <si>
    <r>
      <t xml:space="preserve">ІН </t>
    </r>
    <r>
      <rPr>
        <sz val="14"/>
        <rFont val="Arial Cyr"/>
        <charset val="204"/>
      </rPr>
      <t>- Інші причини неявок</t>
    </r>
  </si>
  <si>
    <r>
      <t>УВ</t>
    </r>
    <r>
      <rPr>
        <sz val="14"/>
        <rFont val="Arial Cyr"/>
        <charset val="204"/>
      </rPr>
      <t xml:space="preserve"> - Відпустка у зв'язку з навчанням </t>
    </r>
  </si>
  <si>
    <r>
      <t>ПР</t>
    </r>
    <r>
      <rPr>
        <sz val="14"/>
        <rFont val="Arial Cyr"/>
        <charset val="204"/>
      </rPr>
      <t xml:space="preserve"> - Прогул</t>
    </r>
  </si>
  <si>
    <r>
      <t>БЗ</t>
    </r>
    <r>
      <rPr>
        <sz val="14"/>
        <rFont val="Arial Cyr"/>
        <charset val="204"/>
      </rPr>
      <t xml:space="preserve"> - Відпустка без збереження заробітної плати</t>
    </r>
  </si>
  <si>
    <r>
      <t xml:space="preserve">ТН </t>
    </r>
    <r>
      <rPr>
        <sz val="14"/>
        <rFont val="Arial Cyr"/>
        <charset val="204"/>
      </rPr>
      <t>- Тимчасова непрацездатність</t>
    </r>
  </si>
  <si>
    <r>
      <t xml:space="preserve">РР </t>
    </r>
    <r>
      <rPr>
        <sz val="14"/>
        <rFont val="Arial Cyr"/>
        <charset val="204"/>
      </rPr>
      <t>- ремонтні роботи</t>
    </r>
  </si>
  <si>
    <t>Керівник структурного підрозділу :</t>
  </si>
  <si>
    <t>_____________________</t>
  </si>
  <si>
    <t>_______________________________</t>
  </si>
  <si>
    <t>Відповідальна  особа :</t>
  </si>
  <si>
    <t>( підпис )</t>
  </si>
  <si>
    <t>( розшифровка підпису )</t>
  </si>
  <si>
    <t>Умовні позначки у табелі :</t>
  </si>
  <si>
    <r>
      <t xml:space="preserve">ВР </t>
    </r>
    <r>
      <rPr>
        <sz val="14"/>
        <rFont val="Arial Cyr"/>
        <charset val="204"/>
      </rPr>
      <t>- Відпочинок</t>
    </r>
  </si>
  <si>
    <t>ЕСУПГ</t>
  </si>
  <si>
    <t>Пр. фахівець з організації праці :</t>
  </si>
  <si>
    <t>Старший фахівець по кадрам :</t>
  </si>
  <si>
    <t>Вихідні відпочинок та святкові дні</t>
  </si>
  <si>
    <t>ВПЕ :</t>
  </si>
  <si>
    <t>Пр. фахівець з ГТД :</t>
  </si>
  <si>
    <t>за липень місяць 2018 року</t>
  </si>
  <si>
    <t>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</si>
</sst>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[h]:mm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u/>
      <sz val="14"/>
      <name val="Arial Cyr"/>
      <charset val="204"/>
    </font>
    <font>
      <b/>
      <sz val="20"/>
      <name val="Arial Cyr"/>
      <charset val="204"/>
    </font>
    <font>
      <b/>
      <sz val="18"/>
      <name val="Arial Cyr"/>
      <charset val="204"/>
    </font>
    <font>
      <sz val="20"/>
      <name val="Arial Cyr"/>
      <charset val="204"/>
    </font>
    <font>
      <sz val="1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textRotation="90"/>
    </xf>
    <xf numFmtId="0" fontId="6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/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20" fontId="12" fillId="4" borderId="15" xfId="0" applyNumberFormat="1" applyFont="1" applyFill="1" applyBorder="1" applyAlignment="1" applyProtection="1">
      <alignment horizontal="center" vertical="center"/>
      <protection locked="0"/>
    </xf>
    <xf numFmtId="20" fontId="12" fillId="3" borderId="7" xfId="0" applyNumberFormat="1" applyFont="1" applyFill="1" applyBorder="1" applyAlignment="1" applyProtection="1">
      <alignment horizontal="center" vertical="center"/>
      <protection locked="0"/>
    </xf>
    <xf numFmtId="20" fontId="12" fillId="4" borderId="7" xfId="0" applyNumberFormat="1" applyFont="1" applyFill="1" applyBorder="1" applyAlignment="1" applyProtection="1">
      <alignment horizontal="center" vertical="center"/>
      <protection locked="0"/>
    </xf>
    <xf numFmtId="20" fontId="12" fillId="3" borderId="8" xfId="0" applyNumberFormat="1" applyFont="1" applyFill="1" applyBorder="1" applyAlignment="1" applyProtection="1">
      <alignment horizontal="center" vertical="center"/>
      <protection locked="0"/>
    </xf>
    <xf numFmtId="20" fontId="12" fillId="4" borderId="9" xfId="0" applyNumberFormat="1" applyFont="1" applyFill="1" applyBorder="1" applyAlignment="1" applyProtection="1">
      <alignment horizontal="center" vertical="center"/>
      <protection locked="0"/>
    </xf>
    <xf numFmtId="20" fontId="12" fillId="3" borderId="9" xfId="0" applyNumberFormat="1" applyFont="1" applyFill="1" applyBorder="1" applyAlignment="1" applyProtection="1">
      <alignment horizontal="center" vertical="center"/>
      <protection locked="0"/>
    </xf>
    <xf numFmtId="20" fontId="12" fillId="4" borderId="16" xfId="0" applyNumberFormat="1" applyFont="1" applyFill="1" applyBorder="1" applyAlignment="1" applyProtection="1">
      <alignment horizontal="center" vertical="center"/>
      <protection locked="0"/>
    </xf>
    <xf numFmtId="20" fontId="12" fillId="3" borderId="10" xfId="0" applyNumberFormat="1" applyFont="1" applyFill="1" applyBorder="1" applyAlignment="1" applyProtection="1">
      <alignment horizontal="center" vertical="center"/>
      <protection locked="0"/>
    </xf>
    <xf numFmtId="20" fontId="12" fillId="4" borderId="17" xfId="0" applyNumberFormat="1" applyFont="1" applyFill="1" applyBorder="1" applyAlignment="1" applyProtection="1">
      <alignment horizontal="center" vertical="center"/>
      <protection locked="0"/>
    </xf>
    <xf numFmtId="20" fontId="12" fillId="4" borderId="13" xfId="0" applyNumberFormat="1" applyFont="1" applyFill="1" applyBorder="1" applyAlignment="1" applyProtection="1">
      <alignment horizontal="center" vertical="center"/>
      <protection locked="0"/>
    </xf>
    <xf numFmtId="164" fontId="11" fillId="0" borderId="18" xfId="0" applyNumberFormat="1" applyFont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20" fontId="12" fillId="0" borderId="9" xfId="0" applyNumberFormat="1" applyFont="1" applyFill="1" applyBorder="1" applyAlignment="1" applyProtection="1">
      <alignment horizontal="center" vertical="center"/>
      <protection locked="0"/>
    </xf>
    <xf numFmtId="20" fontId="12" fillId="0" borderId="13" xfId="0" applyNumberFormat="1" applyFont="1" applyFill="1" applyBorder="1" applyAlignment="1" applyProtection="1">
      <alignment horizontal="center" vertical="center"/>
      <protection locked="0"/>
    </xf>
    <xf numFmtId="20" fontId="12" fillId="0" borderId="14" xfId="0" applyNumberFormat="1" applyFont="1" applyFill="1" applyBorder="1" applyAlignment="1" applyProtection="1">
      <alignment horizontal="center" vertical="center"/>
      <protection locked="0"/>
    </xf>
    <xf numFmtId="20" fontId="2" fillId="0" borderId="0" xfId="0" applyNumberFormat="1" applyFont="1" applyAlignment="1"/>
    <xf numFmtId="20" fontId="12" fillId="0" borderId="10" xfId="0" applyNumberFormat="1" applyFont="1" applyFill="1" applyBorder="1" applyAlignment="1" applyProtection="1">
      <alignment horizontal="center" vertical="center"/>
      <protection locked="0"/>
    </xf>
    <xf numFmtId="20" fontId="12" fillId="4" borderId="35" xfId="0" applyNumberFormat="1" applyFont="1" applyFill="1" applyBorder="1" applyAlignment="1" applyProtection="1">
      <alignment horizontal="center" vertical="center"/>
      <protection locked="0"/>
    </xf>
    <xf numFmtId="20" fontId="12" fillId="0" borderId="36" xfId="0" applyNumberFormat="1" applyFont="1" applyFill="1" applyBorder="1" applyAlignment="1" applyProtection="1">
      <alignment horizontal="center" vertical="center"/>
      <protection locked="0"/>
    </xf>
    <xf numFmtId="20" fontId="12" fillId="4" borderId="36" xfId="0" applyNumberFormat="1" applyFont="1" applyFill="1" applyBorder="1" applyAlignment="1" applyProtection="1">
      <alignment horizontal="center" vertical="center"/>
      <protection locked="0"/>
    </xf>
    <xf numFmtId="20" fontId="12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20" fontId="12" fillId="5" borderId="15" xfId="0" applyNumberFormat="1" applyFont="1" applyFill="1" applyBorder="1" applyAlignment="1" applyProtection="1">
      <alignment horizontal="center" vertical="center"/>
      <protection locked="0"/>
    </xf>
    <xf numFmtId="20" fontId="12" fillId="5" borderId="7" xfId="0" applyNumberFormat="1" applyFont="1" applyFill="1" applyBorder="1" applyAlignment="1" applyProtection="1">
      <alignment horizontal="center" vertical="center"/>
      <protection locked="0"/>
    </xf>
    <xf numFmtId="20" fontId="12" fillId="5" borderId="8" xfId="0" applyNumberFormat="1" applyFont="1" applyFill="1" applyBorder="1" applyAlignment="1" applyProtection="1">
      <alignment horizontal="center" vertical="center"/>
      <protection locked="0"/>
    </xf>
    <xf numFmtId="20" fontId="12" fillId="5" borderId="16" xfId="0" applyNumberFormat="1" applyFont="1" applyFill="1" applyBorder="1" applyAlignment="1" applyProtection="1">
      <alignment horizontal="center" vertical="center"/>
      <protection locked="0"/>
    </xf>
    <xf numFmtId="20" fontId="12" fillId="5" borderId="9" xfId="0" applyNumberFormat="1" applyFont="1" applyFill="1" applyBorder="1" applyAlignment="1" applyProtection="1">
      <alignment horizontal="center" vertical="center"/>
      <protection locked="0"/>
    </xf>
    <xf numFmtId="20" fontId="12" fillId="5" borderId="10" xfId="0" applyNumberFormat="1" applyFont="1" applyFill="1" applyBorder="1" applyAlignment="1" applyProtection="1">
      <alignment horizontal="center" vertical="center"/>
      <protection locked="0"/>
    </xf>
    <xf numFmtId="165" fontId="11" fillId="0" borderId="22" xfId="0" applyNumberFormat="1" applyFont="1" applyBorder="1" applyAlignment="1">
      <alignment horizontal="center" vertical="center"/>
    </xf>
    <xf numFmtId="165" fontId="11" fillId="0" borderId="2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26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1" fillId="6" borderId="3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37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50"/>
  <sheetViews>
    <sheetView tabSelected="1" topLeftCell="A4" zoomScale="55" zoomScaleNormal="55" zoomScaleSheetLayoutView="50" workbookViewId="0">
      <selection activeCell="AJ10" sqref="AJ10"/>
    </sheetView>
  </sheetViews>
  <sheetFormatPr defaultRowHeight="12.75" x14ac:dyDescent="0.2"/>
  <cols>
    <col min="1" max="1" width="6.5703125" customWidth="1"/>
    <col min="2" max="2" width="42.28515625" customWidth="1"/>
    <col min="3" max="3" width="8.28515625" customWidth="1"/>
    <col min="4" max="4" width="20" customWidth="1"/>
    <col min="5" max="35" width="11.7109375" customWidth="1"/>
    <col min="36" max="36" width="6.85546875" customWidth="1"/>
    <col min="37" max="37" width="6.28515625" customWidth="1"/>
    <col min="38" max="38" width="6.5703125" customWidth="1"/>
    <col min="39" max="39" width="6" customWidth="1"/>
    <col min="40" max="40" width="6.42578125" customWidth="1"/>
    <col min="41" max="41" width="6" customWidth="1"/>
    <col min="42" max="42" width="5.5703125" customWidth="1"/>
    <col min="43" max="43" width="5.85546875" customWidth="1"/>
    <col min="44" max="44" width="7.42578125" customWidth="1"/>
    <col min="45" max="45" width="6" customWidth="1"/>
    <col min="46" max="46" width="6.140625" customWidth="1"/>
    <col min="47" max="47" width="9" customWidth="1"/>
    <col min="48" max="48" width="9.140625" customWidth="1"/>
    <col min="49" max="49" width="9.7109375" customWidth="1"/>
    <col min="50" max="51" width="10" bestFit="1" customWidth="1"/>
    <col min="52" max="52" width="8.42578125" customWidth="1"/>
    <col min="53" max="53" width="4.28515625" customWidth="1"/>
    <col min="54" max="54" width="4.42578125" customWidth="1"/>
    <col min="55" max="55" width="4.140625" customWidth="1"/>
  </cols>
  <sheetData>
    <row r="1" spans="1:55" ht="63.75" customHeight="1" x14ac:dyDescent="0.3">
      <c r="A1" s="2"/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2"/>
      <c r="BB1" s="2"/>
      <c r="BC1" s="2"/>
    </row>
    <row r="2" spans="1:55" ht="12.75" hidden="1" customHeight="1" x14ac:dyDescent="0.3">
      <c r="A2" s="2"/>
      <c r="B2" s="12"/>
      <c r="C2" s="12"/>
      <c r="D2" s="122"/>
      <c r="E2" s="122"/>
      <c r="F2" s="2"/>
      <c r="G2" s="122"/>
      <c r="H2" s="122"/>
      <c r="I2" s="122"/>
      <c r="J2" s="122"/>
      <c r="K2" s="12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38.25" customHeight="1" x14ac:dyDescent="0.3">
      <c r="A3" s="2"/>
      <c r="B3" s="123"/>
      <c r="C3" s="123"/>
      <c r="D3" s="8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ht="30.75" customHeight="1" x14ac:dyDescent="0.3">
      <c r="A4" s="1"/>
      <c r="B4" s="39" t="s">
        <v>45</v>
      </c>
      <c r="C4" s="1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69.75" customHeight="1" x14ac:dyDescent="0.2">
      <c r="A5" s="111" t="s">
        <v>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3"/>
      <c r="BB5" s="3"/>
      <c r="BC5" s="3"/>
    </row>
    <row r="6" spans="1:55" ht="42.75" customHeight="1" thickBot="1" x14ac:dyDescent="0.25">
      <c r="A6" s="112" t="s">
        <v>51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4"/>
      <c r="BB6" s="4"/>
      <c r="BC6" s="4"/>
    </row>
    <row r="7" spans="1:55" ht="27" customHeight="1" thickBot="1" x14ac:dyDescent="0.25">
      <c r="A7" s="116" t="s">
        <v>1</v>
      </c>
      <c r="B7" s="116" t="s">
        <v>2</v>
      </c>
      <c r="C7" s="105" t="s">
        <v>3</v>
      </c>
      <c r="D7" s="118"/>
      <c r="E7" s="113" t="s">
        <v>22</v>
      </c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5"/>
      <c r="AJ7" s="120" t="s">
        <v>4</v>
      </c>
      <c r="AK7" s="107" t="s">
        <v>5</v>
      </c>
      <c r="AL7" s="108"/>
      <c r="AM7" s="108"/>
      <c r="AN7" s="108"/>
      <c r="AO7" s="108"/>
      <c r="AP7" s="108"/>
      <c r="AQ7" s="108"/>
      <c r="AR7" s="108"/>
      <c r="AS7" s="108"/>
      <c r="AT7" s="109"/>
      <c r="AU7" s="105" t="s">
        <v>48</v>
      </c>
      <c r="AV7" s="105" t="s">
        <v>6</v>
      </c>
      <c r="AW7" s="107" t="s">
        <v>7</v>
      </c>
      <c r="AX7" s="108"/>
      <c r="AY7" s="108"/>
      <c r="AZ7" s="109"/>
    </row>
    <row r="8" spans="1:55" ht="302.25" customHeight="1" thickBot="1" x14ac:dyDescent="0.25">
      <c r="A8" s="117"/>
      <c r="B8" s="117"/>
      <c r="C8" s="106"/>
      <c r="D8" s="119"/>
      <c r="E8" s="76">
        <v>1</v>
      </c>
      <c r="F8" s="77">
        <v>2</v>
      </c>
      <c r="G8" s="77">
        <v>3</v>
      </c>
      <c r="H8" s="77">
        <v>4</v>
      </c>
      <c r="I8" s="77">
        <v>5</v>
      </c>
      <c r="J8" s="77">
        <v>6</v>
      </c>
      <c r="K8" s="78">
        <v>7</v>
      </c>
      <c r="L8" s="78">
        <v>8</v>
      </c>
      <c r="M8" s="77">
        <v>9</v>
      </c>
      <c r="N8" s="77">
        <v>10</v>
      </c>
      <c r="O8" s="77">
        <v>11</v>
      </c>
      <c r="P8" s="77">
        <v>12</v>
      </c>
      <c r="Q8" s="77">
        <v>13</v>
      </c>
      <c r="R8" s="78">
        <v>14</v>
      </c>
      <c r="S8" s="78">
        <v>15</v>
      </c>
      <c r="T8" s="77">
        <v>16</v>
      </c>
      <c r="U8" s="77">
        <v>17</v>
      </c>
      <c r="V8" s="77">
        <v>18</v>
      </c>
      <c r="W8" s="77">
        <v>19</v>
      </c>
      <c r="X8" s="77">
        <v>20</v>
      </c>
      <c r="Y8" s="78">
        <v>21</v>
      </c>
      <c r="Z8" s="78">
        <v>22</v>
      </c>
      <c r="AA8" s="77">
        <v>23</v>
      </c>
      <c r="AB8" s="77">
        <v>24</v>
      </c>
      <c r="AC8" s="77">
        <v>25</v>
      </c>
      <c r="AD8" s="77">
        <v>26</v>
      </c>
      <c r="AE8" s="77">
        <v>27</v>
      </c>
      <c r="AF8" s="78">
        <v>28</v>
      </c>
      <c r="AG8" s="78">
        <v>29</v>
      </c>
      <c r="AH8" s="77">
        <v>30</v>
      </c>
      <c r="AI8" s="79">
        <v>31</v>
      </c>
      <c r="AJ8" s="121"/>
      <c r="AK8" s="5" t="s">
        <v>8</v>
      </c>
      <c r="AL8" s="6" t="s">
        <v>9</v>
      </c>
      <c r="AM8" s="6" t="s">
        <v>10</v>
      </c>
      <c r="AN8" s="6" t="s">
        <v>11</v>
      </c>
      <c r="AO8" s="6" t="s">
        <v>12</v>
      </c>
      <c r="AP8" s="6" t="s">
        <v>13</v>
      </c>
      <c r="AQ8" s="6" t="s">
        <v>14</v>
      </c>
      <c r="AR8" s="6" t="s">
        <v>15</v>
      </c>
      <c r="AS8" s="6" t="s">
        <v>16</v>
      </c>
      <c r="AT8" s="7" t="s">
        <v>17</v>
      </c>
      <c r="AU8" s="106"/>
      <c r="AV8" s="106"/>
      <c r="AW8" s="24" t="s">
        <v>18</v>
      </c>
      <c r="AX8" s="6" t="s">
        <v>25</v>
      </c>
      <c r="AY8" s="6" t="s">
        <v>19</v>
      </c>
      <c r="AZ8" s="7" t="s">
        <v>20</v>
      </c>
    </row>
    <row r="9" spans="1:55" ht="27" customHeight="1" x14ac:dyDescent="0.2">
      <c r="A9" s="8">
        <v>1</v>
      </c>
      <c r="B9" s="21"/>
      <c r="C9" s="8"/>
      <c r="D9" s="18" t="s">
        <v>23</v>
      </c>
      <c r="E9" s="92">
        <v>0.25</v>
      </c>
      <c r="F9" s="93">
        <v>0.27083333333333331</v>
      </c>
      <c r="G9" s="93"/>
      <c r="H9" s="93"/>
      <c r="I9" s="93"/>
      <c r="J9" s="93"/>
      <c r="K9" s="93"/>
      <c r="L9" s="93"/>
      <c r="M9" s="93"/>
      <c r="N9" s="93">
        <v>0.20833333333333334</v>
      </c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>
        <v>0.41666666666666669</v>
      </c>
      <c r="AC9" s="93"/>
      <c r="AD9" s="93"/>
      <c r="AE9" s="93"/>
      <c r="AF9" s="93"/>
      <c r="AG9" s="93"/>
      <c r="AH9" s="93"/>
      <c r="AI9" s="94"/>
      <c r="AJ9" s="73"/>
      <c r="AK9" s="40"/>
      <c r="AL9" s="41"/>
      <c r="AM9" s="41"/>
      <c r="AN9" s="41"/>
      <c r="AO9" s="41"/>
      <c r="AP9" s="41"/>
      <c r="AQ9" s="41"/>
      <c r="AR9" s="41"/>
      <c r="AS9" s="41"/>
      <c r="AT9" s="42"/>
      <c r="AU9" s="21"/>
      <c r="AV9" s="61">
        <f>COUNTIF($E$9:$AI$9,"&gt;0")</f>
        <v>4</v>
      </c>
      <c r="AW9" s="98">
        <f>SUM(E9:AI10)</f>
        <v>1.625</v>
      </c>
      <c r="AX9" s="43"/>
      <c r="AY9" s="43"/>
      <c r="AZ9" s="44"/>
    </row>
    <row r="10" spans="1:55" ht="27" customHeight="1" x14ac:dyDescent="0.2">
      <c r="A10" s="9"/>
      <c r="B10" s="22"/>
      <c r="C10" s="9"/>
      <c r="D10" s="19" t="s">
        <v>21</v>
      </c>
      <c r="E10" s="95">
        <v>0.16666666666666666</v>
      </c>
      <c r="F10" s="96">
        <v>0.27083333333333331</v>
      </c>
      <c r="G10" s="96"/>
      <c r="H10" s="96" t="s">
        <v>52</v>
      </c>
      <c r="I10" s="96" t="s">
        <v>52</v>
      </c>
      <c r="J10" s="96" t="s">
        <v>52</v>
      </c>
      <c r="K10" s="96"/>
      <c r="L10" s="96"/>
      <c r="M10" s="96"/>
      <c r="N10" s="96" t="s">
        <v>52</v>
      </c>
      <c r="O10" s="96"/>
      <c r="P10" s="96"/>
      <c r="Q10" s="96"/>
      <c r="R10" s="96"/>
      <c r="S10" s="96"/>
      <c r="T10" s="96" t="s">
        <v>52</v>
      </c>
      <c r="U10" s="96" t="s">
        <v>52</v>
      </c>
      <c r="V10" s="96"/>
      <c r="W10" s="96"/>
      <c r="X10" s="96"/>
      <c r="Y10" s="96"/>
      <c r="Z10" s="96"/>
      <c r="AA10" s="96"/>
      <c r="AB10" s="96">
        <v>4.1666666666666664E-2</v>
      </c>
      <c r="AC10" s="96"/>
      <c r="AD10" s="96"/>
      <c r="AE10" s="96"/>
      <c r="AF10" s="96"/>
      <c r="AG10" s="96"/>
      <c r="AH10" s="96"/>
      <c r="AI10" s="97"/>
      <c r="AJ10" s="127">
        <f>COUNTIF(E9:AI10,"&gt;0")-SUMPRODUCT(ISNUMBER(E9:AI9)*ISNUMBER(E10:AI10))</f>
        <v>4</v>
      </c>
      <c r="AK10" s="57">
        <f>COUNTIF($E$10:$AI$10,"В")</f>
        <v>0</v>
      </c>
      <c r="AL10" s="57">
        <f>COUNTIF($E$10:$AI$10,"ТН")</f>
        <v>0</v>
      </c>
      <c r="AM10" s="57">
        <f>COUNTIF($E$10:$AI$10,"УВ")</f>
        <v>0</v>
      </c>
      <c r="AN10" s="57">
        <f>COUNTIF($E$10:$AI$10,"ПК")</f>
        <v>0</v>
      </c>
      <c r="AO10" s="57">
        <f>COUNTIF($E$10:$AI$10,"-")</f>
        <v>0</v>
      </c>
      <c r="AP10" s="57">
        <f>COUNTIF($E$10:$AI$10,"ІН")</f>
        <v>0</v>
      </c>
      <c r="AQ10" s="57">
        <f>COUNTIF($E$10:$AI$10,"ПР")</f>
        <v>0</v>
      </c>
      <c r="AR10" s="57">
        <f>COUNTIF($E$10:$AI$10,"ВК")</f>
        <v>0</v>
      </c>
      <c r="AS10" s="57">
        <f>COUNTIF($E$10:$AI$10,"ДД")</f>
        <v>0</v>
      </c>
      <c r="AT10" s="57">
        <f>COUNTIF($E$10:$AI$10,"БЗ")</f>
        <v>0</v>
      </c>
      <c r="AU10" s="72">
        <f>COUNTIF($E$10:$AI$10,"")+COUNTIF($E$10:$AI$10,"ВР")-AV9</f>
        <v>24</v>
      </c>
      <c r="AV10" s="22"/>
      <c r="AW10" s="99"/>
      <c r="AX10" s="47"/>
      <c r="AY10" s="47"/>
      <c r="AZ10" s="48"/>
    </row>
    <row r="11" spans="1:55" ht="27" customHeight="1" x14ac:dyDescent="0.2">
      <c r="A11" s="9"/>
      <c r="B11" s="22"/>
      <c r="C11" s="9"/>
      <c r="D11" s="19" t="s">
        <v>19</v>
      </c>
      <c r="E11" s="68">
        <v>0.47916666666666669</v>
      </c>
      <c r="F11" s="80">
        <v>0.16666666666666666</v>
      </c>
      <c r="G11" s="80"/>
      <c r="H11" s="80"/>
      <c r="I11" s="80"/>
      <c r="J11" s="80"/>
      <c r="K11" s="66"/>
      <c r="L11" s="66"/>
      <c r="M11" s="80"/>
      <c r="N11" s="80">
        <v>0.25</v>
      </c>
      <c r="O11" s="80"/>
      <c r="P11" s="80"/>
      <c r="Q11" s="80"/>
      <c r="R11" s="66"/>
      <c r="S11" s="66"/>
      <c r="T11" s="80"/>
      <c r="U11" s="80"/>
      <c r="V11" s="80"/>
      <c r="W11" s="80"/>
      <c r="X11" s="80"/>
      <c r="Y11" s="66"/>
      <c r="Z11" s="66"/>
      <c r="AA11" s="80"/>
      <c r="AB11" s="80">
        <v>0.41666666666666669</v>
      </c>
      <c r="AC11" s="80"/>
      <c r="AD11" s="80"/>
      <c r="AE11" s="80"/>
      <c r="AF11" s="66"/>
      <c r="AG11" s="66"/>
      <c r="AH11" s="80"/>
      <c r="AI11" s="84"/>
      <c r="AJ11" s="74"/>
      <c r="AK11" s="49"/>
      <c r="AL11" s="45"/>
      <c r="AM11" s="45"/>
      <c r="AN11" s="45"/>
      <c r="AO11" s="45"/>
      <c r="AP11" s="45"/>
      <c r="AQ11" s="45"/>
      <c r="AR11" s="45"/>
      <c r="AS11" s="45"/>
      <c r="AT11" s="46"/>
      <c r="AU11" s="22"/>
      <c r="AV11" s="22"/>
      <c r="AW11" s="50"/>
      <c r="AX11" s="47"/>
      <c r="AY11" s="59">
        <f>SUM(E11:AI11)</f>
        <v>1.3125</v>
      </c>
      <c r="AZ11" s="48"/>
    </row>
    <row r="12" spans="1:55" ht="27" customHeight="1" thickBot="1" x14ac:dyDescent="0.25">
      <c r="A12" s="10"/>
      <c r="B12" s="23"/>
      <c r="C12" s="10"/>
      <c r="D12" s="20" t="s">
        <v>24</v>
      </c>
      <c r="E12" s="85">
        <v>0.375</v>
      </c>
      <c r="F12" s="86"/>
      <c r="G12" s="86"/>
      <c r="H12" s="86"/>
      <c r="I12" s="86"/>
      <c r="J12" s="86"/>
      <c r="K12" s="87"/>
      <c r="L12" s="87"/>
      <c r="M12" s="86"/>
      <c r="N12" s="86">
        <v>0.5</v>
      </c>
      <c r="O12" s="86"/>
      <c r="P12" s="86"/>
      <c r="Q12" s="86"/>
      <c r="R12" s="87"/>
      <c r="S12" s="87"/>
      <c r="T12" s="86"/>
      <c r="U12" s="86"/>
      <c r="V12" s="86"/>
      <c r="W12" s="86"/>
      <c r="X12" s="86"/>
      <c r="Y12" s="87"/>
      <c r="Z12" s="87"/>
      <c r="AA12" s="86"/>
      <c r="AB12" s="86">
        <v>0.52083333333333337</v>
      </c>
      <c r="AC12" s="86"/>
      <c r="AD12" s="86"/>
      <c r="AE12" s="86"/>
      <c r="AF12" s="87"/>
      <c r="AG12" s="87"/>
      <c r="AH12" s="86"/>
      <c r="AI12" s="88"/>
      <c r="AJ12" s="75"/>
      <c r="AK12" s="51"/>
      <c r="AL12" s="52"/>
      <c r="AM12" s="52"/>
      <c r="AN12" s="52"/>
      <c r="AO12" s="52"/>
      <c r="AP12" s="52"/>
      <c r="AQ12" s="52"/>
      <c r="AR12" s="52"/>
      <c r="AS12" s="52"/>
      <c r="AT12" s="53"/>
      <c r="AU12" s="23"/>
      <c r="AV12" s="23"/>
      <c r="AW12" s="54"/>
      <c r="AX12" s="59">
        <f>SUM(E12:AI12)</f>
        <v>1.3958333333333335</v>
      </c>
      <c r="AY12" s="55"/>
      <c r="AZ12" s="56"/>
    </row>
    <row r="13" spans="1:55" ht="27" customHeight="1" x14ac:dyDescent="0.2">
      <c r="A13" s="8">
        <v>2</v>
      </c>
      <c r="B13" s="21"/>
      <c r="C13" s="8"/>
      <c r="D13" s="18" t="s">
        <v>23</v>
      </c>
      <c r="E13" s="62"/>
      <c r="F13" s="63"/>
      <c r="G13" s="63"/>
      <c r="H13" s="63"/>
      <c r="I13" s="63"/>
      <c r="J13" s="63"/>
      <c r="K13" s="64"/>
      <c r="L13" s="64"/>
      <c r="M13" s="63">
        <v>0.35416666666666669</v>
      </c>
      <c r="N13" s="63">
        <v>0.22916666666666666</v>
      </c>
      <c r="O13" s="63"/>
      <c r="P13" s="63"/>
      <c r="Q13" s="63"/>
      <c r="R13" s="64"/>
      <c r="S13" s="64"/>
      <c r="T13" s="63"/>
      <c r="U13" s="63"/>
      <c r="V13" s="63"/>
      <c r="W13" s="63"/>
      <c r="X13" s="63"/>
      <c r="Y13" s="64"/>
      <c r="Z13" s="64"/>
      <c r="AA13" s="63"/>
      <c r="AB13" s="63"/>
      <c r="AC13" s="63"/>
      <c r="AD13" s="63"/>
      <c r="AE13" s="63"/>
      <c r="AF13" s="64"/>
      <c r="AG13" s="64"/>
      <c r="AH13" s="63"/>
      <c r="AI13" s="65"/>
      <c r="AJ13" s="73"/>
      <c r="AK13" s="40"/>
      <c r="AL13" s="41"/>
      <c r="AM13" s="41"/>
      <c r="AN13" s="41"/>
      <c r="AO13" s="41"/>
      <c r="AP13" s="41"/>
      <c r="AQ13" s="41"/>
      <c r="AR13" s="41"/>
      <c r="AS13" s="41"/>
      <c r="AT13" s="42"/>
      <c r="AU13" s="21"/>
      <c r="AV13" s="61">
        <f>COUNTIF(E13:AI13,"&gt;0")</f>
        <v>2</v>
      </c>
      <c r="AW13" s="98">
        <f>SUM(E13:AI14)</f>
        <v>0.58333333333333337</v>
      </c>
      <c r="AX13" s="43"/>
      <c r="AY13" s="43"/>
      <c r="AZ13" s="44"/>
    </row>
    <row r="14" spans="1:55" ht="27" customHeight="1" x14ac:dyDescent="0.2">
      <c r="A14" s="9"/>
      <c r="B14" s="22"/>
      <c r="C14" s="9"/>
      <c r="D14" s="19" t="s">
        <v>21</v>
      </c>
      <c r="E14" s="68"/>
      <c r="F14" s="67"/>
      <c r="G14" s="67"/>
      <c r="H14" s="67"/>
      <c r="I14" s="67"/>
      <c r="J14" s="67"/>
      <c r="K14" s="66"/>
      <c r="L14" s="66"/>
      <c r="M14" s="67"/>
      <c r="N14" s="67"/>
      <c r="O14" s="67"/>
      <c r="P14" s="67"/>
      <c r="Q14" s="67"/>
      <c r="R14" s="66"/>
      <c r="S14" s="66"/>
      <c r="T14" s="67"/>
      <c r="U14" s="67"/>
      <c r="V14" s="67"/>
      <c r="W14" s="67"/>
      <c r="X14" s="67"/>
      <c r="Y14" s="66"/>
      <c r="Z14" s="66"/>
      <c r="AA14" s="67"/>
      <c r="AB14" s="67"/>
      <c r="AC14" s="67"/>
      <c r="AD14" s="67"/>
      <c r="AE14" s="67"/>
      <c r="AF14" s="66"/>
      <c r="AG14" s="66"/>
      <c r="AH14" s="67"/>
      <c r="AI14" s="69"/>
      <c r="AJ14" s="74">
        <v>22</v>
      </c>
      <c r="AK14" s="57">
        <f>COUNTIF($E$14:$AI$14,"В")</f>
        <v>0</v>
      </c>
      <c r="AL14" s="57">
        <f>COUNTIF($E$14:$AI$14,"ТН")</f>
        <v>0</v>
      </c>
      <c r="AM14" s="57">
        <f>COUNTIF($E$14:$AI$14,"УВ")</f>
        <v>0</v>
      </c>
      <c r="AN14" s="57">
        <f>COUNTIF($E$14:$AI$14,"ПК")</f>
        <v>0</v>
      </c>
      <c r="AO14" s="57">
        <f>COUNTIF($E$14:$AI$14,"-")</f>
        <v>0</v>
      </c>
      <c r="AP14" s="57">
        <f>COUNTIF($E$14:$AI$14,"ІН")</f>
        <v>0</v>
      </c>
      <c r="AQ14" s="57">
        <f>COUNTIF($E$14:$AI$14,"ПР")</f>
        <v>0</v>
      </c>
      <c r="AR14" s="57">
        <f>COUNTIF($E$14:$AI$14,"ВК")</f>
        <v>0</v>
      </c>
      <c r="AS14" s="57">
        <f>COUNTIF($E$14:$AI$14,"ДД")</f>
        <v>0</v>
      </c>
      <c r="AT14" s="57">
        <f>COUNTIF($E$14:$AI$14,"БЗ")</f>
        <v>0</v>
      </c>
      <c r="AU14" s="58">
        <f>COUNTIF(E14:AI14,"")+COUNTIF(E14:AI14,"ВР")</f>
        <v>31</v>
      </c>
      <c r="AV14" s="22"/>
      <c r="AW14" s="99"/>
      <c r="AX14" s="47"/>
      <c r="AY14" s="47"/>
      <c r="AZ14" s="48"/>
    </row>
    <row r="15" spans="1:55" ht="27" customHeight="1" x14ac:dyDescent="0.2">
      <c r="A15" s="9"/>
      <c r="B15" s="22"/>
      <c r="C15" s="9"/>
      <c r="D15" s="19" t="s">
        <v>19</v>
      </c>
      <c r="E15" s="68">
        <v>0.47916666666666669</v>
      </c>
      <c r="F15" s="80"/>
      <c r="G15" s="80"/>
      <c r="H15" s="80"/>
      <c r="I15" s="80"/>
      <c r="J15" s="80"/>
      <c r="K15" s="66"/>
      <c r="L15" s="66"/>
      <c r="M15" s="80"/>
      <c r="N15" s="80"/>
      <c r="O15" s="80"/>
      <c r="P15" s="80"/>
      <c r="Q15" s="80"/>
      <c r="R15" s="66"/>
      <c r="S15" s="66"/>
      <c r="T15" s="80"/>
      <c r="U15" s="80"/>
      <c r="V15" s="80"/>
      <c r="W15" s="80"/>
      <c r="X15" s="80"/>
      <c r="Y15" s="66"/>
      <c r="Z15" s="66"/>
      <c r="AA15" s="80"/>
      <c r="AB15" s="80"/>
      <c r="AC15" s="80"/>
      <c r="AD15" s="80"/>
      <c r="AE15" s="80"/>
      <c r="AF15" s="66"/>
      <c r="AG15" s="66"/>
      <c r="AH15" s="80"/>
      <c r="AI15" s="84"/>
      <c r="AJ15" s="74"/>
      <c r="AK15" s="49"/>
      <c r="AL15" s="45"/>
      <c r="AM15" s="45"/>
      <c r="AN15" s="45"/>
      <c r="AO15" s="45"/>
      <c r="AP15" s="45"/>
      <c r="AQ15" s="45"/>
      <c r="AR15" s="45"/>
      <c r="AS15" s="45"/>
      <c r="AT15" s="46"/>
      <c r="AU15" s="22"/>
      <c r="AV15" s="22"/>
      <c r="AW15" s="50"/>
      <c r="AX15" s="47"/>
      <c r="AY15" s="59">
        <f>SUM(E15:AI15)</f>
        <v>0.47916666666666669</v>
      </c>
      <c r="AZ15" s="48"/>
    </row>
    <row r="16" spans="1:55" ht="27" customHeight="1" thickBot="1" x14ac:dyDescent="0.25">
      <c r="A16" s="10"/>
      <c r="B16" s="23"/>
      <c r="C16" s="10"/>
      <c r="D16" s="20" t="s">
        <v>24</v>
      </c>
      <c r="E16" s="85">
        <v>0.5</v>
      </c>
      <c r="F16" s="86"/>
      <c r="G16" s="86"/>
      <c r="H16" s="86"/>
      <c r="I16" s="86"/>
      <c r="J16" s="86"/>
      <c r="K16" s="87"/>
      <c r="L16" s="87"/>
      <c r="M16" s="86"/>
      <c r="N16" s="86"/>
      <c r="O16" s="86"/>
      <c r="P16" s="86"/>
      <c r="Q16" s="86"/>
      <c r="R16" s="87"/>
      <c r="S16" s="87"/>
      <c r="T16" s="86"/>
      <c r="U16" s="86"/>
      <c r="V16" s="86"/>
      <c r="W16" s="86"/>
      <c r="X16" s="86"/>
      <c r="Y16" s="87"/>
      <c r="Z16" s="87"/>
      <c r="AA16" s="86"/>
      <c r="AB16" s="86"/>
      <c r="AC16" s="86"/>
      <c r="AD16" s="86"/>
      <c r="AE16" s="86"/>
      <c r="AF16" s="87"/>
      <c r="AG16" s="87"/>
      <c r="AH16" s="86"/>
      <c r="AI16" s="88"/>
      <c r="AJ16" s="75"/>
      <c r="AK16" s="51"/>
      <c r="AL16" s="52"/>
      <c r="AM16" s="52"/>
      <c r="AN16" s="52"/>
      <c r="AO16" s="52"/>
      <c r="AP16" s="52"/>
      <c r="AQ16" s="52"/>
      <c r="AR16" s="52"/>
      <c r="AS16" s="52"/>
      <c r="AT16" s="53"/>
      <c r="AU16" s="23"/>
      <c r="AV16" s="23"/>
      <c r="AW16" s="54"/>
      <c r="AX16" s="60">
        <f>SUM(E16:AI16)</f>
        <v>0.5</v>
      </c>
      <c r="AY16" s="55"/>
      <c r="AZ16" s="56"/>
    </row>
    <row r="17" spans="1:52" ht="27" customHeight="1" x14ac:dyDescent="0.2">
      <c r="A17" s="8">
        <v>3</v>
      </c>
      <c r="B17" s="21"/>
      <c r="C17" s="8"/>
      <c r="D17" s="18" t="s">
        <v>23</v>
      </c>
      <c r="E17" s="62"/>
      <c r="F17" s="63"/>
      <c r="G17" s="63"/>
      <c r="H17" s="63"/>
      <c r="I17" s="63"/>
      <c r="J17" s="63"/>
      <c r="K17" s="64"/>
      <c r="L17" s="64"/>
      <c r="M17" s="63"/>
      <c r="N17" s="63"/>
      <c r="O17" s="63"/>
      <c r="P17" s="63"/>
      <c r="Q17" s="63"/>
      <c r="R17" s="64"/>
      <c r="S17" s="64"/>
      <c r="T17" s="63"/>
      <c r="U17" s="63"/>
      <c r="V17" s="63"/>
      <c r="W17" s="63"/>
      <c r="X17" s="63"/>
      <c r="Y17" s="64"/>
      <c r="Z17" s="64"/>
      <c r="AA17" s="63"/>
      <c r="AB17" s="63"/>
      <c r="AC17" s="63"/>
      <c r="AD17" s="63"/>
      <c r="AE17" s="63"/>
      <c r="AF17" s="64"/>
      <c r="AG17" s="64"/>
      <c r="AH17" s="63"/>
      <c r="AI17" s="65"/>
      <c r="AJ17" s="73"/>
      <c r="AK17" s="40"/>
      <c r="AL17" s="41"/>
      <c r="AM17" s="41"/>
      <c r="AN17" s="41"/>
      <c r="AO17" s="41"/>
      <c r="AP17" s="41"/>
      <c r="AQ17" s="41"/>
      <c r="AR17" s="41"/>
      <c r="AS17" s="41"/>
      <c r="AT17" s="42"/>
      <c r="AU17" s="21"/>
      <c r="AV17" s="61">
        <f>COUNTIF(E17:AI17,"&gt;0")</f>
        <v>0</v>
      </c>
      <c r="AW17" s="98">
        <f>SUM(E17:AI18)</f>
        <v>0.52083333333333337</v>
      </c>
      <c r="AX17" s="43"/>
      <c r="AY17" s="43"/>
      <c r="AZ17" s="44"/>
    </row>
    <row r="18" spans="1:52" ht="27" customHeight="1" x14ac:dyDescent="0.2">
      <c r="A18" s="9"/>
      <c r="B18" s="22"/>
      <c r="C18" s="9"/>
      <c r="D18" s="19" t="s">
        <v>21</v>
      </c>
      <c r="E18" s="68"/>
      <c r="F18" s="67"/>
      <c r="G18" s="67"/>
      <c r="H18" s="67"/>
      <c r="I18" s="67"/>
      <c r="J18" s="67"/>
      <c r="K18" s="66"/>
      <c r="L18" s="66"/>
      <c r="M18" s="67"/>
      <c r="N18" s="67">
        <v>0.52083333333333337</v>
      </c>
      <c r="O18" s="67"/>
      <c r="P18" s="67"/>
      <c r="Q18" s="67"/>
      <c r="R18" s="66"/>
      <c r="S18" s="66"/>
      <c r="T18" s="67"/>
      <c r="U18" s="67"/>
      <c r="V18" s="67"/>
      <c r="W18" s="67"/>
      <c r="X18" s="67"/>
      <c r="Y18" s="66"/>
      <c r="Z18" s="66"/>
      <c r="AA18" s="67"/>
      <c r="AB18" s="67"/>
      <c r="AC18" s="67"/>
      <c r="AD18" s="67"/>
      <c r="AE18" s="67"/>
      <c r="AF18" s="66"/>
      <c r="AG18" s="66"/>
      <c r="AH18" s="67"/>
      <c r="AI18" s="69"/>
      <c r="AJ18" s="74">
        <v>22</v>
      </c>
      <c r="AK18" s="57">
        <f>COUNTIF($E$18:$AI$18,"В")</f>
        <v>0</v>
      </c>
      <c r="AL18" s="57">
        <f>COUNTIF($E$18:$AI$18,"ТН")</f>
        <v>0</v>
      </c>
      <c r="AM18" s="57">
        <f>COUNTIF($E$18:$AI$18,"УВ")</f>
        <v>0</v>
      </c>
      <c r="AN18" s="57">
        <f>COUNTIF($E$18:$AI$18,"ПК")</f>
        <v>0</v>
      </c>
      <c r="AO18" s="57">
        <f>COUNTIF($E$18:$AI$18,"-")</f>
        <v>0</v>
      </c>
      <c r="AP18" s="57">
        <f>COUNTIF($E$18:$AI$18,"ІН")</f>
        <v>0</v>
      </c>
      <c r="AQ18" s="57">
        <f>COUNTIF($E$18:$AI$18,"ПР")</f>
        <v>0</v>
      </c>
      <c r="AR18" s="57">
        <f>COUNTIF($E$18:$AI$18,"ВК")</f>
        <v>0</v>
      </c>
      <c r="AS18" s="57">
        <f>COUNTIF($E$18:$AI$18,"ДД")</f>
        <v>0</v>
      </c>
      <c r="AT18" s="57">
        <f>COUNTIF($E$18:$AI$18,"БЗ")</f>
        <v>0</v>
      </c>
      <c r="AU18" s="58">
        <f>COUNTIF($E$18:$AI$18,"")+COUNTIF($E$18:$AI$18,"ВР")</f>
        <v>30</v>
      </c>
      <c r="AV18" s="58"/>
      <c r="AW18" s="99"/>
      <c r="AX18" s="47"/>
      <c r="AY18" s="47"/>
      <c r="AZ18" s="48"/>
    </row>
    <row r="19" spans="1:52" ht="27" customHeight="1" x14ac:dyDescent="0.2">
      <c r="A19" s="9"/>
      <c r="B19" s="22"/>
      <c r="C19" s="9"/>
      <c r="D19" s="19" t="s">
        <v>19</v>
      </c>
      <c r="E19" s="68"/>
      <c r="F19" s="80"/>
      <c r="G19" s="80"/>
      <c r="H19" s="80"/>
      <c r="I19" s="80"/>
      <c r="J19" s="80"/>
      <c r="K19" s="66"/>
      <c r="L19" s="66"/>
      <c r="M19" s="80"/>
      <c r="N19" s="80"/>
      <c r="O19" s="80"/>
      <c r="P19" s="80"/>
      <c r="Q19" s="80"/>
      <c r="R19" s="66"/>
      <c r="S19" s="66"/>
      <c r="T19" s="80"/>
      <c r="U19" s="80"/>
      <c r="V19" s="80"/>
      <c r="W19" s="80"/>
      <c r="X19" s="80"/>
      <c r="Y19" s="66"/>
      <c r="Z19" s="66"/>
      <c r="AA19" s="80"/>
      <c r="AB19" s="80"/>
      <c r="AC19" s="80"/>
      <c r="AD19" s="80"/>
      <c r="AE19" s="80"/>
      <c r="AF19" s="66"/>
      <c r="AG19" s="66"/>
      <c r="AH19" s="80"/>
      <c r="AI19" s="84"/>
      <c r="AJ19" s="74"/>
      <c r="AK19" s="49"/>
      <c r="AL19" s="45"/>
      <c r="AM19" s="45"/>
      <c r="AN19" s="45"/>
      <c r="AO19" s="45"/>
      <c r="AP19" s="45"/>
      <c r="AQ19" s="45"/>
      <c r="AR19" s="45"/>
      <c r="AS19" s="45"/>
      <c r="AT19" s="46"/>
      <c r="AU19" s="22"/>
      <c r="AV19" s="22"/>
      <c r="AW19" s="50"/>
      <c r="AX19" s="47"/>
      <c r="AY19" s="59">
        <f>SUM(E19:AI19)</f>
        <v>0</v>
      </c>
      <c r="AZ19" s="48"/>
    </row>
    <row r="20" spans="1:52" ht="27" customHeight="1" thickBot="1" x14ac:dyDescent="0.25">
      <c r="A20" s="10"/>
      <c r="B20" s="23"/>
      <c r="C20" s="10"/>
      <c r="D20" s="20" t="s">
        <v>24</v>
      </c>
      <c r="E20" s="85"/>
      <c r="F20" s="86"/>
      <c r="G20" s="86"/>
      <c r="H20" s="86"/>
      <c r="I20" s="86"/>
      <c r="J20" s="86"/>
      <c r="K20" s="87"/>
      <c r="L20" s="87"/>
      <c r="M20" s="86"/>
      <c r="N20" s="86"/>
      <c r="O20" s="86"/>
      <c r="P20" s="86"/>
      <c r="Q20" s="86"/>
      <c r="R20" s="87"/>
      <c r="S20" s="87"/>
      <c r="T20" s="86"/>
      <c r="U20" s="86"/>
      <c r="V20" s="86"/>
      <c r="W20" s="86"/>
      <c r="X20" s="86"/>
      <c r="Y20" s="87"/>
      <c r="Z20" s="87"/>
      <c r="AA20" s="86"/>
      <c r="AB20" s="86"/>
      <c r="AC20" s="86"/>
      <c r="AD20" s="86"/>
      <c r="AE20" s="86"/>
      <c r="AF20" s="87"/>
      <c r="AG20" s="87"/>
      <c r="AH20" s="86"/>
      <c r="AI20" s="88"/>
      <c r="AJ20" s="75"/>
      <c r="AK20" s="51"/>
      <c r="AL20" s="52"/>
      <c r="AM20" s="52"/>
      <c r="AN20" s="52"/>
      <c r="AO20" s="52"/>
      <c r="AP20" s="52"/>
      <c r="AQ20" s="52"/>
      <c r="AR20" s="52"/>
      <c r="AS20" s="52"/>
      <c r="AT20" s="53"/>
      <c r="AU20" s="23"/>
      <c r="AV20" s="23"/>
      <c r="AW20" s="54"/>
      <c r="AX20" s="60">
        <f>SUM(E20:AE20)</f>
        <v>0</v>
      </c>
      <c r="AY20" s="55"/>
      <c r="AZ20" s="56"/>
    </row>
    <row r="21" spans="1:52" ht="27" customHeight="1" x14ac:dyDescent="0.2">
      <c r="A21" s="8">
        <v>4</v>
      </c>
      <c r="B21" s="21"/>
      <c r="C21" s="8"/>
      <c r="D21" s="18" t="s">
        <v>23</v>
      </c>
      <c r="E21" s="62"/>
      <c r="F21" s="63"/>
      <c r="G21" s="63"/>
      <c r="H21" s="63"/>
      <c r="I21" s="63"/>
      <c r="J21" s="63"/>
      <c r="K21" s="64"/>
      <c r="L21" s="64"/>
      <c r="M21" s="63"/>
      <c r="N21" s="63"/>
      <c r="O21" s="63"/>
      <c r="P21" s="63"/>
      <c r="Q21" s="63"/>
      <c r="R21" s="64"/>
      <c r="S21" s="64"/>
      <c r="T21" s="63"/>
      <c r="U21" s="63"/>
      <c r="V21" s="63"/>
      <c r="W21" s="63"/>
      <c r="X21" s="63"/>
      <c r="Y21" s="64"/>
      <c r="Z21" s="64"/>
      <c r="AA21" s="63"/>
      <c r="AB21" s="63"/>
      <c r="AC21" s="63"/>
      <c r="AD21" s="63"/>
      <c r="AE21" s="63"/>
      <c r="AF21" s="64"/>
      <c r="AG21" s="64"/>
      <c r="AH21" s="63"/>
      <c r="AI21" s="65"/>
      <c r="AJ21" s="73"/>
      <c r="AK21" s="40"/>
      <c r="AL21" s="41"/>
      <c r="AM21" s="41"/>
      <c r="AN21" s="41"/>
      <c r="AO21" s="41"/>
      <c r="AP21" s="41"/>
      <c r="AQ21" s="41"/>
      <c r="AR21" s="41"/>
      <c r="AS21" s="41"/>
      <c r="AT21" s="42"/>
      <c r="AU21" s="21"/>
      <c r="AV21" s="61">
        <f>COUNTIF(E21:AI21,"&gt;0")</f>
        <v>0</v>
      </c>
      <c r="AW21" s="98">
        <f>SUM(E21:AI22)</f>
        <v>0</v>
      </c>
      <c r="AX21" s="43"/>
      <c r="AY21" s="43"/>
      <c r="AZ21" s="44"/>
    </row>
    <row r="22" spans="1:52" ht="27" customHeight="1" x14ac:dyDescent="0.2">
      <c r="A22" s="9"/>
      <c r="B22" s="22"/>
      <c r="C22" s="9"/>
      <c r="D22" s="19" t="s">
        <v>21</v>
      </c>
      <c r="E22" s="68"/>
      <c r="F22" s="67"/>
      <c r="G22" s="67"/>
      <c r="H22" s="67"/>
      <c r="I22" s="67"/>
      <c r="J22" s="67"/>
      <c r="K22" s="66"/>
      <c r="L22" s="66"/>
      <c r="M22" s="67"/>
      <c r="N22" s="67"/>
      <c r="O22" s="67"/>
      <c r="P22" s="67"/>
      <c r="Q22" s="67"/>
      <c r="R22" s="66"/>
      <c r="S22" s="66"/>
      <c r="T22" s="67"/>
      <c r="U22" s="67"/>
      <c r="V22" s="67"/>
      <c r="W22" s="67"/>
      <c r="X22" s="67"/>
      <c r="Y22" s="66"/>
      <c r="Z22" s="66"/>
      <c r="AA22" s="67"/>
      <c r="AB22" s="67"/>
      <c r="AC22" s="67"/>
      <c r="AD22" s="67"/>
      <c r="AE22" s="67"/>
      <c r="AF22" s="66"/>
      <c r="AG22" s="66"/>
      <c r="AH22" s="67"/>
      <c r="AI22" s="69"/>
      <c r="AJ22" s="74">
        <v>22</v>
      </c>
      <c r="AK22" s="57">
        <f>COUNTIF($E$22:$AI$22,"В")</f>
        <v>0</v>
      </c>
      <c r="AL22" s="57">
        <f>COUNTIF($E$22:$AI$22,"ТН")</f>
        <v>0</v>
      </c>
      <c r="AM22" s="57">
        <f>COUNTIF($E$22:$AI$22,"УВ")</f>
        <v>0</v>
      </c>
      <c r="AN22" s="57">
        <f>COUNTIF($E$22:$AI$22,"ПК")</f>
        <v>0</v>
      </c>
      <c r="AO22" s="57">
        <f>COUNTIF($E$22:$AI$22,"-")</f>
        <v>0</v>
      </c>
      <c r="AP22" s="57">
        <f>COUNTIF($E$22:$AI$22,"ІН")</f>
        <v>0</v>
      </c>
      <c r="AQ22" s="57">
        <f>COUNTIF($E$22:$AI$22,"ПР")</f>
        <v>0</v>
      </c>
      <c r="AR22" s="57">
        <f>COUNTIF($E$22:$AI$22,"ВК")</f>
        <v>0</v>
      </c>
      <c r="AS22" s="57">
        <f>COUNTIF($E$22:$AI$22,"ДД")</f>
        <v>0</v>
      </c>
      <c r="AT22" s="57">
        <f>COUNTIF($E$22:$AI$22,"БЗ")</f>
        <v>0</v>
      </c>
      <c r="AU22" s="58">
        <f>COUNTIF($E$22:$AI$22,"")+COUNTIF($E$22:$AI$22,"ВР")</f>
        <v>31</v>
      </c>
      <c r="AV22" s="22"/>
      <c r="AW22" s="99"/>
      <c r="AX22" s="47"/>
      <c r="AY22" s="47"/>
      <c r="AZ22" s="48"/>
    </row>
    <row r="23" spans="1:52" ht="27" customHeight="1" x14ac:dyDescent="0.2">
      <c r="A23" s="9"/>
      <c r="B23" s="22"/>
      <c r="C23" s="9"/>
      <c r="D23" s="19" t="s">
        <v>19</v>
      </c>
      <c r="E23" s="68"/>
      <c r="F23" s="80"/>
      <c r="G23" s="80"/>
      <c r="H23" s="80"/>
      <c r="I23" s="80"/>
      <c r="J23" s="80"/>
      <c r="K23" s="66"/>
      <c r="L23" s="66"/>
      <c r="M23" s="80"/>
      <c r="N23" s="80"/>
      <c r="O23" s="80"/>
      <c r="P23" s="80"/>
      <c r="Q23" s="80"/>
      <c r="R23" s="66"/>
      <c r="S23" s="66"/>
      <c r="T23" s="80"/>
      <c r="U23" s="80"/>
      <c r="V23" s="80"/>
      <c r="W23" s="80"/>
      <c r="X23" s="80"/>
      <c r="Y23" s="66"/>
      <c r="Z23" s="66"/>
      <c r="AA23" s="80"/>
      <c r="AB23" s="80"/>
      <c r="AC23" s="80"/>
      <c r="AD23" s="80"/>
      <c r="AE23" s="80"/>
      <c r="AF23" s="66"/>
      <c r="AG23" s="66"/>
      <c r="AH23" s="80"/>
      <c r="AI23" s="84"/>
      <c r="AJ23" s="74"/>
      <c r="AK23" s="49"/>
      <c r="AL23" s="45"/>
      <c r="AM23" s="45"/>
      <c r="AN23" s="45"/>
      <c r="AO23" s="45"/>
      <c r="AP23" s="45"/>
      <c r="AQ23" s="45"/>
      <c r="AR23" s="45"/>
      <c r="AS23" s="45"/>
      <c r="AT23" s="46"/>
      <c r="AU23" s="22"/>
      <c r="AV23" s="22"/>
      <c r="AW23" s="50"/>
      <c r="AX23" s="47"/>
      <c r="AY23" s="59">
        <f>SUM(E23:AI23)</f>
        <v>0</v>
      </c>
      <c r="AZ23" s="48"/>
    </row>
    <row r="24" spans="1:52" ht="27" customHeight="1" thickBot="1" x14ac:dyDescent="0.25">
      <c r="A24" s="10"/>
      <c r="B24" s="23"/>
      <c r="C24" s="10"/>
      <c r="D24" s="20" t="s">
        <v>24</v>
      </c>
      <c r="E24" s="85"/>
      <c r="F24" s="86"/>
      <c r="G24" s="86"/>
      <c r="H24" s="86"/>
      <c r="I24" s="86"/>
      <c r="J24" s="86"/>
      <c r="K24" s="87"/>
      <c r="L24" s="87"/>
      <c r="M24" s="86"/>
      <c r="N24" s="86"/>
      <c r="O24" s="86"/>
      <c r="P24" s="86"/>
      <c r="Q24" s="86"/>
      <c r="R24" s="87"/>
      <c r="S24" s="87"/>
      <c r="T24" s="86"/>
      <c r="U24" s="86"/>
      <c r="V24" s="86"/>
      <c r="W24" s="86"/>
      <c r="X24" s="86"/>
      <c r="Y24" s="87"/>
      <c r="Z24" s="87"/>
      <c r="AA24" s="86"/>
      <c r="AB24" s="86"/>
      <c r="AC24" s="86"/>
      <c r="AD24" s="86"/>
      <c r="AE24" s="86"/>
      <c r="AF24" s="87"/>
      <c r="AG24" s="87"/>
      <c r="AH24" s="86"/>
      <c r="AI24" s="86"/>
      <c r="AJ24" s="75"/>
      <c r="AK24" s="51"/>
      <c r="AL24" s="52"/>
      <c r="AM24" s="52"/>
      <c r="AN24" s="52"/>
      <c r="AO24" s="52"/>
      <c r="AP24" s="52"/>
      <c r="AQ24" s="52"/>
      <c r="AR24" s="52"/>
      <c r="AS24" s="52"/>
      <c r="AT24" s="53"/>
      <c r="AU24" s="23"/>
      <c r="AV24" s="23"/>
      <c r="AW24" s="54"/>
      <c r="AX24" s="60">
        <f>SUM(E24:AI24)</f>
        <v>0</v>
      </c>
      <c r="AY24" s="55"/>
      <c r="AZ24" s="56"/>
    </row>
    <row r="25" spans="1:52" ht="27" customHeight="1" x14ac:dyDescent="0.2">
      <c r="A25" s="8">
        <v>5</v>
      </c>
      <c r="B25" s="21"/>
      <c r="C25" s="8"/>
      <c r="D25" s="18" t="s">
        <v>23</v>
      </c>
      <c r="E25" s="62"/>
      <c r="F25" s="63"/>
      <c r="G25" s="63"/>
      <c r="H25" s="63"/>
      <c r="I25" s="63"/>
      <c r="J25" s="63"/>
      <c r="K25" s="64"/>
      <c r="L25" s="64"/>
      <c r="M25" s="63"/>
      <c r="N25" s="63"/>
      <c r="O25" s="63"/>
      <c r="P25" s="63"/>
      <c r="Q25" s="63"/>
      <c r="R25" s="64"/>
      <c r="S25" s="64"/>
      <c r="T25" s="63"/>
      <c r="U25" s="63"/>
      <c r="V25" s="63"/>
      <c r="W25" s="63"/>
      <c r="X25" s="63"/>
      <c r="Y25" s="64"/>
      <c r="Z25" s="64"/>
      <c r="AA25" s="63"/>
      <c r="AB25" s="63"/>
      <c r="AC25" s="63"/>
      <c r="AD25" s="63"/>
      <c r="AE25" s="63"/>
      <c r="AF25" s="64"/>
      <c r="AG25" s="64"/>
      <c r="AH25" s="63"/>
      <c r="AI25" s="65"/>
      <c r="AJ25" s="89"/>
      <c r="AK25" s="40"/>
      <c r="AL25" s="41"/>
      <c r="AM25" s="41"/>
      <c r="AN25" s="41"/>
      <c r="AO25" s="41"/>
      <c r="AP25" s="41"/>
      <c r="AQ25" s="41"/>
      <c r="AR25" s="41"/>
      <c r="AS25" s="41"/>
      <c r="AT25" s="42"/>
      <c r="AU25" s="16"/>
      <c r="AV25" s="61">
        <f>COUNTIF(E25:AI25,"&gt;0")</f>
        <v>0</v>
      </c>
      <c r="AW25" s="98">
        <f>SUM(E25:AI26)</f>
        <v>0</v>
      </c>
      <c r="AX25" s="32"/>
      <c r="AY25" s="32"/>
      <c r="AZ25" s="33"/>
    </row>
    <row r="26" spans="1:52" ht="27" customHeight="1" x14ac:dyDescent="0.2">
      <c r="A26" s="9"/>
      <c r="B26" s="22"/>
      <c r="C26" s="9"/>
      <c r="D26" s="19" t="s">
        <v>21</v>
      </c>
      <c r="E26" s="68"/>
      <c r="F26" s="67"/>
      <c r="G26" s="67"/>
      <c r="H26" s="67"/>
      <c r="I26" s="67"/>
      <c r="J26" s="67"/>
      <c r="K26" s="66"/>
      <c r="L26" s="66"/>
      <c r="M26" s="67"/>
      <c r="N26" s="67"/>
      <c r="O26" s="67"/>
      <c r="P26" s="67"/>
      <c r="Q26" s="67"/>
      <c r="R26" s="66"/>
      <c r="S26" s="66"/>
      <c r="T26" s="67"/>
      <c r="U26" s="67"/>
      <c r="V26" s="67"/>
      <c r="W26" s="67"/>
      <c r="X26" s="67"/>
      <c r="Y26" s="66"/>
      <c r="Z26" s="66"/>
      <c r="AA26" s="67"/>
      <c r="AB26" s="67"/>
      <c r="AC26" s="67"/>
      <c r="AD26" s="67"/>
      <c r="AE26" s="67"/>
      <c r="AF26" s="66"/>
      <c r="AG26" s="66"/>
      <c r="AH26" s="67"/>
      <c r="AI26" s="69"/>
      <c r="AJ26" s="74">
        <v>22</v>
      </c>
      <c r="AK26" s="57">
        <f>COUNTIF($E$26:$AI$26,"В")</f>
        <v>0</v>
      </c>
      <c r="AL26" s="57">
        <f>COUNTIF($E$26:$AI$26,"ТН")</f>
        <v>0</v>
      </c>
      <c r="AM26" s="57">
        <f>COUNTIF($E$26:$AI$26,"УВ")</f>
        <v>0</v>
      </c>
      <c r="AN26" s="57">
        <f>COUNTIF($E$26:$AI$26,"ПК")</f>
        <v>0</v>
      </c>
      <c r="AO26" s="57">
        <f>COUNTIF($E$26:$AI$26,"-")</f>
        <v>0</v>
      </c>
      <c r="AP26" s="57">
        <f>COUNTIF($E$26:$AI$26,"ІН")</f>
        <v>0</v>
      </c>
      <c r="AQ26" s="57">
        <f>COUNTIF($E$26:$AI$26,"ПР")</f>
        <v>0</v>
      </c>
      <c r="AR26" s="57">
        <f>COUNTIF($E$26:$AI$26,"ВК")</f>
        <v>0</v>
      </c>
      <c r="AS26" s="57">
        <f>COUNTIF($E$26:$AI$26,"ДД")</f>
        <v>0</v>
      </c>
      <c r="AT26" s="57">
        <f>COUNTIF($E$26:$AI$26,"БЗ")</f>
        <v>0</v>
      </c>
      <c r="AU26" s="58">
        <f>COUNTIF($E$26:$AI$26,"")+COUNTIF($E$26:$AI$26,"ВР")</f>
        <v>31</v>
      </c>
      <c r="AV26" s="22"/>
      <c r="AW26" s="99"/>
      <c r="AX26" s="34"/>
      <c r="AY26" s="34"/>
      <c r="AZ26" s="35"/>
    </row>
    <row r="27" spans="1:52" ht="27" customHeight="1" x14ac:dyDescent="0.2">
      <c r="A27" s="9"/>
      <c r="B27" s="22"/>
      <c r="C27" s="9"/>
      <c r="D27" s="19" t="s">
        <v>19</v>
      </c>
      <c r="E27" s="68"/>
      <c r="F27" s="80"/>
      <c r="G27" s="80"/>
      <c r="H27" s="80"/>
      <c r="I27" s="80"/>
      <c r="J27" s="80"/>
      <c r="K27" s="66"/>
      <c r="L27" s="66"/>
      <c r="M27" s="80"/>
      <c r="N27" s="80"/>
      <c r="O27" s="80"/>
      <c r="P27" s="80"/>
      <c r="Q27" s="80"/>
      <c r="R27" s="66"/>
      <c r="S27" s="66"/>
      <c r="T27" s="80"/>
      <c r="U27" s="80"/>
      <c r="V27" s="80"/>
      <c r="W27" s="80"/>
      <c r="X27" s="80"/>
      <c r="Y27" s="66"/>
      <c r="Z27" s="66"/>
      <c r="AA27" s="80"/>
      <c r="AB27" s="80"/>
      <c r="AC27" s="80"/>
      <c r="AD27" s="80"/>
      <c r="AE27" s="80"/>
      <c r="AF27" s="66"/>
      <c r="AG27" s="66"/>
      <c r="AH27" s="80"/>
      <c r="AI27" s="84"/>
      <c r="AJ27" s="74"/>
      <c r="AK27" s="49"/>
      <c r="AL27" s="45"/>
      <c r="AM27" s="45"/>
      <c r="AN27" s="45"/>
      <c r="AO27" s="45"/>
      <c r="AP27" s="45"/>
      <c r="AQ27" s="45"/>
      <c r="AR27" s="45"/>
      <c r="AS27" s="45"/>
      <c r="AT27" s="46"/>
      <c r="AU27" s="22"/>
      <c r="AV27" s="22"/>
      <c r="AW27" s="36"/>
      <c r="AX27" s="34"/>
      <c r="AY27" s="59">
        <f>SUM(E27:AI27)</f>
        <v>0</v>
      </c>
      <c r="AZ27" s="35"/>
    </row>
    <row r="28" spans="1:52" ht="27" customHeight="1" thickBot="1" x14ac:dyDescent="0.25">
      <c r="A28" s="10"/>
      <c r="B28" s="23"/>
      <c r="C28" s="10"/>
      <c r="D28" s="20" t="s">
        <v>24</v>
      </c>
      <c r="E28" s="85"/>
      <c r="F28" s="86"/>
      <c r="G28" s="86"/>
      <c r="H28" s="86"/>
      <c r="I28" s="86"/>
      <c r="J28" s="86"/>
      <c r="K28" s="87"/>
      <c r="L28" s="87"/>
      <c r="M28" s="86"/>
      <c r="N28" s="86"/>
      <c r="O28" s="86"/>
      <c r="P28" s="86"/>
      <c r="Q28" s="86"/>
      <c r="R28" s="87"/>
      <c r="S28" s="87"/>
      <c r="T28" s="86"/>
      <c r="U28" s="86"/>
      <c r="V28" s="86"/>
      <c r="W28" s="86"/>
      <c r="X28" s="86"/>
      <c r="Y28" s="87"/>
      <c r="Z28" s="87"/>
      <c r="AA28" s="86"/>
      <c r="AB28" s="86"/>
      <c r="AC28" s="86"/>
      <c r="AD28" s="86"/>
      <c r="AE28" s="86"/>
      <c r="AF28" s="87"/>
      <c r="AG28" s="87"/>
      <c r="AH28" s="86"/>
      <c r="AI28" s="88"/>
      <c r="AJ28" s="75"/>
      <c r="AK28" s="51"/>
      <c r="AL28" s="52"/>
      <c r="AM28" s="52"/>
      <c r="AN28" s="52"/>
      <c r="AO28" s="52"/>
      <c r="AP28" s="52"/>
      <c r="AQ28" s="52"/>
      <c r="AR28" s="52"/>
      <c r="AS28" s="52"/>
      <c r="AT28" s="53"/>
      <c r="AU28" s="23"/>
      <c r="AV28" s="23"/>
      <c r="AW28" s="37"/>
      <c r="AX28" s="60">
        <f>SUM(E28:AI28)</f>
        <v>0</v>
      </c>
      <c r="AY28" s="38"/>
      <c r="AZ28" s="31"/>
    </row>
    <row r="29" spans="1:52" ht="27" customHeight="1" x14ac:dyDescent="0.2">
      <c r="A29" s="8">
        <v>6</v>
      </c>
      <c r="B29" s="21"/>
      <c r="C29" s="8"/>
      <c r="D29" s="18" t="s">
        <v>23</v>
      </c>
      <c r="E29" s="62"/>
      <c r="F29" s="63"/>
      <c r="G29" s="63"/>
      <c r="H29" s="63"/>
      <c r="I29" s="63"/>
      <c r="J29" s="63"/>
      <c r="K29" s="64"/>
      <c r="L29" s="64"/>
      <c r="M29" s="63"/>
      <c r="N29" s="63"/>
      <c r="O29" s="63"/>
      <c r="P29" s="63"/>
      <c r="Q29" s="63"/>
      <c r="R29" s="64"/>
      <c r="S29" s="64"/>
      <c r="T29" s="63"/>
      <c r="U29" s="63"/>
      <c r="V29" s="63"/>
      <c r="W29" s="63"/>
      <c r="X29" s="63"/>
      <c r="Y29" s="64"/>
      <c r="Z29" s="64"/>
      <c r="AA29" s="63"/>
      <c r="AB29" s="63"/>
      <c r="AC29" s="63"/>
      <c r="AD29" s="63"/>
      <c r="AE29" s="63"/>
      <c r="AF29" s="64"/>
      <c r="AG29" s="64"/>
      <c r="AH29" s="63"/>
      <c r="AI29" s="65"/>
      <c r="AJ29" s="73"/>
      <c r="AK29" s="40"/>
      <c r="AL29" s="41"/>
      <c r="AM29" s="41"/>
      <c r="AN29" s="41"/>
      <c r="AO29" s="41"/>
      <c r="AP29" s="41"/>
      <c r="AQ29" s="41"/>
      <c r="AR29" s="41"/>
      <c r="AS29" s="41"/>
      <c r="AT29" s="42"/>
      <c r="AU29" s="21"/>
      <c r="AV29" s="61">
        <f>COUNTIF(E29:AI29,"&gt;0")</f>
        <v>0</v>
      </c>
      <c r="AW29" s="98">
        <f>SUM(E29:AI30)</f>
        <v>0</v>
      </c>
      <c r="AX29" s="32"/>
      <c r="AY29" s="32"/>
      <c r="AZ29" s="33"/>
    </row>
    <row r="30" spans="1:52" ht="27" customHeight="1" x14ac:dyDescent="0.2">
      <c r="A30" s="9"/>
      <c r="B30" s="22"/>
      <c r="C30" s="9"/>
      <c r="D30" s="19" t="s">
        <v>21</v>
      </c>
      <c r="E30" s="68"/>
      <c r="F30" s="67"/>
      <c r="G30" s="67"/>
      <c r="H30" s="67"/>
      <c r="I30" s="67"/>
      <c r="J30" s="67"/>
      <c r="K30" s="66"/>
      <c r="L30" s="66"/>
      <c r="M30" s="67"/>
      <c r="N30" s="67"/>
      <c r="O30" s="67"/>
      <c r="P30" s="67"/>
      <c r="Q30" s="67"/>
      <c r="R30" s="66"/>
      <c r="S30" s="66"/>
      <c r="T30" s="67"/>
      <c r="U30" s="67"/>
      <c r="V30" s="67"/>
      <c r="W30" s="67"/>
      <c r="X30" s="67"/>
      <c r="Y30" s="66"/>
      <c r="Z30" s="66"/>
      <c r="AA30" s="67"/>
      <c r="AB30" s="67"/>
      <c r="AC30" s="67"/>
      <c r="AD30" s="67"/>
      <c r="AE30" s="67"/>
      <c r="AF30" s="66"/>
      <c r="AG30" s="66"/>
      <c r="AH30" s="67"/>
      <c r="AI30" s="69"/>
      <c r="AJ30" s="74">
        <v>22</v>
      </c>
      <c r="AK30" s="57">
        <f>COUNTIF($E$30:$AI$30,"В")</f>
        <v>0</v>
      </c>
      <c r="AL30" s="57">
        <f>COUNTIF($E$30:$AI$30,"ТН")</f>
        <v>0</v>
      </c>
      <c r="AM30" s="57">
        <f>COUNTIF($E$30:$AI$30,"УВ")</f>
        <v>0</v>
      </c>
      <c r="AN30" s="57">
        <f>COUNTIF($E$30:$AI$30,"ПК")</f>
        <v>0</v>
      </c>
      <c r="AO30" s="57">
        <f>COUNTIF($E$30:$AI$30,"-")</f>
        <v>0</v>
      </c>
      <c r="AP30" s="57">
        <f>COUNTIF($E$30:$AI$30,"ІН")</f>
        <v>0</v>
      </c>
      <c r="AQ30" s="57">
        <f>COUNTIF($E$30:$AI$30,"ПР")</f>
        <v>0</v>
      </c>
      <c r="AR30" s="57">
        <f>COUNTIF($E$30:$AI$30,"ВК")</f>
        <v>0</v>
      </c>
      <c r="AS30" s="57">
        <f>COUNTIF($E$30:$AI$30,"ДД")</f>
        <v>0</v>
      </c>
      <c r="AT30" s="57">
        <f>COUNTIF($E$30:$AI$30,"БЗ")</f>
        <v>0</v>
      </c>
      <c r="AU30" s="58">
        <f>COUNTIF($E$30:$AI$30,"")+COUNTIF($E$30:$AI$30,"ВР")</f>
        <v>31</v>
      </c>
      <c r="AV30" s="14"/>
      <c r="AW30" s="99"/>
      <c r="AX30" s="34"/>
      <c r="AY30" s="34"/>
      <c r="AZ30" s="35"/>
    </row>
    <row r="31" spans="1:52" ht="27" customHeight="1" x14ac:dyDescent="0.2">
      <c r="A31" s="9"/>
      <c r="B31" s="22"/>
      <c r="C31" s="9"/>
      <c r="D31" s="19" t="s">
        <v>19</v>
      </c>
      <c r="E31" s="68"/>
      <c r="F31" s="80"/>
      <c r="G31" s="80"/>
      <c r="H31" s="80"/>
      <c r="I31" s="80"/>
      <c r="J31" s="80"/>
      <c r="K31" s="66"/>
      <c r="L31" s="66"/>
      <c r="M31" s="80"/>
      <c r="N31" s="80"/>
      <c r="O31" s="80"/>
      <c r="P31" s="80"/>
      <c r="Q31" s="80"/>
      <c r="R31" s="66"/>
      <c r="S31" s="66"/>
      <c r="T31" s="80"/>
      <c r="U31" s="80"/>
      <c r="V31" s="80"/>
      <c r="W31" s="80"/>
      <c r="X31" s="80"/>
      <c r="Y31" s="66"/>
      <c r="Z31" s="66"/>
      <c r="AA31" s="80"/>
      <c r="AB31" s="80"/>
      <c r="AC31" s="80"/>
      <c r="AD31" s="80"/>
      <c r="AE31" s="80"/>
      <c r="AF31" s="66"/>
      <c r="AG31" s="66"/>
      <c r="AH31" s="80"/>
      <c r="AI31" s="84"/>
      <c r="AJ31" s="90"/>
      <c r="AK31" s="49"/>
      <c r="AL31" s="45"/>
      <c r="AM31" s="45"/>
      <c r="AN31" s="45"/>
      <c r="AO31" s="45"/>
      <c r="AP31" s="45"/>
      <c r="AQ31" s="45"/>
      <c r="AR31" s="45"/>
      <c r="AS31" s="45"/>
      <c r="AT31" s="46"/>
      <c r="AU31" s="14"/>
      <c r="AV31" s="14"/>
      <c r="AW31" s="36"/>
      <c r="AX31" s="34"/>
      <c r="AY31" s="59">
        <f>SUM(E31:AI31)</f>
        <v>0</v>
      </c>
      <c r="AZ31" s="35"/>
    </row>
    <row r="32" spans="1:52" ht="27" customHeight="1" thickBot="1" x14ac:dyDescent="0.25">
      <c r="A32" s="10"/>
      <c r="B32" s="23"/>
      <c r="C32" s="10"/>
      <c r="D32" s="20" t="s">
        <v>24</v>
      </c>
      <c r="E32" s="70"/>
      <c r="F32" s="81"/>
      <c r="G32" s="81"/>
      <c r="H32" s="81"/>
      <c r="I32" s="81"/>
      <c r="J32" s="81"/>
      <c r="K32" s="71"/>
      <c r="L32" s="71"/>
      <c r="M32" s="81"/>
      <c r="N32" s="81"/>
      <c r="O32" s="81"/>
      <c r="P32" s="81"/>
      <c r="Q32" s="81"/>
      <c r="R32" s="71"/>
      <c r="S32" s="71"/>
      <c r="T32" s="81"/>
      <c r="U32" s="81"/>
      <c r="V32" s="81"/>
      <c r="W32" s="81"/>
      <c r="X32" s="81"/>
      <c r="Y32" s="71"/>
      <c r="Z32" s="71"/>
      <c r="AA32" s="81"/>
      <c r="AB32" s="81"/>
      <c r="AC32" s="81"/>
      <c r="AD32" s="81"/>
      <c r="AE32" s="81"/>
      <c r="AF32" s="71"/>
      <c r="AG32" s="71"/>
      <c r="AH32" s="81"/>
      <c r="AI32" s="82"/>
      <c r="AJ32" s="91"/>
      <c r="AK32" s="51"/>
      <c r="AL32" s="52"/>
      <c r="AM32" s="52"/>
      <c r="AN32" s="52"/>
      <c r="AO32" s="52"/>
      <c r="AP32" s="52"/>
      <c r="AQ32" s="52"/>
      <c r="AR32" s="52"/>
      <c r="AS32" s="52"/>
      <c r="AT32" s="53"/>
      <c r="AU32" s="15"/>
      <c r="AV32" s="15"/>
      <c r="AW32" s="37"/>
      <c r="AX32" s="60">
        <f>SUM(E32:AI32)</f>
        <v>0</v>
      </c>
      <c r="AY32" s="38"/>
      <c r="AZ32" s="31"/>
    </row>
    <row r="33" spans="1:55" ht="62.25" customHeight="1" x14ac:dyDescent="0.2">
      <c r="A33" s="25"/>
      <c r="B33" s="103" t="s">
        <v>37</v>
      </c>
      <c r="C33" s="103"/>
      <c r="D33" s="103"/>
      <c r="E33" s="104" t="s">
        <v>38</v>
      </c>
      <c r="F33" s="104"/>
      <c r="G33" s="104"/>
      <c r="H33" s="104"/>
      <c r="I33" s="104"/>
      <c r="J33" s="104"/>
      <c r="K33" s="25"/>
      <c r="L33" s="104" t="s">
        <v>39</v>
      </c>
      <c r="M33" s="104"/>
      <c r="N33" s="104"/>
      <c r="O33" s="104"/>
      <c r="P33" s="104"/>
      <c r="Q33" s="104"/>
      <c r="R33" s="104"/>
      <c r="S33" s="104"/>
      <c r="T33" s="104"/>
      <c r="U33" s="25"/>
      <c r="V33" s="25"/>
      <c r="W33" s="103" t="s">
        <v>40</v>
      </c>
      <c r="X33" s="103"/>
      <c r="Y33" s="103"/>
      <c r="Z33" s="103"/>
      <c r="AA33" s="103"/>
      <c r="AB33" s="103"/>
      <c r="AC33" s="103"/>
      <c r="AD33" s="104" t="s">
        <v>38</v>
      </c>
      <c r="AE33" s="104"/>
      <c r="AF33" s="104"/>
      <c r="AG33" s="104"/>
      <c r="AH33" s="104"/>
      <c r="AI33" s="104"/>
      <c r="AJ33" s="25"/>
      <c r="AK33" s="104" t="s">
        <v>39</v>
      </c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25"/>
      <c r="AX33" s="25"/>
      <c r="AY33" s="25"/>
      <c r="AZ33" s="25"/>
      <c r="BA33" s="25"/>
      <c r="BB33" s="25"/>
      <c r="BC33" s="25"/>
    </row>
    <row r="34" spans="1:55" ht="47.25" customHeight="1" x14ac:dyDescent="0.25">
      <c r="A34" s="11"/>
      <c r="B34" s="11"/>
      <c r="C34" s="11"/>
      <c r="D34" s="11"/>
      <c r="E34" s="124" t="s">
        <v>41</v>
      </c>
      <c r="F34" s="124"/>
      <c r="G34" s="124"/>
      <c r="H34" s="124"/>
      <c r="I34" s="124"/>
      <c r="J34" s="26"/>
      <c r="K34" s="26"/>
      <c r="L34" s="124" t="s">
        <v>42</v>
      </c>
      <c r="M34" s="124"/>
      <c r="N34" s="124"/>
      <c r="O34" s="124"/>
      <c r="P34" s="124"/>
      <c r="Q34" s="124"/>
      <c r="R34" s="124"/>
      <c r="S34" s="124"/>
      <c r="T34" s="124"/>
      <c r="U34" s="11"/>
      <c r="V34" s="11"/>
      <c r="W34" s="11"/>
      <c r="X34" s="11"/>
      <c r="Y34" s="11"/>
      <c r="Z34" s="11"/>
      <c r="AA34" s="11"/>
      <c r="AB34" s="11"/>
      <c r="AC34" s="11"/>
      <c r="AD34" s="124" t="s">
        <v>41</v>
      </c>
      <c r="AE34" s="124"/>
      <c r="AF34" s="124"/>
      <c r="AG34" s="124"/>
      <c r="AH34" s="124"/>
      <c r="AI34" s="26"/>
      <c r="AJ34" s="26"/>
      <c r="AK34" s="124" t="s">
        <v>42</v>
      </c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1"/>
      <c r="AW34" s="11"/>
      <c r="AX34" s="11"/>
      <c r="AY34" s="11"/>
      <c r="AZ34" s="11"/>
      <c r="BA34" s="11"/>
      <c r="BB34" s="11"/>
      <c r="BC34" s="11"/>
    </row>
    <row r="35" spans="1:55" ht="1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</row>
    <row r="36" spans="1:55" ht="20.25" x14ac:dyDescent="0.2">
      <c r="A36" s="11"/>
      <c r="B36" s="103" t="s">
        <v>47</v>
      </c>
      <c r="C36" s="103"/>
      <c r="D36" s="103"/>
      <c r="E36" s="104" t="s">
        <v>38</v>
      </c>
      <c r="F36" s="104"/>
      <c r="G36" s="104"/>
      <c r="H36" s="104"/>
      <c r="I36" s="104"/>
      <c r="J36" s="104"/>
      <c r="K36" s="25"/>
      <c r="L36" s="104" t="s">
        <v>39</v>
      </c>
      <c r="M36" s="104"/>
      <c r="N36" s="104"/>
      <c r="O36" s="104"/>
      <c r="P36" s="104"/>
      <c r="Q36" s="104"/>
      <c r="R36" s="104"/>
      <c r="S36" s="104"/>
      <c r="T36" s="104"/>
      <c r="U36" s="11"/>
      <c r="V36" s="11"/>
      <c r="W36" s="103" t="s">
        <v>49</v>
      </c>
      <c r="X36" s="103"/>
      <c r="Y36" s="103"/>
      <c r="Z36" s="103"/>
      <c r="AA36" s="103"/>
      <c r="AB36" s="103"/>
      <c r="AC36" s="103"/>
      <c r="AD36" s="104" t="s">
        <v>38</v>
      </c>
      <c r="AE36" s="104"/>
      <c r="AF36" s="104"/>
      <c r="AG36" s="104"/>
      <c r="AH36" s="104"/>
      <c r="AI36" s="104"/>
      <c r="AJ36" s="25"/>
      <c r="AK36" s="104" t="s">
        <v>39</v>
      </c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1"/>
      <c r="AX36" s="11"/>
      <c r="AY36" s="11"/>
      <c r="AZ36" s="11"/>
      <c r="BA36" s="11"/>
      <c r="BB36" s="11"/>
      <c r="BC36" s="11"/>
    </row>
    <row r="37" spans="1:55" ht="15.75" x14ac:dyDescent="0.25">
      <c r="A37" s="11"/>
      <c r="B37" s="11"/>
      <c r="C37" s="11"/>
      <c r="D37" s="11"/>
      <c r="E37" s="124" t="s">
        <v>41</v>
      </c>
      <c r="F37" s="124"/>
      <c r="G37" s="124"/>
      <c r="H37" s="124"/>
      <c r="I37" s="124"/>
      <c r="J37" s="26"/>
      <c r="K37" s="26"/>
      <c r="L37" s="124" t="s">
        <v>42</v>
      </c>
      <c r="M37" s="124"/>
      <c r="N37" s="124"/>
      <c r="O37" s="124"/>
      <c r="P37" s="124"/>
      <c r="Q37" s="124"/>
      <c r="R37" s="124"/>
      <c r="S37" s="124"/>
      <c r="T37" s="124"/>
      <c r="U37" s="11"/>
      <c r="V37" s="11"/>
      <c r="W37" s="11"/>
      <c r="X37" s="11"/>
      <c r="Y37" s="11"/>
      <c r="Z37" s="11"/>
      <c r="AA37" s="11"/>
      <c r="AB37" s="11"/>
      <c r="AC37" s="11"/>
      <c r="AD37" s="124" t="s">
        <v>41</v>
      </c>
      <c r="AE37" s="124"/>
      <c r="AF37" s="124"/>
      <c r="AG37" s="124"/>
      <c r="AH37" s="124"/>
      <c r="AI37" s="26"/>
      <c r="AJ37" s="26"/>
      <c r="AK37" s="124" t="s">
        <v>42</v>
      </c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1"/>
      <c r="AW37" s="11"/>
      <c r="AX37" s="11"/>
      <c r="AY37" s="11"/>
      <c r="AZ37" s="11"/>
      <c r="BA37" s="11"/>
      <c r="BB37" s="11"/>
      <c r="BC37" s="11"/>
    </row>
    <row r="38" spans="1:55" ht="38.2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</row>
    <row r="39" spans="1:55" ht="20.25" x14ac:dyDescent="0.2">
      <c r="A39" s="11"/>
      <c r="B39" s="103" t="s">
        <v>46</v>
      </c>
      <c r="C39" s="103"/>
      <c r="D39" s="103"/>
      <c r="E39" s="104" t="s">
        <v>38</v>
      </c>
      <c r="F39" s="104"/>
      <c r="G39" s="104"/>
      <c r="H39" s="104"/>
      <c r="I39" s="104"/>
      <c r="J39" s="104"/>
      <c r="K39" s="25"/>
      <c r="L39" s="104" t="s">
        <v>39</v>
      </c>
      <c r="M39" s="104"/>
      <c r="N39" s="104"/>
      <c r="O39" s="104"/>
      <c r="P39" s="104"/>
      <c r="Q39" s="104"/>
      <c r="R39" s="104"/>
      <c r="S39" s="104"/>
      <c r="T39" s="104"/>
      <c r="U39" s="11"/>
      <c r="V39" s="11"/>
      <c r="W39" s="103" t="s">
        <v>50</v>
      </c>
      <c r="X39" s="103"/>
      <c r="Y39" s="103"/>
      <c r="Z39" s="103"/>
      <c r="AA39" s="103"/>
      <c r="AB39" s="103"/>
      <c r="AC39" s="103"/>
      <c r="AD39" s="104" t="s">
        <v>38</v>
      </c>
      <c r="AE39" s="104"/>
      <c r="AF39" s="104"/>
      <c r="AG39" s="104"/>
      <c r="AH39" s="104"/>
      <c r="AI39" s="104"/>
      <c r="AJ39" s="25"/>
      <c r="AK39" s="104" t="s">
        <v>39</v>
      </c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1"/>
      <c r="AX39" s="11"/>
      <c r="AY39" s="11"/>
      <c r="AZ39" s="11"/>
      <c r="BA39" s="11"/>
      <c r="BB39" s="11"/>
      <c r="BC39" s="11"/>
    </row>
    <row r="40" spans="1:55" ht="15.75" x14ac:dyDescent="0.25">
      <c r="A40" s="11"/>
      <c r="B40" s="11"/>
      <c r="C40" s="11"/>
      <c r="D40" s="11"/>
      <c r="E40" s="124" t="s">
        <v>41</v>
      </c>
      <c r="F40" s="124"/>
      <c r="G40" s="124"/>
      <c r="H40" s="124"/>
      <c r="I40" s="124"/>
      <c r="J40" s="26"/>
      <c r="K40" s="26"/>
      <c r="L40" s="124" t="s">
        <v>42</v>
      </c>
      <c r="M40" s="124"/>
      <c r="N40" s="124"/>
      <c r="O40" s="124"/>
      <c r="P40" s="124"/>
      <c r="Q40" s="124"/>
      <c r="R40" s="124"/>
      <c r="S40" s="124"/>
      <c r="T40" s="124"/>
      <c r="U40" s="11"/>
      <c r="V40" s="11"/>
      <c r="W40" s="11"/>
      <c r="X40" s="11"/>
      <c r="Y40" s="11"/>
      <c r="Z40" s="11"/>
      <c r="AA40" s="11"/>
      <c r="AB40" s="11"/>
      <c r="AC40" s="11"/>
      <c r="AD40" s="124" t="s">
        <v>41</v>
      </c>
      <c r="AE40" s="124"/>
      <c r="AF40" s="124"/>
      <c r="AG40" s="124"/>
      <c r="AH40" s="124"/>
      <c r="AI40" s="26"/>
      <c r="AJ40" s="26"/>
      <c r="AK40" s="124" t="s">
        <v>42</v>
      </c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1"/>
      <c r="AW40" s="11"/>
      <c r="AX40" s="11"/>
      <c r="AY40" s="11"/>
      <c r="AZ40" s="11"/>
      <c r="BA40" s="11"/>
      <c r="BB40" s="11"/>
      <c r="BC40" s="11"/>
    </row>
    <row r="41" spans="1:55" ht="15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</row>
    <row r="42" spans="1:55" ht="18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25" t="s">
        <v>43</v>
      </c>
      <c r="Q42" s="125"/>
      <c r="R42" s="125"/>
      <c r="S42" s="125"/>
      <c r="T42" s="125"/>
      <c r="U42" s="125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</row>
    <row r="43" spans="1:55" ht="40.5" customHeight="1" x14ac:dyDescent="0.2">
      <c r="A43" s="11"/>
      <c r="B43" s="27"/>
      <c r="C43" s="27"/>
      <c r="D43" s="27"/>
      <c r="E43" s="27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</row>
    <row r="44" spans="1:55" ht="18" customHeight="1" x14ac:dyDescent="0.2">
      <c r="A44" s="11"/>
      <c r="B44" s="101" t="s">
        <v>26</v>
      </c>
      <c r="C44" s="101"/>
      <c r="D44" s="101"/>
      <c r="E44" s="101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00" t="s">
        <v>35</v>
      </c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28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00" t="s">
        <v>36</v>
      </c>
      <c r="AO44" s="100"/>
      <c r="AP44" s="100"/>
      <c r="AQ44" s="100"/>
      <c r="AR44" s="100"/>
      <c r="AS44" s="100"/>
      <c r="AT44" s="100"/>
      <c r="AU44" s="100"/>
      <c r="AV44" s="28"/>
      <c r="AW44" s="28"/>
      <c r="AX44" s="28"/>
      <c r="AY44" s="28"/>
      <c r="AZ44" s="28"/>
      <c r="BA44" s="28"/>
      <c r="BB44" s="11"/>
      <c r="BC44" s="11"/>
    </row>
    <row r="45" spans="1:55" ht="38.25" customHeight="1" x14ac:dyDescent="0.25">
      <c r="A45" s="11"/>
      <c r="B45" s="101" t="s">
        <v>27</v>
      </c>
      <c r="C45" s="101"/>
      <c r="D45" s="101"/>
      <c r="E45" s="101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100" t="s">
        <v>31</v>
      </c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30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01" t="s">
        <v>33</v>
      </c>
      <c r="AO45" s="101"/>
      <c r="AP45" s="101"/>
      <c r="AQ45" s="101"/>
      <c r="AR45" s="101"/>
      <c r="AS45" s="101"/>
      <c r="AT45" s="101"/>
      <c r="AU45" s="101"/>
      <c r="AV45" s="101"/>
      <c r="AW45" s="11"/>
      <c r="AX45" s="11"/>
      <c r="AY45" s="11"/>
      <c r="AZ45" s="11"/>
      <c r="BA45" s="11"/>
      <c r="BB45" s="11"/>
      <c r="BC45" s="11"/>
    </row>
    <row r="46" spans="1:55" ht="31.5" customHeight="1" x14ac:dyDescent="0.25">
      <c r="A46" s="11"/>
      <c r="B46" s="100" t="s">
        <v>28</v>
      </c>
      <c r="C46" s="100"/>
      <c r="D46" s="100"/>
      <c r="E46" s="100"/>
      <c r="F46" s="100"/>
      <c r="G46" s="100"/>
      <c r="H46" s="100"/>
      <c r="I46" s="100"/>
      <c r="J46" s="100"/>
      <c r="K46" s="28"/>
      <c r="L46" s="28"/>
      <c r="M46" s="28"/>
      <c r="N46" s="28"/>
      <c r="O46" s="28"/>
      <c r="P46" s="100" t="s">
        <v>32</v>
      </c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30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26" t="s">
        <v>29</v>
      </c>
      <c r="AO46" s="126"/>
      <c r="AP46" s="126"/>
      <c r="AQ46" s="126"/>
      <c r="AR46" s="126"/>
      <c r="AS46" s="126"/>
      <c r="AT46" s="126"/>
      <c r="AU46" s="126"/>
      <c r="AV46" s="126"/>
      <c r="AW46" s="126"/>
      <c r="AX46" s="11"/>
      <c r="AY46" s="11"/>
      <c r="AZ46" s="11"/>
      <c r="BA46" s="11"/>
      <c r="BB46" s="11"/>
      <c r="BC46" s="11"/>
    </row>
    <row r="47" spans="1:55" ht="23.25" customHeight="1" x14ac:dyDescent="0.25">
      <c r="A47" s="11"/>
      <c r="B47" s="100" t="s">
        <v>34</v>
      </c>
      <c r="C47" s="100"/>
      <c r="D47" s="100"/>
      <c r="E47" s="100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100" t="s">
        <v>30</v>
      </c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30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00" t="s">
        <v>44</v>
      </c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1"/>
      <c r="AZ47" s="11"/>
      <c r="BA47" s="11"/>
      <c r="BB47" s="11"/>
      <c r="BC47" s="11"/>
    </row>
    <row r="48" spans="1:55" ht="38.2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</row>
    <row r="49" spans="2:16" ht="18" x14ac:dyDescent="0.2">
      <c r="B49" s="27"/>
      <c r="C49" s="27"/>
      <c r="D49" s="27"/>
      <c r="E49" s="27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</row>
    <row r="50" spans="2:16" ht="18" x14ac:dyDescent="0.2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</row>
  </sheetData>
  <sheetProtection selectLockedCells="1"/>
  <mergeCells count="68">
    <mergeCell ref="AN46:AW46"/>
    <mergeCell ref="P47:Z47"/>
    <mergeCell ref="AN47:AX47"/>
    <mergeCell ref="F49:P49"/>
    <mergeCell ref="B50:E50"/>
    <mergeCell ref="F50:P50"/>
    <mergeCell ref="P42:U42"/>
    <mergeCell ref="P44:Z44"/>
    <mergeCell ref="P45:Z45"/>
    <mergeCell ref="AN45:AV45"/>
    <mergeCell ref="AN44:AU44"/>
    <mergeCell ref="AK39:AV39"/>
    <mergeCell ref="E40:I40"/>
    <mergeCell ref="L40:T40"/>
    <mergeCell ref="AD40:AH40"/>
    <mergeCell ref="AK40:AU40"/>
    <mergeCell ref="B39:D39"/>
    <mergeCell ref="E39:J39"/>
    <mergeCell ref="L39:T39"/>
    <mergeCell ref="W39:AC39"/>
    <mergeCell ref="AD39:AI39"/>
    <mergeCell ref="AK36:AV36"/>
    <mergeCell ref="E37:I37"/>
    <mergeCell ref="L37:T37"/>
    <mergeCell ref="AD37:AH37"/>
    <mergeCell ref="AK37:AU37"/>
    <mergeCell ref="B36:D36"/>
    <mergeCell ref="E36:J36"/>
    <mergeCell ref="L36:T36"/>
    <mergeCell ref="W36:AC36"/>
    <mergeCell ref="AD36:AI36"/>
    <mergeCell ref="AK33:AV33"/>
    <mergeCell ref="E34:I34"/>
    <mergeCell ref="L34:T34"/>
    <mergeCell ref="AD34:AH34"/>
    <mergeCell ref="AK34:AU34"/>
    <mergeCell ref="AU7:AU8"/>
    <mergeCell ref="AV7:AV8"/>
    <mergeCell ref="AW7:AZ7"/>
    <mergeCell ref="AF1:AZ1"/>
    <mergeCell ref="A5:AZ5"/>
    <mergeCell ref="A6:AZ6"/>
    <mergeCell ref="E7:AI7"/>
    <mergeCell ref="A7:A8"/>
    <mergeCell ref="B7:B8"/>
    <mergeCell ref="C7:C8"/>
    <mergeCell ref="D7:D8"/>
    <mergeCell ref="AJ7:AJ8"/>
    <mergeCell ref="AK7:AT7"/>
    <mergeCell ref="D2:E2"/>
    <mergeCell ref="G2:K2"/>
    <mergeCell ref="B3:C3"/>
    <mergeCell ref="AW29:AW30"/>
    <mergeCell ref="AW9:AW10"/>
    <mergeCell ref="AW13:AW14"/>
    <mergeCell ref="B47:E47"/>
    <mergeCell ref="AW25:AW26"/>
    <mergeCell ref="B44:E44"/>
    <mergeCell ref="B45:E45"/>
    <mergeCell ref="B46:J46"/>
    <mergeCell ref="P46:Z46"/>
    <mergeCell ref="AW17:AW18"/>
    <mergeCell ref="AW21:AW22"/>
    <mergeCell ref="B33:D33"/>
    <mergeCell ref="E33:J33"/>
    <mergeCell ref="L33:T33"/>
    <mergeCell ref="W33:AC33"/>
    <mergeCell ref="AD33:AI33"/>
  </mergeCells>
  <phoneticPr fontId="3" type="noConversion"/>
  <conditionalFormatting sqref="E12">
    <cfRule type="cellIs" dxfId="372" priority="374" operator="greaterThan">
      <formula>$E$9</formula>
    </cfRule>
  </conditionalFormatting>
  <conditionalFormatting sqref="F12">
    <cfRule type="cellIs" dxfId="371" priority="373" operator="greaterThan">
      <formula>$F$9</formula>
    </cfRule>
  </conditionalFormatting>
  <conditionalFormatting sqref="G12">
    <cfRule type="cellIs" dxfId="370" priority="372" operator="greaterThan">
      <formula>$G$9</formula>
    </cfRule>
  </conditionalFormatting>
  <conditionalFormatting sqref="H12">
    <cfRule type="cellIs" dxfId="369" priority="371" operator="greaterThan">
      <formula>$H$9</formula>
    </cfRule>
  </conditionalFormatting>
  <conditionalFormatting sqref="I12">
    <cfRule type="cellIs" dxfId="368" priority="370" operator="greaterThan">
      <formula>$I$9</formula>
    </cfRule>
  </conditionalFormatting>
  <conditionalFormatting sqref="J12">
    <cfRule type="cellIs" dxfId="367" priority="369" operator="greaterThan">
      <formula>$J$9</formula>
    </cfRule>
  </conditionalFormatting>
  <conditionalFormatting sqref="K12">
    <cfRule type="cellIs" dxfId="366" priority="368" operator="greaterThan">
      <formula>$K$9</formula>
    </cfRule>
  </conditionalFormatting>
  <conditionalFormatting sqref="L12">
    <cfRule type="cellIs" dxfId="365" priority="367" operator="greaterThan">
      <formula>$L$9</formula>
    </cfRule>
  </conditionalFormatting>
  <conditionalFormatting sqref="M12">
    <cfRule type="cellIs" dxfId="364" priority="366" operator="greaterThan">
      <formula>$M$9</formula>
    </cfRule>
  </conditionalFormatting>
  <conditionalFormatting sqref="N12">
    <cfRule type="cellIs" dxfId="363" priority="365" operator="greaterThan">
      <formula>$N$9</formula>
    </cfRule>
  </conditionalFormatting>
  <conditionalFormatting sqref="O12">
    <cfRule type="cellIs" dxfId="362" priority="364" operator="greaterThan">
      <formula>$O$9</formula>
    </cfRule>
  </conditionalFormatting>
  <conditionalFormatting sqref="P12">
    <cfRule type="cellIs" dxfId="361" priority="363" operator="greaterThan">
      <formula>$P$9</formula>
    </cfRule>
  </conditionalFormatting>
  <conditionalFormatting sqref="Q12">
    <cfRule type="cellIs" dxfId="360" priority="362" operator="greaterThan">
      <formula>$Q$9</formula>
    </cfRule>
  </conditionalFormatting>
  <conditionalFormatting sqref="R12">
    <cfRule type="cellIs" dxfId="359" priority="361" operator="greaterThan">
      <formula>$R$9</formula>
    </cfRule>
  </conditionalFormatting>
  <conditionalFormatting sqref="S12">
    <cfRule type="cellIs" dxfId="358" priority="360" operator="greaterThan">
      <formula>$S$9</formula>
    </cfRule>
  </conditionalFormatting>
  <conditionalFormatting sqref="T12">
    <cfRule type="cellIs" dxfId="357" priority="359" operator="greaterThan">
      <formula>$T$9</formula>
    </cfRule>
  </conditionalFormatting>
  <conditionalFormatting sqref="U12">
    <cfRule type="cellIs" dxfId="356" priority="358" operator="greaterThan">
      <formula>$U$9</formula>
    </cfRule>
  </conditionalFormatting>
  <conditionalFormatting sqref="V12">
    <cfRule type="cellIs" dxfId="355" priority="357" operator="greaterThan">
      <formula>$V$9</formula>
    </cfRule>
  </conditionalFormatting>
  <conditionalFormatting sqref="W12">
    <cfRule type="cellIs" dxfId="354" priority="356" operator="greaterThan">
      <formula>$W$9</formula>
    </cfRule>
  </conditionalFormatting>
  <conditionalFormatting sqref="X12">
    <cfRule type="cellIs" dxfId="353" priority="355" operator="greaterThan">
      <formula>$X$9</formula>
    </cfRule>
  </conditionalFormatting>
  <conditionalFormatting sqref="Y12">
    <cfRule type="cellIs" dxfId="352" priority="354" operator="greaterThan">
      <formula>$Y$9</formula>
    </cfRule>
  </conditionalFormatting>
  <conditionalFormatting sqref="Z12">
    <cfRule type="cellIs" dxfId="351" priority="353" operator="greaterThan">
      <formula>$Z$9</formula>
    </cfRule>
  </conditionalFormatting>
  <conditionalFormatting sqref="AA12">
    <cfRule type="cellIs" dxfId="350" priority="352" operator="greaterThan">
      <formula>$AA$9</formula>
    </cfRule>
  </conditionalFormatting>
  <conditionalFormatting sqref="AB12">
    <cfRule type="cellIs" dxfId="349" priority="351" operator="greaterThan">
      <formula>$AB$9</formula>
    </cfRule>
  </conditionalFormatting>
  <conditionalFormatting sqref="AC12">
    <cfRule type="cellIs" dxfId="348" priority="350" operator="greaterThan">
      <formula>$AC$9</formula>
    </cfRule>
  </conditionalFormatting>
  <conditionalFormatting sqref="AD12">
    <cfRule type="cellIs" dxfId="347" priority="349" operator="greaterThan">
      <formula>$AD$9</formula>
    </cfRule>
  </conditionalFormatting>
  <conditionalFormatting sqref="AE12">
    <cfRule type="cellIs" dxfId="346" priority="348" operator="greaterThan">
      <formula>$AE$9</formula>
    </cfRule>
  </conditionalFormatting>
  <conditionalFormatting sqref="AH12">
    <cfRule type="cellIs" dxfId="345" priority="347" operator="greaterThan">
      <formula>$AH$9</formula>
    </cfRule>
  </conditionalFormatting>
  <conditionalFormatting sqref="AI12">
    <cfRule type="cellIs" dxfId="344" priority="346" operator="greaterThan">
      <formula>$AI$9</formula>
    </cfRule>
  </conditionalFormatting>
  <conditionalFormatting sqref="AF12">
    <cfRule type="cellIs" dxfId="343" priority="345" operator="greaterThan">
      <formula>$AF$9</formula>
    </cfRule>
  </conditionalFormatting>
  <conditionalFormatting sqref="AG12">
    <cfRule type="cellIs" dxfId="342" priority="344" operator="greaterThan">
      <formula>$AG$9</formula>
    </cfRule>
  </conditionalFormatting>
  <conditionalFormatting sqref="E16">
    <cfRule type="cellIs" dxfId="341" priority="343" operator="greaterThan">
      <formula>$E$13</formula>
    </cfRule>
  </conditionalFormatting>
  <conditionalFormatting sqref="E11">
    <cfRule type="cellIs" dxfId="340" priority="342" operator="greaterThan">
      <formula>SUM($E$9:$E$10)</formula>
    </cfRule>
  </conditionalFormatting>
  <conditionalFormatting sqref="F11">
    <cfRule type="cellIs" dxfId="339" priority="341" operator="greaterThan">
      <formula>SUM($F$9:$F$10)</formula>
    </cfRule>
  </conditionalFormatting>
  <conditionalFormatting sqref="G11">
    <cfRule type="cellIs" dxfId="338" priority="340" operator="greaterThan">
      <formula>SUM($G$9:$G$10)</formula>
    </cfRule>
  </conditionalFormatting>
  <conditionalFormatting sqref="H11">
    <cfRule type="cellIs" dxfId="337" priority="339" operator="greaterThan">
      <formula>SUM($H$9:$H$10)</formula>
    </cfRule>
  </conditionalFormatting>
  <conditionalFormatting sqref="I11">
    <cfRule type="cellIs" dxfId="336" priority="338" operator="greaterThan">
      <formula>SUM($I$9:$I$10)</formula>
    </cfRule>
  </conditionalFormatting>
  <conditionalFormatting sqref="J11">
    <cfRule type="cellIs" dxfId="335" priority="337" operator="greaterThan">
      <formula>SUM($J$9:$J$10)</formula>
    </cfRule>
  </conditionalFormatting>
  <conditionalFormatting sqref="K11">
    <cfRule type="cellIs" dxfId="334" priority="336" operator="greaterThan">
      <formula>SUM($K$9:$K$10)</formula>
    </cfRule>
  </conditionalFormatting>
  <conditionalFormatting sqref="L11">
    <cfRule type="cellIs" dxfId="333" priority="335" operator="greaterThan">
      <formula>SUM($L$9:$L$10)</formula>
    </cfRule>
  </conditionalFormatting>
  <conditionalFormatting sqref="M11">
    <cfRule type="cellIs" dxfId="332" priority="334" operator="greaterThan">
      <formula>SUM($M$9:$M$10)</formula>
    </cfRule>
  </conditionalFormatting>
  <conditionalFormatting sqref="N11">
    <cfRule type="cellIs" dxfId="331" priority="333" operator="greaterThan">
      <formula>SUM($N$9:$N$10)</formula>
    </cfRule>
  </conditionalFormatting>
  <conditionalFormatting sqref="O11">
    <cfRule type="cellIs" dxfId="330" priority="332" operator="greaterThan">
      <formula>SUM($O$9:$O$10)</formula>
    </cfRule>
  </conditionalFormatting>
  <conditionalFormatting sqref="P11">
    <cfRule type="cellIs" dxfId="329" priority="331" operator="greaterThan">
      <formula>SUM($P$9:$P$10)</formula>
    </cfRule>
  </conditionalFormatting>
  <conditionalFormatting sqref="Q11">
    <cfRule type="cellIs" dxfId="328" priority="330" operator="greaterThan">
      <formula>SUM($Q$9:$Q$10)</formula>
    </cfRule>
  </conditionalFormatting>
  <conditionalFormatting sqref="R11">
    <cfRule type="cellIs" dxfId="327" priority="329" operator="greaterThan">
      <formula>SUM($R$9:$R$10)</formula>
    </cfRule>
  </conditionalFormatting>
  <conditionalFormatting sqref="S11">
    <cfRule type="cellIs" dxfId="326" priority="328" operator="greaterThan">
      <formula>SUM($S$9:$S$10)</formula>
    </cfRule>
  </conditionalFormatting>
  <conditionalFormatting sqref="T11">
    <cfRule type="cellIs" dxfId="325" priority="327" operator="greaterThan">
      <formula>SUM($T$9:$T$10)</formula>
    </cfRule>
  </conditionalFormatting>
  <conditionalFormatting sqref="U11">
    <cfRule type="cellIs" dxfId="324" priority="326" operator="greaterThan">
      <formula>SUM($U$9:$U$10)</formula>
    </cfRule>
  </conditionalFormatting>
  <conditionalFormatting sqref="V11">
    <cfRule type="cellIs" dxfId="323" priority="325" operator="greaterThan">
      <formula>SUM($V$9:$V$10)</formula>
    </cfRule>
  </conditionalFormatting>
  <conditionalFormatting sqref="W11">
    <cfRule type="cellIs" dxfId="322" priority="324" operator="greaterThan">
      <formula>SUM($W$9:$W$10)</formula>
    </cfRule>
  </conditionalFormatting>
  <conditionalFormatting sqref="X11">
    <cfRule type="cellIs" dxfId="321" priority="323" operator="greaterThan">
      <formula>SUM($X$9:$X$10)</formula>
    </cfRule>
  </conditionalFormatting>
  <conditionalFormatting sqref="Y11">
    <cfRule type="cellIs" dxfId="320" priority="322" operator="greaterThan">
      <formula>SUM($Y$9:$Y$10)</formula>
    </cfRule>
  </conditionalFormatting>
  <conditionalFormatting sqref="Z11">
    <cfRule type="cellIs" dxfId="319" priority="321" operator="greaterThan">
      <formula>SUM($Z$9:$Z$10)</formula>
    </cfRule>
  </conditionalFormatting>
  <conditionalFormatting sqref="AA11">
    <cfRule type="cellIs" dxfId="318" priority="320" operator="greaterThan">
      <formula>SUM($AA$9:$AA$10)</formula>
    </cfRule>
  </conditionalFormatting>
  <conditionalFormatting sqref="AB11">
    <cfRule type="cellIs" dxfId="317" priority="319" operator="greaterThan">
      <formula>SUM($AB$9:$AB$10)</formula>
    </cfRule>
  </conditionalFormatting>
  <conditionalFormatting sqref="AC11">
    <cfRule type="cellIs" dxfId="316" priority="318" operator="greaterThan">
      <formula>SUM($AC$9:$AC$10)</formula>
    </cfRule>
  </conditionalFormatting>
  <conditionalFormatting sqref="AD11">
    <cfRule type="cellIs" dxfId="315" priority="317" operator="greaterThan">
      <formula>SUM($AD$9:$AD$10)</formula>
    </cfRule>
  </conditionalFormatting>
  <conditionalFormatting sqref="AE11">
    <cfRule type="cellIs" dxfId="314" priority="316" operator="greaterThan">
      <formula>SUM($AE$9:$AE$10)</formula>
    </cfRule>
  </conditionalFormatting>
  <conditionalFormatting sqref="AF11">
    <cfRule type="cellIs" dxfId="313" priority="315" operator="greaterThan">
      <formula>SUM($AF$9:$AF$10)</formula>
    </cfRule>
  </conditionalFormatting>
  <conditionalFormatting sqref="AG11">
    <cfRule type="cellIs" dxfId="312" priority="314" operator="greaterThan">
      <formula>SUM($AG$9:$AG$10)</formula>
    </cfRule>
  </conditionalFormatting>
  <conditionalFormatting sqref="AH11">
    <cfRule type="cellIs" dxfId="311" priority="313" operator="greaterThan">
      <formula>SUM($AH$9:$AH$10)</formula>
    </cfRule>
  </conditionalFormatting>
  <conditionalFormatting sqref="AI11">
    <cfRule type="cellIs" dxfId="310" priority="312" operator="greaterThan">
      <formula>SUM($AI$9:$AI$10)</formula>
    </cfRule>
  </conditionalFormatting>
  <conditionalFormatting sqref="F16">
    <cfRule type="cellIs" dxfId="309" priority="311" operator="greaterThan">
      <formula>$F$13</formula>
    </cfRule>
  </conditionalFormatting>
  <conditionalFormatting sqref="G16">
    <cfRule type="cellIs" dxfId="308" priority="310" operator="greaterThan">
      <formula>$G$13</formula>
    </cfRule>
  </conditionalFormatting>
  <conditionalFormatting sqref="H16">
    <cfRule type="cellIs" dxfId="307" priority="309" operator="greaterThan">
      <formula>$H$13</formula>
    </cfRule>
  </conditionalFormatting>
  <conditionalFormatting sqref="I16">
    <cfRule type="cellIs" dxfId="306" priority="308" operator="greaterThan">
      <formula>$I$13</formula>
    </cfRule>
  </conditionalFormatting>
  <conditionalFormatting sqref="J16">
    <cfRule type="cellIs" dxfId="305" priority="307" operator="greaterThan">
      <formula>$J$13</formula>
    </cfRule>
  </conditionalFormatting>
  <conditionalFormatting sqref="K16">
    <cfRule type="cellIs" dxfId="304" priority="306" operator="greaterThan">
      <formula>$K$13</formula>
    </cfRule>
  </conditionalFormatting>
  <conditionalFormatting sqref="L16">
    <cfRule type="cellIs" dxfId="303" priority="305" operator="greaterThan">
      <formula>$L$13</formula>
    </cfRule>
  </conditionalFormatting>
  <conditionalFormatting sqref="M16">
    <cfRule type="cellIs" dxfId="302" priority="304" operator="greaterThan">
      <formula>$M$13</formula>
    </cfRule>
  </conditionalFormatting>
  <conditionalFormatting sqref="N16">
    <cfRule type="cellIs" dxfId="301" priority="303" operator="greaterThan">
      <formula>$N$13</formula>
    </cfRule>
  </conditionalFormatting>
  <conditionalFormatting sqref="O16">
    <cfRule type="cellIs" dxfId="300" priority="302" operator="greaterThan">
      <formula>$O$13</formula>
    </cfRule>
  </conditionalFormatting>
  <conditionalFormatting sqref="P16">
    <cfRule type="cellIs" dxfId="299" priority="301" operator="greaterThan">
      <formula>$P$13</formula>
    </cfRule>
  </conditionalFormatting>
  <conditionalFormatting sqref="Q16">
    <cfRule type="cellIs" dxfId="298" priority="300" operator="greaterThan">
      <formula>$Q$13</formula>
    </cfRule>
  </conditionalFormatting>
  <conditionalFormatting sqref="R16">
    <cfRule type="cellIs" dxfId="297" priority="299" operator="greaterThan">
      <formula>$R$13</formula>
    </cfRule>
  </conditionalFormatting>
  <conditionalFormatting sqref="S16">
    <cfRule type="cellIs" dxfId="296" priority="298" operator="greaterThan">
      <formula>$S$13</formula>
    </cfRule>
  </conditionalFormatting>
  <conditionalFormatting sqref="T16">
    <cfRule type="cellIs" dxfId="295" priority="297" operator="greaterThan">
      <formula>$T$13</formula>
    </cfRule>
  </conditionalFormatting>
  <conditionalFormatting sqref="U16">
    <cfRule type="cellIs" dxfId="294" priority="296" operator="greaterThan">
      <formula>$U$13</formula>
    </cfRule>
  </conditionalFormatting>
  <conditionalFormatting sqref="V16">
    <cfRule type="cellIs" dxfId="293" priority="295" operator="greaterThan">
      <formula>$V$13</formula>
    </cfRule>
  </conditionalFormatting>
  <conditionalFormatting sqref="W16">
    <cfRule type="cellIs" dxfId="292" priority="294" operator="greaterThan">
      <formula>$W$13</formula>
    </cfRule>
  </conditionalFormatting>
  <conditionalFormatting sqref="X16">
    <cfRule type="cellIs" dxfId="291" priority="293" operator="greaterThan">
      <formula>$X$13</formula>
    </cfRule>
  </conditionalFormatting>
  <conditionalFormatting sqref="Y16">
    <cfRule type="cellIs" dxfId="290" priority="292" operator="greaterThan">
      <formula>$Y$13</formula>
    </cfRule>
  </conditionalFormatting>
  <conditionalFormatting sqref="Z16">
    <cfRule type="cellIs" dxfId="289" priority="291" operator="greaterThan">
      <formula>$Z$13</formula>
    </cfRule>
  </conditionalFormatting>
  <conditionalFormatting sqref="AA16">
    <cfRule type="cellIs" dxfId="288" priority="290" operator="greaterThan">
      <formula>$AA$13</formula>
    </cfRule>
  </conditionalFormatting>
  <conditionalFormatting sqref="AB16">
    <cfRule type="cellIs" dxfId="287" priority="289" operator="greaterThan">
      <formula>$AB$13</formula>
    </cfRule>
  </conditionalFormatting>
  <conditionalFormatting sqref="AC16">
    <cfRule type="cellIs" dxfId="286" priority="288" operator="greaterThan">
      <formula>$AC$13</formula>
    </cfRule>
  </conditionalFormatting>
  <conditionalFormatting sqref="AD16">
    <cfRule type="cellIs" dxfId="285" priority="287" operator="greaterThan">
      <formula>$AD$13</formula>
    </cfRule>
  </conditionalFormatting>
  <conditionalFormatting sqref="AE16">
    <cfRule type="cellIs" dxfId="284" priority="286" operator="greaterThan">
      <formula>$AE$13</formula>
    </cfRule>
  </conditionalFormatting>
  <conditionalFormatting sqref="AF16">
    <cfRule type="cellIs" dxfId="283" priority="285" operator="greaterThan">
      <formula>$AF$13</formula>
    </cfRule>
  </conditionalFormatting>
  <conditionalFormatting sqref="AG16">
    <cfRule type="cellIs" dxfId="282" priority="284" operator="greaterThan">
      <formula>$AG$13</formula>
    </cfRule>
  </conditionalFormatting>
  <conditionalFormatting sqref="AH16">
    <cfRule type="cellIs" dxfId="281" priority="283" operator="greaterThan">
      <formula>$AH$13</formula>
    </cfRule>
  </conditionalFormatting>
  <conditionalFormatting sqref="AI16">
    <cfRule type="cellIs" dxfId="280" priority="282" operator="greaterThan">
      <formula>$AI$13</formula>
    </cfRule>
  </conditionalFormatting>
  <conditionalFormatting sqref="E15">
    <cfRule type="cellIs" dxfId="279" priority="281" operator="greaterThan">
      <formula>SUM($E$13:$E$14)</formula>
    </cfRule>
  </conditionalFormatting>
  <conditionalFormatting sqref="F15">
    <cfRule type="cellIs" dxfId="278" priority="280" operator="greaterThan">
      <formula>SUM($F$13:$F$14)</formula>
    </cfRule>
  </conditionalFormatting>
  <conditionalFormatting sqref="G15">
    <cfRule type="cellIs" dxfId="277" priority="279" operator="greaterThan">
      <formula>SUM($G$13:$G$14)</formula>
    </cfRule>
  </conditionalFormatting>
  <conditionalFormatting sqref="H15">
    <cfRule type="cellIs" dxfId="276" priority="278" operator="greaterThan">
      <formula>SUM($H$13:$H$14)</formula>
    </cfRule>
  </conditionalFormatting>
  <conditionalFormatting sqref="I15">
    <cfRule type="cellIs" dxfId="275" priority="277" operator="greaterThan">
      <formula>SUM($I$13:$I$14)</formula>
    </cfRule>
  </conditionalFormatting>
  <conditionalFormatting sqref="J15">
    <cfRule type="cellIs" dxfId="274" priority="276" operator="greaterThan">
      <formula>SUM($J$13:$J$14)</formula>
    </cfRule>
  </conditionalFormatting>
  <conditionalFormatting sqref="K15">
    <cfRule type="cellIs" dxfId="273" priority="275" operator="greaterThan">
      <formula>SUM($K$13:$K$14)</formula>
    </cfRule>
  </conditionalFormatting>
  <conditionalFormatting sqref="L15">
    <cfRule type="cellIs" dxfId="272" priority="274" operator="greaterThan">
      <formula>SUM($L$13:$L$14)</formula>
    </cfRule>
  </conditionalFormatting>
  <conditionalFormatting sqref="M15">
    <cfRule type="cellIs" dxfId="271" priority="273" operator="greaterThan">
      <formula>SUM($M$13:$M$14)</formula>
    </cfRule>
  </conditionalFormatting>
  <conditionalFormatting sqref="N15">
    <cfRule type="cellIs" dxfId="270" priority="272" operator="greaterThan">
      <formula>SUM($N$13:$N$14)</formula>
    </cfRule>
  </conditionalFormatting>
  <conditionalFormatting sqref="O15">
    <cfRule type="cellIs" dxfId="269" priority="271" operator="greaterThan">
      <formula>SUM($O$13:$O$14)</formula>
    </cfRule>
  </conditionalFormatting>
  <conditionalFormatting sqref="P15">
    <cfRule type="cellIs" dxfId="268" priority="270" operator="greaterThan">
      <formula>SUM($P$13:$P$14)</formula>
    </cfRule>
  </conditionalFormatting>
  <conditionalFormatting sqref="Q15">
    <cfRule type="cellIs" dxfId="267" priority="269" operator="greaterThan">
      <formula>SUM($Q$13:$Q$14)</formula>
    </cfRule>
  </conditionalFormatting>
  <conditionalFormatting sqref="R15">
    <cfRule type="cellIs" dxfId="266" priority="268" operator="greaterThan">
      <formula>SUM($R$13:$R$14)</formula>
    </cfRule>
  </conditionalFormatting>
  <conditionalFormatting sqref="S15">
    <cfRule type="cellIs" dxfId="265" priority="267" operator="greaterThan">
      <formula>SUM($S$13:$S$14)</formula>
    </cfRule>
  </conditionalFormatting>
  <conditionalFormatting sqref="T15">
    <cfRule type="cellIs" dxfId="264" priority="266" operator="greaterThan">
      <formula>SUM($T$13:$T$14)</formula>
    </cfRule>
  </conditionalFormatting>
  <conditionalFormatting sqref="U15">
    <cfRule type="cellIs" dxfId="263" priority="265" operator="greaterThan">
      <formula>SUM($U$13:$U$14)</formula>
    </cfRule>
  </conditionalFormatting>
  <conditionalFormatting sqref="V15">
    <cfRule type="cellIs" dxfId="262" priority="264" operator="greaterThan">
      <formula>SUM($V$13:$V$14)</formula>
    </cfRule>
  </conditionalFormatting>
  <conditionalFormatting sqref="W15">
    <cfRule type="cellIs" dxfId="261" priority="263" operator="greaterThan">
      <formula>SUM($W$13:$W$14)</formula>
    </cfRule>
  </conditionalFormatting>
  <conditionalFormatting sqref="X15">
    <cfRule type="cellIs" dxfId="260" priority="262" operator="greaterThan">
      <formula>SUM($X$13:$X$14)</formula>
    </cfRule>
  </conditionalFormatting>
  <conditionalFormatting sqref="Y15">
    <cfRule type="cellIs" dxfId="259" priority="261" operator="greaterThan">
      <formula>SUM($Y$13:$Y$14)</formula>
    </cfRule>
  </conditionalFormatting>
  <conditionalFormatting sqref="Z15">
    <cfRule type="cellIs" dxfId="258" priority="260" operator="greaterThan">
      <formula>SUM($Z$13:$Z$14)</formula>
    </cfRule>
  </conditionalFormatting>
  <conditionalFormatting sqref="AA15">
    <cfRule type="cellIs" dxfId="257" priority="259" operator="greaterThan">
      <formula>SUM($AA$13:$AA$14)</formula>
    </cfRule>
  </conditionalFormatting>
  <conditionalFormatting sqref="AB15">
    <cfRule type="cellIs" dxfId="256" priority="258" operator="greaterThan">
      <formula>SUM($AB$13:$AB$14)</formula>
    </cfRule>
  </conditionalFormatting>
  <conditionalFormatting sqref="AC15">
    <cfRule type="cellIs" dxfId="255" priority="257" operator="greaterThan">
      <formula>SUM($AC$13:$AC$14)</formula>
    </cfRule>
  </conditionalFormatting>
  <conditionalFormatting sqref="AD15">
    <cfRule type="cellIs" dxfId="254" priority="256" operator="greaterThan">
      <formula>SUM($AD$13:$AD$14)</formula>
    </cfRule>
  </conditionalFormatting>
  <conditionalFormatting sqref="AE15">
    <cfRule type="cellIs" dxfId="253" priority="255" operator="greaterThan">
      <formula>SUM($AE$13:$AE$14)</formula>
    </cfRule>
  </conditionalFormatting>
  <conditionalFormatting sqref="AF15">
    <cfRule type="cellIs" dxfId="252" priority="254" operator="greaterThan">
      <formula>SUM($AF$13:$AF$14)</formula>
    </cfRule>
  </conditionalFormatting>
  <conditionalFormatting sqref="AG15">
    <cfRule type="cellIs" dxfId="251" priority="253" operator="greaterThan">
      <formula>SUM($AG$13:$AG$14)</formula>
    </cfRule>
  </conditionalFormatting>
  <conditionalFormatting sqref="AH15">
    <cfRule type="cellIs" dxfId="250" priority="252" operator="greaterThan">
      <formula>SUM($AH$13:$AH$14)</formula>
    </cfRule>
  </conditionalFormatting>
  <conditionalFormatting sqref="AI15">
    <cfRule type="cellIs" dxfId="249" priority="251" operator="greaterThan">
      <formula>SUM($AI$13:$AI$14)</formula>
    </cfRule>
  </conditionalFormatting>
  <conditionalFormatting sqref="E19">
    <cfRule type="cellIs" dxfId="248" priority="250" operator="greaterThan">
      <formula>SUM($E$17:$E$18)</formula>
    </cfRule>
  </conditionalFormatting>
  <conditionalFormatting sqref="F19">
    <cfRule type="cellIs" dxfId="247" priority="249" operator="greaterThan">
      <formula>SUM($E$17:$E$18)</formula>
    </cfRule>
  </conditionalFormatting>
  <conditionalFormatting sqref="G19">
    <cfRule type="cellIs" dxfId="246" priority="248" operator="greaterThan">
      <formula>SUM($E$17:$E$18)</formula>
    </cfRule>
  </conditionalFormatting>
  <conditionalFormatting sqref="H19">
    <cfRule type="cellIs" dxfId="245" priority="247" operator="greaterThan">
      <formula>SUM($E$17:$E$18)</formula>
    </cfRule>
  </conditionalFormatting>
  <conditionalFormatting sqref="I19">
    <cfRule type="cellIs" dxfId="244" priority="246" operator="greaterThan">
      <formula>SUM($E$17:$E$18)</formula>
    </cfRule>
  </conditionalFormatting>
  <conditionalFormatting sqref="J19">
    <cfRule type="cellIs" dxfId="243" priority="245" operator="greaterThan">
      <formula>SUM($E$17:$E$18)</formula>
    </cfRule>
  </conditionalFormatting>
  <conditionalFormatting sqref="K19">
    <cfRule type="cellIs" dxfId="242" priority="244" operator="greaterThan">
      <formula>SUM($E$17:$E$18)</formula>
    </cfRule>
  </conditionalFormatting>
  <conditionalFormatting sqref="L19">
    <cfRule type="cellIs" dxfId="241" priority="243" operator="greaterThan">
      <formula>SUM($E$17:$E$18)</formula>
    </cfRule>
  </conditionalFormatting>
  <conditionalFormatting sqref="E23">
    <cfRule type="cellIs" dxfId="240" priority="242" operator="greaterThan">
      <formula>SUM($E$21:$E$22)</formula>
    </cfRule>
  </conditionalFormatting>
  <conditionalFormatting sqref="E27">
    <cfRule type="cellIs" dxfId="239" priority="241" operator="greaterThan">
      <formula>SUM($E$25:$E$26)</formula>
    </cfRule>
  </conditionalFormatting>
  <conditionalFormatting sqref="E31">
    <cfRule type="cellIs" dxfId="238" priority="240" operator="greaterThan">
      <formula>SUM($E$29:$E$30)</formula>
    </cfRule>
  </conditionalFormatting>
  <conditionalFormatting sqref="F23">
    <cfRule type="cellIs" dxfId="237" priority="239" operator="greaterThan">
      <formula>SUM($F$21:$F$22)</formula>
    </cfRule>
  </conditionalFormatting>
  <conditionalFormatting sqref="F31">
    <cfRule type="cellIs" dxfId="236" priority="238" operator="greaterThan">
      <formula>SUM($F$29:$F$30)</formula>
    </cfRule>
  </conditionalFormatting>
  <conditionalFormatting sqref="M19">
    <cfRule type="cellIs" dxfId="235" priority="237" operator="greaterThan">
      <formula>SUM($E$17:$E$18)</formula>
    </cfRule>
  </conditionalFormatting>
  <conditionalFormatting sqref="N19">
    <cfRule type="cellIs" dxfId="234" priority="236" operator="greaterThan">
      <formula>SUM($E$17:$E$18)</formula>
    </cfRule>
  </conditionalFormatting>
  <conditionalFormatting sqref="O19">
    <cfRule type="cellIs" dxfId="233" priority="235" operator="greaterThan">
      <formula>SUM($E$17:$E$18)</formula>
    </cfRule>
  </conditionalFormatting>
  <conditionalFormatting sqref="P19">
    <cfRule type="cellIs" dxfId="232" priority="234" operator="greaterThan">
      <formula>SUM($E$17:$E$18)</formula>
    </cfRule>
  </conditionalFormatting>
  <conditionalFormatting sqref="Q19">
    <cfRule type="cellIs" dxfId="231" priority="233" operator="greaterThan">
      <formula>SUM($E$17:$E$18)</formula>
    </cfRule>
  </conditionalFormatting>
  <conditionalFormatting sqref="T19">
    <cfRule type="cellIs" dxfId="230" priority="232" operator="greaterThan">
      <formula>SUM($E$17:$E$18)</formula>
    </cfRule>
  </conditionalFormatting>
  <conditionalFormatting sqref="U19">
    <cfRule type="cellIs" dxfId="229" priority="231" operator="greaterThan">
      <formula>SUM($E$17:$E$18)</formula>
    </cfRule>
  </conditionalFormatting>
  <conditionalFormatting sqref="V19">
    <cfRule type="cellIs" dxfId="228" priority="230" operator="greaterThan">
      <formula>SUM($E$17:$E$18)</formula>
    </cfRule>
  </conditionalFormatting>
  <conditionalFormatting sqref="W19">
    <cfRule type="cellIs" dxfId="227" priority="229" operator="greaterThan">
      <formula>SUM($E$17:$E$18)</formula>
    </cfRule>
  </conditionalFormatting>
  <conditionalFormatting sqref="X19">
    <cfRule type="cellIs" dxfId="226" priority="228" operator="greaterThan">
      <formula>SUM($E$17:$E$18)</formula>
    </cfRule>
  </conditionalFormatting>
  <conditionalFormatting sqref="AA19">
    <cfRule type="cellIs" dxfId="225" priority="227" operator="greaterThan">
      <formula>SUM($E$17:$E$18)</formula>
    </cfRule>
  </conditionalFormatting>
  <conditionalFormatting sqref="AB19">
    <cfRule type="cellIs" dxfId="224" priority="226" operator="greaterThan">
      <formula>SUM($E$17:$E$18)</formula>
    </cfRule>
  </conditionalFormatting>
  <conditionalFormatting sqref="AC19">
    <cfRule type="cellIs" dxfId="223" priority="225" operator="greaterThan">
      <formula>SUM($E$17:$E$18)</formula>
    </cfRule>
  </conditionalFormatting>
  <conditionalFormatting sqref="AD19">
    <cfRule type="cellIs" dxfId="222" priority="224" operator="greaterThan">
      <formula>SUM($E$17:$E$18)</formula>
    </cfRule>
  </conditionalFormatting>
  <conditionalFormatting sqref="AE19">
    <cfRule type="cellIs" dxfId="221" priority="223" operator="greaterThan">
      <formula>SUM($E$17:$E$18)</formula>
    </cfRule>
  </conditionalFormatting>
  <conditionalFormatting sqref="AH19">
    <cfRule type="cellIs" dxfId="220" priority="222" operator="greaterThan">
      <formula>SUM($E$17:$E$18)</formula>
    </cfRule>
  </conditionalFormatting>
  <conditionalFormatting sqref="AI19">
    <cfRule type="cellIs" dxfId="219" priority="221" operator="greaterThan">
      <formula>SUM($E$17:$E$18)</formula>
    </cfRule>
  </conditionalFormatting>
  <conditionalFormatting sqref="R19">
    <cfRule type="cellIs" dxfId="218" priority="220" operator="greaterThan">
      <formula>SUM($E$17:$E$18)</formula>
    </cfRule>
  </conditionalFormatting>
  <conditionalFormatting sqref="S19">
    <cfRule type="cellIs" dxfId="217" priority="219" operator="greaterThan">
      <formula>SUM($E$17:$E$18)</formula>
    </cfRule>
  </conditionalFormatting>
  <conditionalFormatting sqref="Y19">
    <cfRule type="cellIs" dxfId="216" priority="217" operator="greaterThan">
      <formula>SUM($E$17:$E$18)</formula>
    </cfRule>
  </conditionalFormatting>
  <conditionalFormatting sqref="Z19">
    <cfRule type="cellIs" dxfId="215" priority="216" operator="greaterThan">
      <formula>SUM($E$17:$E$18)</formula>
    </cfRule>
  </conditionalFormatting>
  <conditionalFormatting sqref="AF19">
    <cfRule type="cellIs" dxfId="214" priority="215" operator="greaterThan">
      <formula>SUM($E$17:$E$18)</formula>
    </cfRule>
  </conditionalFormatting>
  <conditionalFormatting sqref="AG19">
    <cfRule type="cellIs" dxfId="213" priority="214" operator="greaterThan">
      <formula>SUM($E$17:$E$18)</formula>
    </cfRule>
  </conditionalFormatting>
  <conditionalFormatting sqref="E20">
    <cfRule type="cellIs" dxfId="212" priority="213" operator="greaterThan">
      <formula>$E$17</formula>
    </cfRule>
  </conditionalFormatting>
  <conditionalFormatting sqref="F20">
    <cfRule type="cellIs" dxfId="211" priority="212" operator="greaterThan">
      <formula>$E$17</formula>
    </cfRule>
  </conditionalFormatting>
  <conditionalFormatting sqref="E24">
    <cfRule type="cellIs" dxfId="210" priority="211" operator="greaterThan">
      <formula>$E$21</formula>
    </cfRule>
  </conditionalFormatting>
  <conditionalFormatting sqref="E28">
    <cfRule type="cellIs" dxfId="209" priority="210" operator="greaterThan">
      <formula>$E$25</formula>
    </cfRule>
  </conditionalFormatting>
  <conditionalFormatting sqref="E32">
    <cfRule type="cellIs" dxfId="208" priority="209" operator="greaterThan">
      <formula>$E$29</formula>
    </cfRule>
  </conditionalFormatting>
  <conditionalFormatting sqref="F24">
    <cfRule type="cellIs" dxfId="207" priority="208" operator="greaterThan">
      <formula>$F$21</formula>
    </cfRule>
  </conditionalFormatting>
  <conditionalFormatting sqref="F32">
    <cfRule type="cellIs" dxfId="206" priority="207" operator="greaterThan">
      <formula>$F$29</formula>
    </cfRule>
  </conditionalFormatting>
  <conditionalFormatting sqref="G20">
    <cfRule type="cellIs" dxfId="205" priority="206" operator="greaterThan">
      <formula>$E$17</formula>
    </cfRule>
  </conditionalFormatting>
  <conditionalFormatting sqref="H20">
    <cfRule type="cellIs" dxfId="204" priority="205" operator="greaterThan">
      <formula>$E$17</formula>
    </cfRule>
  </conditionalFormatting>
  <conditionalFormatting sqref="I20">
    <cfRule type="cellIs" dxfId="203" priority="204" operator="greaterThan">
      <formula>$E$17</formula>
    </cfRule>
  </conditionalFormatting>
  <conditionalFormatting sqref="J20">
    <cfRule type="cellIs" dxfId="202" priority="203" operator="greaterThan">
      <formula>$E$17</formula>
    </cfRule>
  </conditionalFormatting>
  <conditionalFormatting sqref="M20">
    <cfRule type="cellIs" dxfId="201" priority="202" operator="greaterThan">
      <formula>$E$17</formula>
    </cfRule>
  </conditionalFormatting>
  <conditionalFormatting sqref="N20">
    <cfRule type="cellIs" dxfId="200" priority="201" operator="greaterThan">
      <formula>$E$17</formula>
    </cfRule>
  </conditionalFormatting>
  <conditionalFormatting sqref="O20">
    <cfRule type="cellIs" dxfId="199" priority="200" operator="greaterThan">
      <formula>$E$17</formula>
    </cfRule>
  </conditionalFormatting>
  <conditionalFormatting sqref="P20">
    <cfRule type="cellIs" dxfId="198" priority="199" operator="greaterThan">
      <formula>$E$17</formula>
    </cfRule>
  </conditionalFormatting>
  <conditionalFormatting sqref="Q20">
    <cfRule type="cellIs" dxfId="197" priority="198" operator="greaterThan">
      <formula>$E$17</formula>
    </cfRule>
  </conditionalFormatting>
  <conditionalFormatting sqref="T20">
    <cfRule type="cellIs" dxfId="196" priority="197" operator="greaterThan">
      <formula>$E$17</formula>
    </cfRule>
  </conditionalFormatting>
  <conditionalFormatting sqref="U20">
    <cfRule type="cellIs" dxfId="195" priority="196" operator="greaterThan">
      <formula>$E$17</formula>
    </cfRule>
  </conditionalFormatting>
  <conditionalFormatting sqref="V20">
    <cfRule type="cellIs" dxfId="194" priority="195" operator="greaterThan">
      <formula>$E$17</formula>
    </cfRule>
  </conditionalFormatting>
  <conditionalFormatting sqref="W20">
    <cfRule type="cellIs" dxfId="193" priority="194" operator="greaterThan">
      <formula>$E$17</formula>
    </cfRule>
  </conditionalFormatting>
  <conditionalFormatting sqref="X20">
    <cfRule type="cellIs" dxfId="192" priority="193" operator="greaterThan">
      <formula>$E$17</formula>
    </cfRule>
  </conditionalFormatting>
  <conditionalFormatting sqref="AA20">
    <cfRule type="cellIs" dxfId="191" priority="192" operator="greaterThan">
      <formula>$E$17</formula>
    </cfRule>
  </conditionalFormatting>
  <conditionalFormatting sqref="AB20">
    <cfRule type="cellIs" dxfId="190" priority="191" operator="greaterThan">
      <formula>$E$17</formula>
    </cfRule>
  </conditionalFormatting>
  <conditionalFormatting sqref="AC20">
    <cfRule type="cellIs" dxfId="189" priority="190" operator="greaterThan">
      <formula>$E$17</formula>
    </cfRule>
  </conditionalFormatting>
  <conditionalFormatting sqref="AD20">
    <cfRule type="cellIs" dxfId="188" priority="189" operator="greaterThan">
      <formula>$E$17</formula>
    </cfRule>
  </conditionalFormatting>
  <conditionalFormatting sqref="AE20">
    <cfRule type="cellIs" dxfId="187" priority="188" operator="greaterThan">
      <formula>$E$17</formula>
    </cfRule>
  </conditionalFormatting>
  <conditionalFormatting sqref="AH20">
    <cfRule type="cellIs" dxfId="186" priority="187" operator="greaterThan">
      <formula>$E$17</formula>
    </cfRule>
  </conditionalFormatting>
  <conditionalFormatting sqref="AI20">
    <cfRule type="cellIs" dxfId="185" priority="186" operator="greaterThan">
      <formula>$E$17</formula>
    </cfRule>
  </conditionalFormatting>
  <conditionalFormatting sqref="K20">
    <cfRule type="cellIs" dxfId="184" priority="185" operator="greaterThan">
      <formula>$E$17</formula>
    </cfRule>
  </conditionalFormatting>
  <conditionalFormatting sqref="L20">
    <cfRule type="cellIs" dxfId="183" priority="184" operator="greaterThan">
      <formula>$E$17</formula>
    </cfRule>
  </conditionalFormatting>
  <conditionalFormatting sqref="R20">
    <cfRule type="cellIs" dxfId="182" priority="183" operator="greaterThan">
      <formula>$E$17</formula>
    </cfRule>
  </conditionalFormatting>
  <conditionalFormatting sqref="S20">
    <cfRule type="cellIs" dxfId="181" priority="182" operator="greaterThan">
      <formula>$E$17</formula>
    </cfRule>
  </conditionalFormatting>
  <conditionalFormatting sqref="Y20">
    <cfRule type="cellIs" dxfId="180" priority="181" operator="greaterThan">
      <formula>$E$17</formula>
    </cfRule>
  </conditionalFormatting>
  <conditionalFormatting sqref="Z20">
    <cfRule type="cellIs" dxfId="179" priority="180" operator="greaterThan">
      <formula>$E$17</formula>
    </cfRule>
  </conditionalFormatting>
  <conditionalFormatting sqref="AF20">
    <cfRule type="cellIs" dxfId="178" priority="179" operator="greaterThan">
      <formula>$E$17</formula>
    </cfRule>
  </conditionalFormatting>
  <conditionalFormatting sqref="AG20">
    <cfRule type="cellIs" dxfId="177" priority="178" operator="greaterThan">
      <formula>$E$17</formula>
    </cfRule>
  </conditionalFormatting>
  <conditionalFormatting sqref="G23">
    <cfRule type="cellIs" dxfId="176" priority="177" operator="greaterThan">
      <formula>SUM($G$21:$G$22)</formula>
    </cfRule>
  </conditionalFormatting>
  <conditionalFormatting sqref="H23">
    <cfRule type="cellIs" dxfId="175" priority="176" operator="greaterThan">
      <formula>SUM($H$21:$H$22)</formula>
    </cfRule>
  </conditionalFormatting>
  <conditionalFormatting sqref="I23">
    <cfRule type="cellIs" dxfId="174" priority="175" operator="greaterThan">
      <formula>SUM($I$21:$I$22)</formula>
    </cfRule>
  </conditionalFormatting>
  <conditionalFormatting sqref="J23">
    <cfRule type="cellIs" dxfId="173" priority="174" operator="greaterThan">
      <formula>SUM($J$21:$J$22)</formula>
    </cfRule>
  </conditionalFormatting>
  <conditionalFormatting sqref="K23">
    <cfRule type="cellIs" dxfId="172" priority="173" operator="greaterThan">
      <formula>SUM($K$21:$K$22)</formula>
    </cfRule>
  </conditionalFormatting>
  <conditionalFormatting sqref="L23">
    <cfRule type="cellIs" dxfId="171" priority="172" operator="greaterThan">
      <formula>SUM($L$21:$L$22)</formula>
    </cfRule>
  </conditionalFormatting>
  <conditionalFormatting sqref="R23">
    <cfRule type="cellIs" dxfId="170" priority="171" operator="greaterThan">
      <formula>SUM($R$21:$R$22)</formula>
    </cfRule>
  </conditionalFormatting>
  <conditionalFormatting sqref="S23">
    <cfRule type="cellIs" dxfId="169" priority="170" operator="greaterThan">
      <formula>SUM($S$21:$S$22)</formula>
    </cfRule>
  </conditionalFormatting>
  <conditionalFormatting sqref="Y23">
    <cfRule type="cellIs" dxfId="168" priority="169" operator="greaterThan">
      <formula>SUM($Y$21:$Y$22)</formula>
    </cfRule>
  </conditionalFormatting>
  <conditionalFormatting sqref="Z23">
    <cfRule type="cellIs" dxfId="167" priority="168" operator="greaterThan">
      <formula>SUM($Z$21:$Z$22)</formula>
    </cfRule>
  </conditionalFormatting>
  <conditionalFormatting sqref="AF23">
    <cfRule type="cellIs" dxfId="166" priority="167" operator="greaterThan">
      <formula>SUM($AF$21:$AF$22)</formula>
    </cfRule>
  </conditionalFormatting>
  <conditionalFormatting sqref="AG23">
    <cfRule type="cellIs" dxfId="165" priority="166" operator="greaterThan">
      <formula>SUM($AG$21:$AG$22)</formula>
    </cfRule>
  </conditionalFormatting>
  <conditionalFormatting sqref="M23">
    <cfRule type="cellIs" dxfId="164" priority="165" operator="greaterThan">
      <formula>SUM($M$21:$M$22)</formula>
    </cfRule>
  </conditionalFormatting>
  <conditionalFormatting sqref="N23">
    <cfRule type="cellIs" dxfId="163" priority="164" operator="greaterThan">
      <formula>SUM($N$21:$N$22)</formula>
    </cfRule>
  </conditionalFormatting>
  <conditionalFormatting sqref="O23">
    <cfRule type="cellIs" dxfId="162" priority="163" operator="greaterThan">
      <formula>SUM($O$21:$O$22)</formula>
    </cfRule>
  </conditionalFormatting>
  <conditionalFormatting sqref="P23">
    <cfRule type="cellIs" dxfId="161" priority="162" operator="greaterThan">
      <formula>SUM($P$21:$P$22)</formula>
    </cfRule>
  </conditionalFormatting>
  <conditionalFormatting sqref="Q23">
    <cfRule type="cellIs" dxfId="160" priority="161" operator="greaterThan">
      <formula>SUM($Q$21:$Q$22)</formula>
    </cfRule>
  </conditionalFormatting>
  <conditionalFormatting sqref="T23">
    <cfRule type="cellIs" dxfId="159" priority="160" operator="greaterThan">
      <formula>SUM($T$21:$T$22)</formula>
    </cfRule>
  </conditionalFormatting>
  <conditionalFormatting sqref="U23">
    <cfRule type="cellIs" dxfId="158" priority="159" operator="greaterThan">
      <formula>SUM($U$21:$U$22)</formula>
    </cfRule>
  </conditionalFormatting>
  <conditionalFormatting sqref="V23">
    <cfRule type="cellIs" dxfId="157" priority="158" operator="greaterThan">
      <formula>SUM($V$21:$V$22)</formula>
    </cfRule>
  </conditionalFormatting>
  <conditionalFormatting sqref="W23">
    <cfRule type="cellIs" dxfId="156" priority="157" operator="greaterThan">
      <formula>SUM($W$21:$W$22)</formula>
    </cfRule>
  </conditionalFormatting>
  <conditionalFormatting sqref="X23">
    <cfRule type="cellIs" dxfId="155" priority="156" operator="greaterThan">
      <formula>SUM($X$21:$X$22)</formula>
    </cfRule>
  </conditionalFormatting>
  <conditionalFormatting sqref="AA23">
    <cfRule type="cellIs" dxfId="154" priority="155" operator="greaterThan">
      <formula>SUM($AA$21:$AA$22)</formula>
    </cfRule>
  </conditionalFormatting>
  <conditionalFormatting sqref="AB23">
    <cfRule type="cellIs" dxfId="153" priority="154" operator="greaterThan">
      <formula>SUM($AB$21:$AB$22)</formula>
    </cfRule>
  </conditionalFormatting>
  <conditionalFormatting sqref="AC23">
    <cfRule type="cellIs" dxfId="152" priority="153" operator="greaterThan">
      <formula>SUM($AC$21:$AC$22)</formula>
    </cfRule>
  </conditionalFormatting>
  <conditionalFormatting sqref="AD23">
    <cfRule type="cellIs" dxfId="151" priority="152" operator="greaterThan">
      <formula>SUM($AD$21:$AD$22)</formula>
    </cfRule>
  </conditionalFormatting>
  <conditionalFormatting sqref="AE23">
    <cfRule type="cellIs" dxfId="150" priority="151" operator="greaterThan">
      <formula>SUM($AE$21:$AE$22)</formula>
    </cfRule>
  </conditionalFormatting>
  <conditionalFormatting sqref="AH23">
    <cfRule type="cellIs" dxfId="149" priority="150" operator="greaterThan">
      <formula>SUM($AH$21:$AH$22)</formula>
    </cfRule>
  </conditionalFormatting>
  <conditionalFormatting sqref="AI23">
    <cfRule type="cellIs" dxfId="148" priority="149" operator="greaterThan">
      <formula>SUM($AI$21:$AI$22)</formula>
    </cfRule>
  </conditionalFormatting>
  <conditionalFormatting sqref="K27">
    <cfRule type="cellIs" dxfId="147" priority="148" operator="greaterThan">
      <formula>SUM($K$25:$K$26)</formula>
    </cfRule>
  </conditionalFormatting>
  <conditionalFormatting sqref="L27">
    <cfRule type="cellIs" dxfId="146" priority="147" operator="greaterThan">
      <formula>SUM($L$25:$L$26)</formula>
    </cfRule>
  </conditionalFormatting>
  <conditionalFormatting sqref="R27">
    <cfRule type="cellIs" dxfId="145" priority="146" operator="greaterThan">
      <formula>SUM($R$25:$R$26)</formula>
    </cfRule>
  </conditionalFormatting>
  <conditionalFormatting sqref="S27">
    <cfRule type="cellIs" dxfId="144" priority="145" operator="greaterThan">
      <formula>SUM($S$25:$S$26)</formula>
    </cfRule>
  </conditionalFormatting>
  <conditionalFormatting sqref="Y27">
    <cfRule type="cellIs" dxfId="143" priority="144" operator="greaterThan">
      <formula>SUM($Y$25:$Y$26)</formula>
    </cfRule>
  </conditionalFormatting>
  <conditionalFormatting sqref="Z27">
    <cfRule type="cellIs" dxfId="142" priority="143" operator="greaterThan">
      <formula>SUM($Z$25:$Z$26)</formula>
    </cfRule>
  </conditionalFormatting>
  <conditionalFormatting sqref="AF27">
    <cfRule type="cellIs" dxfId="141" priority="142" operator="greaterThan">
      <formula>SUM($AF$25:$AF$26)</formula>
    </cfRule>
  </conditionalFormatting>
  <conditionalFormatting sqref="AG27">
    <cfRule type="cellIs" dxfId="140" priority="141" operator="greaterThan">
      <formula>SUM($AG$25:$AG$26)</formula>
    </cfRule>
  </conditionalFormatting>
  <conditionalFormatting sqref="F27">
    <cfRule type="cellIs" dxfId="139" priority="140" operator="greaterThan">
      <formula>SUM($F$25:$F$26)</formula>
    </cfRule>
  </conditionalFormatting>
  <conditionalFormatting sqref="G27">
    <cfRule type="cellIs" dxfId="138" priority="139" operator="greaterThan">
      <formula>SUM($G$25:$G$26)</formula>
    </cfRule>
  </conditionalFormatting>
  <conditionalFormatting sqref="H27">
    <cfRule type="cellIs" dxfId="137" priority="138" operator="greaterThan">
      <formula>SUM($H$25:$H$26)</formula>
    </cfRule>
  </conditionalFormatting>
  <conditionalFormatting sqref="I27">
    <cfRule type="cellIs" dxfId="136" priority="137" operator="greaterThan">
      <formula>SUM($I$25:$I$26)</formula>
    </cfRule>
  </conditionalFormatting>
  <conditionalFormatting sqref="J27">
    <cfRule type="cellIs" dxfId="135" priority="136" operator="greaterThan">
      <formula>SUM($J$25:$J$26)</formula>
    </cfRule>
  </conditionalFormatting>
  <conditionalFormatting sqref="M27">
    <cfRule type="cellIs" dxfId="134" priority="135" operator="greaterThan">
      <formula>SUM($M$25:$M$26)</formula>
    </cfRule>
  </conditionalFormatting>
  <conditionalFormatting sqref="N27">
    <cfRule type="cellIs" dxfId="133" priority="134" operator="greaterThan">
      <formula>SUM($N$25:$N$26)</formula>
    </cfRule>
  </conditionalFormatting>
  <conditionalFormatting sqref="O27">
    <cfRule type="cellIs" dxfId="132" priority="133" operator="greaterThan">
      <formula>SUM($O$25:$O$26)</formula>
    </cfRule>
  </conditionalFormatting>
  <conditionalFormatting sqref="P27">
    <cfRule type="cellIs" dxfId="131" priority="132" operator="greaterThan">
      <formula>SUM($P$25:$P$26)</formula>
    </cfRule>
  </conditionalFormatting>
  <conditionalFormatting sqref="Q27">
    <cfRule type="cellIs" dxfId="130" priority="131" operator="greaterThan">
      <formula>SUM($Q$25:$Q$26)</formula>
    </cfRule>
  </conditionalFormatting>
  <conditionalFormatting sqref="T27">
    <cfRule type="cellIs" dxfId="129" priority="130" operator="greaterThan">
      <formula>SUM($T$25:$T$26)</formula>
    </cfRule>
  </conditionalFormatting>
  <conditionalFormatting sqref="U27">
    <cfRule type="cellIs" dxfId="128" priority="129" operator="greaterThan">
      <formula>SUM($U$25:$U$26)</formula>
    </cfRule>
  </conditionalFormatting>
  <conditionalFormatting sqref="V27">
    <cfRule type="cellIs" dxfId="127" priority="128" operator="greaterThan">
      <formula>SUM($V$25:$V$26)</formula>
    </cfRule>
  </conditionalFormatting>
  <conditionalFormatting sqref="W27">
    <cfRule type="cellIs" dxfId="126" priority="127" operator="greaterThan">
      <formula>SUM($W$25:$W$26)</formula>
    </cfRule>
  </conditionalFormatting>
  <conditionalFormatting sqref="X27">
    <cfRule type="cellIs" dxfId="125" priority="126" operator="greaterThan">
      <formula>SUM($X$25:$X$26)</formula>
    </cfRule>
  </conditionalFormatting>
  <conditionalFormatting sqref="AA27">
    <cfRule type="cellIs" dxfId="124" priority="125" operator="greaterThan">
      <formula>SUM($AA$25:$AA$26)</formula>
    </cfRule>
  </conditionalFormatting>
  <conditionalFormatting sqref="AB27">
    <cfRule type="cellIs" dxfId="123" priority="124" operator="greaterThan">
      <formula>SUM($AB$25:$AB$26)</formula>
    </cfRule>
  </conditionalFormatting>
  <conditionalFormatting sqref="AC27">
    <cfRule type="cellIs" dxfId="122" priority="123" operator="greaterThan">
      <formula>SUM($AC$25:$AC$26)</formula>
    </cfRule>
  </conditionalFormatting>
  <conditionalFormatting sqref="AD27">
    <cfRule type="cellIs" dxfId="121" priority="122" operator="greaterThan">
      <formula>SUM($AD$25:$AD$26)</formula>
    </cfRule>
  </conditionalFormatting>
  <conditionalFormatting sqref="AE27">
    <cfRule type="cellIs" dxfId="120" priority="121" operator="greaterThan">
      <formula>SUM($AE$25:$AE$26)</formula>
    </cfRule>
  </conditionalFormatting>
  <conditionalFormatting sqref="AH27">
    <cfRule type="cellIs" dxfId="119" priority="120" operator="greaterThan">
      <formula>SUM($AH$25:$AH$26)</formula>
    </cfRule>
  </conditionalFormatting>
  <conditionalFormatting sqref="AI27">
    <cfRule type="cellIs" dxfId="118" priority="119" operator="greaterThan">
      <formula>SUM($AI$25:$AI$26)</formula>
    </cfRule>
  </conditionalFormatting>
  <conditionalFormatting sqref="K31">
    <cfRule type="cellIs" dxfId="117" priority="118" operator="greaterThan">
      <formula>SUM($K$29:$K$30)</formula>
    </cfRule>
  </conditionalFormatting>
  <conditionalFormatting sqref="L31">
    <cfRule type="cellIs" dxfId="116" priority="117" operator="greaterThan">
      <formula>SUM($L$29:$L$30)</formula>
    </cfRule>
  </conditionalFormatting>
  <conditionalFormatting sqref="R31">
    <cfRule type="cellIs" dxfId="115" priority="116" operator="greaterThan">
      <formula>SUM($R$29:$R$30)</formula>
    </cfRule>
  </conditionalFormatting>
  <conditionalFormatting sqref="S31">
    <cfRule type="cellIs" dxfId="114" priority="115" operator="greaterThan">
      <formula>SUM($S$29:$S$30)</formula>
    </cfRule>
  </conditionalFormatting>
  <conditionalFormatting sqref="Y31">
    <cfRule type="cellIs" dxfId="113" priority="114" operator="greaterThan">
      <formula>SUM($Y$29:$Y$30)</formula>
    </cfRule>
  </conditionalFormatting>
  <conditionalFormatting sqref="Z31">
    <cfRule type="cellIs" dxfId="112" priority="113" operator="greaterThan">
      <formula>SUM($Z$29:$Z$30)</formula>
    </cfRule>
  </conditionalFormatting>
  <conditionalFormatting sqref="AF31">
    <cfRule type="cellIs" dxfId="111" priority="112" operator="greaterThan">
      <formula>SUM($AF$29:$AF$30)</formula>
    </cfRule>
  </conditionalFormatting>
  <conditionalFormatting sqref="AG31">
    <cfRule type="cellIs" dxfId="110" priority="111" operator="greaterThan">
      <formula>SUM($AG$29:$AG$30)</formula>
    </cfRule>
  </conditionalFormatting>
  <conditionalFormatting sqref="G31">
    <cfRule type="cellIs" dxfId="109" priority="110" operator="greaterThan">
      <formula>SUM($G$29:$G$30)</formula>
    </cfRule>
  </conditionalFormatting>
  <conditionalFormatting sqref="H31">
    <cfRule type="cellIs" dxfId="108" priority="109" operator="greaterThan">
      <formula>SUM($H$29:$H$30)</formula>
    </cfRule>
  </conditionalFormatting>
  <conditionalFormatting sqref="I31">
    <cfRule type="cellIs" dxfId="107" priority="108" operator="greaterThan">
      <formula>SUM($I$29:$I$30)</formula>
    </cfRule>
  </conditionalFormatting>
  <conditionalFormatting sqref="J31">
    <cfRule type="cellIs" dxfId="106" priority="107" operator="greaterThan">
      <formula>SUM($J$29:$J$30)</formula>
    </cfRule>
  </conditionalFormatting>
  <conditionalFormatting sqref="M31">
    <cfRule type="cellIs" dxfId="105" priority="106" operator="greaterThan">
      <formula>SUM($M$29:$M$30)</formula>
    </cfRule>
  </conditionalFormatting>
  <conditionalFormatting sqref="N31">
    <cfRule type="cellIs" dxfId="104" priority="105" operator="greaterThan">
      <formula>SUM($N$29:$N$30)</formula>
    </cfRule>
  </conditionalFormatting>
  <conditionalFormatting sqref="O31">
    <cfRule type="cellIs" dxfId="103" priority="104" operator="greaterThan">
      <formula>SUM($O$29:$O$30)</formula>
    </cfRule>
  </conditionalFormatting>
  <conditionalFormatting sqref="P31">
    <cfRule type="cellIs" dxfId="102" priority="103" operator="greaterThan">
      <formula>SUM($P$29:$P$30)</formula>
    </cfRule>
  </conditionalFormatting>
  <conditionalFormatting sqref="Q31">
    <cfRule type="cellIs" dxfId="101" priority="102" operator="greaterThan">
      <formula>SUM($Q$29:$Q$30)</formula>
    </cfRule>
  </conditionalFormatting>
  <conditionalFormatting sqref="T31">
    <cfRule type="cellIs" dxfId="100" priority="101" operator="greaterThan">
      <formula>SUM($T$29:$T$30)</formula>
    </cfRule>
  </conditionalFormatting>
  <conditionalFormatting sqref="U31">
    <cfRule type="cellIs" dxfId="99" priority="100" operator="greaterThan">
      <formula>SUM($U$29:$U$30)</formula>
    </cfRule>
  </conditionalFormatting>
  <conditionalFormatting sqref="V31">
    <cfRule type="cellIs" dxfId="98" priority="99" operator="greaterThan">
      <formula>SUM($V$29:$V$30)</formula>
    </cfRule>
  </conditionalFormatting>
  <conditionalFormatting sqref="W31">
    <cfRule type="cellIs" dxfId="97" priority="98" operator="greaterThan">
      <formula>SUM($W$29:$W$30)</formula>
    </cfRule>
  </conditionalFormatting>
  <conditionalFormatting sqref="X31">
    <cfRule type="cellIs" dxfId="96" priority="97" operator="greaterThan">
      <formula>SUM($X$29:$X$30)</formula>
    </cfRule>
  </conditionalFormatting>
  <conditionalFormatting sqref="AA31">
    <cfRule type="cellIs" dxfId="95" priority="96" operator="greaterThan">
      <formula>SUM($AA$29:$AA$30)</formula>
    </cfRule>
  </conditionalFormatting>
  <conditionalFormatting sqref="AB31">
    <cfRule type="cellIs" dxfId="94" priority="95" operator="greaterThan">
      <formula>SUM($AB$29:$AB$30)</formula>
    </cfRule>
  </conditionalFormatting>
  <conditionalFormatting sqref="AD31">
    <cfRule type="cellIs" dxfId="93" priority="94" operator="greaterThan">
      <formula>SUM($AD$29:$AD$30)</formula>
    </cfRule>
  </conditionalFormatting>
  <conditionalFormatting sqref="AC31">
    <cfRule type="cellIs" dxfId="92" priority="93" operator="greaterThan">
      <formula>SUM($AC$29:$AC$30)</formula>
    </cfRule>
  </conditionalFormatting>
  <conditionalFormatting sqref="AE31">
    <cfRule type="cellIs" dxfId="91" priority="92" operator="greaterThan">
      <formula>SUM($AE$29:$AE$30)</formula>
    </cfRule>
  </conditionalFormatting>
  <conditionalFormatting sqref="AH31">
    <cfRule type="cellIs" dxfId="90" priority="91" operator="greaterThan">
      <formula>SUM($AH$29:$AH$30)</formula>
    </cfRule>
  </conditionalFormatting>
  <conditionalFormatting sqref="AI31">
    <cfRule type="cellIs" dxfId="89" priority="90" operator="greaterThan">
      <formula>SUM($AI$29:$AI$30)</formula>
    </cfRule>
  </conditionalFormatting>
  <conditionalFormatting sqref="F28">
    <cfRule type="cellIs" dxfId="88" priority="89" operator="greaterThan">
      <formula>$F$25</formula>
    </cfRule>
  </conditionalFormatting>
  <conditionalFormatting sqref="G28">
    <cfRule type="cellIs" dxfId="87" priority="88" operator="greaterThan">
      <formula>$G$25</formula>
    </cfRule>
  </conditionalFormatting>
  <conditionalFormatting sqref="H28">
    <cfRule type="cellIs" dxfId="86" priority="87" operator="greaterThan">
      <formula>$H$25</formula>
    </cfRule>
  </conditionalFormatting>
  <conditionalFormatting sqref="I28">
    <cfRule type="cellIs" dxfId="85" priority="86" operator="greaterThan">
      <formula>$I$25</formula>
    </cfRule>
  </conditionalFormatting>
  <conditionalFormatting sqref="J25">
    <cfRule type="cellIs" dxfId="84" priority="85" operator="greaterThan">
      <formula>$E$17</formula>
    </cfRule>
  </conditionalFormatting>
  <conditionalFormatting sqref="M28">
    <cfRule type="cellIs" dxfId="83" priority="84" operator="greaterThan">
      <formula>$M$25</formula>
    </cfRule>
  </conditionalFormatting>
  <conditionalFormatting sqref="N28">
    <cfRule type="cellIs" dxfId="82" priority="83" operator="greaterThan">
      <formula>$N$25</formula>
    </cfRule>
  </conditionalFormatting>
  <conditionalFormatting sqref="O28">
    <cfRule type="cellIs" dxfId="81" priority="82" operator="greaterThan">
      <formula>$O$25</formula>
    </cfRule>
  </conditionalFormatting>
  <conditionalFormatting sqref="P28">
    <cfRule type="cellIs" dxfId="80" priority="81" operator="greaterThan">
      <formula>$P$25</formula>
    </cfRule>
  </conditionalFormatting>
  <conditionalFormatting sqref="Q28">
    <cfRule type="cellIs" dxfId="79" priority="80" operator="greaterThan">
      <formula>$Q$25</formula>
    </cfRule>
  </conditionalFormatting>
  <conditionalFormatting sqref="T28">
    <cfRule type="cellIs" dxfId="78" priority="79" operator="greaterThan">
      <formula>$T$25</formula>
    </cfRule>
  </conditionalFormatting>
  <conditionalFormatting sqref="U28">
    <cfRule type="cellIs" dxfId="77" priority="78" operator="greaterThan">
      <formula>$U$25</formula>
    </cfRule>
  </conditionalFormatting>
  <conditionalFormatting sqref="V28">
    <cfRule type="cellIs" dxfId="76" priority="77" operator="greaterThan">
      <formula>$V$25</formula>
    </cfRule>
  </conditionalFormatting>
  <conditionalFormatting sqref="W28">
    <cfRule type="cellIs" dxfId="75" priority="76" operator="greaterThan">
      <formula>$W$25</formula>
    </cfRule>
  </conditionalFormatting>
  <conditionalFormatting sqref="X28">
    <cfRule type="cellIs" dxfId="74" priority="75" operator="greaterThan">
      <formula>$X$25</formula>
    </cfRule>
  </conditionalFormatting>
  <conditionalFormatting sqref="AA28">
    <cfRule type="cellIs" dxfId="73" priority="74" operator="greaterThan">
      <formula>$AA$25</formula>
    </cfRule>
  </conditionalFormatting>
  <conditionalFormatting sqref="AB28">
    <cfRule type="cellIs" dxfId="72" priority="73" operator="greaterThan">
      <formula>$AB$25</formula>
    </cfRule>
  </conditionalFormatting>
  <conditionalFormatting sqref="AC28">
    <cfRule type="cellIs" dxfId="71" priority="72" operator="greaterThan">
      <formula>$AC$25</formula>
    </cfRule>
  </conditionalFormatting>
  <conditionalFormatting sqref="AD28">
    <cfRule type="cellIs" dxfId="70" priority="71" operator="greaterThan">
      <formula>$AD$25</formula>
    </cfRule>
  </conditionalFormatting>
  <conditionalFormatting sqref="AE28">
    <cfRule type="cellIs" dxfId="69" priority="70" operator="greaterThan">
      <formula>$AE$25</formula>
    </cfRule>
  </conditionalFormatting>
  <conditionalFormatting sqref="AH28">
    <cfRule type="cellIs" dxfId="68" priority="69" operator="greaterThan">
      <formula>$AH$25</formula>
    </cfRule>
  </conditionalFormatting>
  <conditionalFormatting sqref="AI28">
    <cfRule type="cellIs" dxfId="67" priority="68" operator="greaterThan">
      <formula>$AI$25</formula>
    </cfRule>
  </conditionalFormatting>
  <conditionalFormatting sqref="G32">
    <cfRule type="cellIs" dxfId="66" priority="67" operator="greaterThan">
      <formula>$G$29</formula>
    </cfRule>
  </conditionalFormatting>
  <conditionalFormatting sqref="H32">
    <cfRule type="cellIs" dxfId="65" priority="66" operator="greaterThan">
      <formula>$H$29</formula>
    </cfRule>
  </conditionalFormatting>
  <conditionalFormatting sqref="I32">
    <cfRule type="cellIs" dxfId="64" priority="65" operator="greaterThan">
      <formula>$I$29</formula>
    </cfRule>
  </conditionalFormatting>
  <conditionalFormatting sqref="J32">
    <cfRule type="cellIs" dxfId="63" priority="64" operator="greaterThan">
      <formula>$J$29</formula>
    </cfRule>
  </conditionalFormatting>
  <conditionalFormatting sqref="M32">
    <cfRule type="cellIs" dxfId="62" priority="63" operator="greaterThan">
      <formula>$M$29</formula>
    </cfRule>
  </conditionalFormatting>
  <conditionalFormatting sqref="N32">
    <cfRule type="cellIs" dxfId="61" priority="62" operator="greaterThan">
      <formula>$N$29</formula>
    </cfRule>
  </conditionalFormatting>
  <conditionalFormatting sqref="O32">
    <cfRule type="cellIs" dxfId="60" priority="61" operator="greaterThan">
      <formula>$O$29</formula>
    </cfRule>
  </conditionalFormatting>
  <conditionalFormatting sqref="P32">
    <cfRule type="cellIs" dxfId="59" priority="60" operator="greaterThan">
      <formula>$P$29</formula>
    </cfRule>
  </conditionalFormatting>
  <conditionalFormatting sqref="Q32">
    <cfRule type="cellIs" dxfId="58" priority="59" operator="greaterThan">
      <formula>$Q$29</formula>
    </cfRule>
  </conditionalFormatting>
  <conditionalFormatting sqref="T32">
    <cfRule type="cellIs" dxfId="57" priority="58" operator="greaterThan">
      <formula>$T$29</formula>
    </cfRule>
  </conditionalFormatting>
  <conditionalFormatting sqref="U32">
    <cfRule type="cellIs" dxfId="56" priority="57" operator="greaterThan">
      <formula>$U$29</formula>
    </cfRule>
  </conditionalFormatting>
  <conditionalFormatting sqref="V32">
    <cfRule type="cellIs" dxfId="55" priority="56" operator="greaterThan">
      <formula>$V$29</formula>
    </cfRule>
  </conditionalFormatting>
  <conditionalFormatting sqref="W32">
    <cfRule type="cellIs" dxfId="54" priority="55" operator="greaterThan">
      <formula>$W$29</formula>
    </cfRule>
  </conditionalFormatting>
  <conditionalFormatting sqref="X32">
    <cfRule type="cellIs" dxfId="53" priority="54" operator="greaterThan">
      <formula>$X$29</formula>
    </cfRule>
  </conditionalFormatting>
  <conditionalFormatting sqref="AA32">
    <cfRule type="cellIs" dxfId="52" priority="53" operator="greaterThan">
      <formula>$AA$29</formula>
    </cfRule>
  </conditionalFormatting>
  <conditionalFormatting sqref="AB32">
    <cfRule type="cellIs" dxfId="51" priority="52" operator="greaterThan">
      <formula>$AB$29</formula>
    </cfRule>
  </conditionalFormatting>
  <conditionalFormatting sqref="AC32">
    <cfRule type="cellIs" dxfId="50" priority="51" operator="greaterThan">
      <formula>$AC$29</formula>
    </cfRule>
  </conditionalFormatting>
  <conditionalFormatting sqref="AD32">
    <cfRule type="cellIs" dxfId="49" priority="50" operator="greaterThan">
      <formula>$AD$29</formula>
    </cfRule>
  </conditionalFormatting>
  <conditionalFormatting sqref="AE32">
    <cfRule type="cellIs" dxfId="48" priority="49" operator="greaterThan">
      <formula>$AE$29</formula>
    </cfRule>
  </conditionalFormatting>
  <conditionalFormatting sqref="AH32">
    <cfRule type="cellIs" dxfId="47" priority="48" operator="greaterThan">
      <formula>$AH$29</formula>
    </cfRule>
  </conditionalFormatting>
  <conditionalFormatting sqref="AI32">
    <cfRule type="cellIs" dxfId="46" priority="47" operator="greaterThan">
      <formula>$AI$29</formula>
    </cfRule>
  </conditionalFormatting>
  <conditionalFormatting sqref="K32">
    <cfRule type="cellIs" dxfId="45" priority="46" operator="greaterThan">
      <formula>$K$29</formula>
    </cfRule>
  </conditionalFormatting>
  <conditionalFormatting sqref="L32">
    <cfRule type="cellIs" dxfId="44" priority="45" operator="greaterThan">
      <formula>$L$29</formula>
    </cfRule>
  </conditionalFormatting>
  <conditionalFormatting sqref="R32">
    <cfRule type="cellIs" dxfId="43" priority="44" operator="greaterThan">
      <formula>$R$29</formula>
    </cfRule>
  </conditionalFormatting>
  <conditionalFormatting sqref="S32">
    <cfRule type="cellIs" dxfId="42" priority="43" operator="greaterThan">
      <formula>$S$29</formula>
    </cfRule>
  </conditionalFormatting>
  <conditionalFormatting sqref="Y32">
    <cfRule type="cellIs" dxfId="41" priority="42" operator="greaterThan">
      <formula>$Y$29</formula>
    </cfRule>
  </conditionalFormatting>
  <conditionalFormatting sqref="Z32">
    <cfRule type="cellIs" dxfId="40" priority="41" operator="greaterThan">
      <formula>$Z$29</formula>
    </cfRule>
  </conditionalFormatting>
  <conditionalFormatting sqref="AF32">
    <cfRule type="cellIs" dxfId="39" priority="40" operator="greaterThan">
      <formula>$AF$29</formula>
    </cfRule>
  </conditionalFormatting>
  <conditionalFormatting sqref="AG32">
    <cfRule type="cellIs" dxfId="38" priority="39" operator="greaterThan">
      <formula>$AG$29</formula>
    </cfRule>
  </conditionalFormatting>
  <conditionalFormatting sqref="G24">
    <cfRule type="cellIs" dxfId="37" priority="38" operator="greaterThan">
      <formula>$G$21</formula>
    </cfRule>
  </conditionalFormatting>
  <conditionalFormatting sqref="H24">
    <cfRule type="cellIs" dxfId="36" priority="37" operator="greaterThan">
      <formula>$H$21</formula>
    </cfRule>
  </conditionalFormatting>
  <conditionalFormatting sqref="I24">
    <cfRule type="cellIs" dxfId="35" priority="36" operator="greaterThan">
      <formula>$I$21</formula>
    </cfRule>
  </conditionalFormatting>
  <conditionalFormatting sqref="J24">
    <cfRule type="cellIs" dxfId="34" priority="35" operator="greaterThan">
      <formula>$J$21</formula>
    </cfRule>
  </conditionalFormatting>
  <conditionalFormatting sqref="M24">
    <cfRule type="cellIs" dxfId="33" priority="34" operator="greaterThan">
      <formula>$M$21</formula>
    </cfRule>
  </conditionalFormatting>
  <conditionalFormatting sqref="N24">
    <cfRule type="cellIs" dxfId="32" priority="33" operator="greaterThan">
      <formula>$N$21</formula>
    </cfRule>
  </conditionalFormatting>
  <conditionalFormatting sqref="O24">
    <cfRule type="cellIs" dxfId="31" priority="32" operator="greaterThan">
      <formula>$O$21</formula>
    </cfRule>
  </conditionalFormatting>
  <conditionalFormatting sqref="P24">
    <cfRule type="cellIs" dxfId="30" priority="31" operator="greaterThan">
      <formula>$P$21</formula>
    </cfRule>
  </conditionalFormatting>
  <conditionalFormatting sqref="Q24">
    <cfRule type="cellIs" dxfId="29" priority="30" operator="greaterThan">
      <formula>$Q$21</formula>
    </cfRule>
  </conditionalFormatting>
  <conditionalFormatting sqref="T24">
    <cfRule type="cellIs" dxfId="28" priority="29" operator="greaterThan">
      <formula>$T$21</formula>
    </cfRule>
  </conditionalFormatting>
  <conditionalFormatting sqref="U24">
    <cfRule type="cellIs" dxfId="27" priority="28" operator="greaterThan">
      <formula>$U$21</formula>
    </cfRule>
  </conditionalFormatting>
  <conditionalFormatting sqref="V24">
    <cfRule type="cellIs" dxfId="26" priority="27" operator="greaterThan">
      <formula>$V$21</formula>
    </cfRule>
  </conditionalFormatting>
  <conditionalFormatting sqref="W24">
    <cfRule type="cellIs" dxfId="25" priority="26" operator="greaterThan">
      <formula>$W$21</formula>
    </cfRule>
  </conditionalFormatting>
  <conditionalFormatting sqref="X24">
    <cfRule type="cellIs" dxfId="24" priority="25" operator="greaterThan">
      <formula>$X$21</formula>
    </cfRule>
  </conditionalFormatting>
  <conditionalFormatting sqref="AA24">
    <cfRule type="cellIs" dxfId="23" priority="24" operator="greaterThan">
      <formula>$AA$21</formula>
    </cfRule>
  </conditionalFormatting>
  <conditionalFormatting sqref="AB24">
    <cfRule type="cellIs" dxfId="22" priority="23" operator="greaterThan">
      <formula>$AB$21</formula>
    </cfRule>
  </conditionalFormatting>
  <conditionalFormatting sqref="AC24">
    <cfRule type="cellIs" dxfId="21" priority="22" operator="greaterThan">
      <formula>$AC$21</formula>
    </cfRule>
  </conditionalFormatting>
  <conditionalFormatting sqref="AD24">
    <cfRule type="cellIs" dxfId="20" priority="21" operator="greaterThan">
      <formula>$AD$21</formula>
    </cfRule>
  </conditionalFormatting>
  <conditionalFormatting sqref="AE24">
    <cfRule type="cellIs" dxfId="19" priority="20" operator="greaterThan">
      <formula>$AE$21</formula>
    </cfRule>
  </conditionalFormatting>
  <conditionalFormatting sqref="AH24">
    <cfRule type="cellIs" dxfId="18" priority="19" operator="greaterThan">
      <formula>$AH$21</formula>
    </cfRule>
  </conditionalFormatting>
  <conditionalFormatting sqref="AI24">
    <cfRule type="cellIs" dxfId="17" priority="18" operator="greaterThan">
      <formula>$AI$21</formula>
    </cfRule>
  </conditionalFormatting>
  <conditionalFormatting sqref="K24">
    <cfRule type="cellIs" dxfId="16" priority="17" operator="greaterThan">
      <formula>$K$21</formula>
    </cfRule>
  </conditionalFormatting>
  <conditionalFormatting sqref="L24">
    <cfRule type="cellIs" dxfId="15" priority="16" operator="greaterThan">
      <formula>$L$21</formula>
    </cfRule>
  </conditionalFormatting>
  <conditionalFormatting sqref="R24">
    <cfRule type="cellIs" dxfId="14" priority="15" operator="greaterThan">
      <formula>$R$21</formula>
    </cfRule>
  </conditionalFormatting>
  <conditionalFormatting sqref="S24">
    <cfRule type="cellIs" dxfId="13" priority="14" operator="greaterThan">
      <formula>$S$21</formula>
    </cfRule>
  </conditionalFormatting>
  <conditionalFormatting sqref="Y24">
    <cfRule type="cellIs" dxfId="12" priority="13" operator="greaterThan">
      <formula>$Y$21</formula>
    </cfRule>
  </conditionalFormatting>
  <conditionalFormatting sqref="Z24">
    <cfRule type="cellIs" dxfId="11" priority="12" operator="greaterThan">
      <formula>$Z$21</formula>
    </cfRule>
  </conditionalFormatting>
  <conditionalFormatting sqref="AF24">
    <cfRule type="cellIs" dxfId="10" priority="11" operator="greaterThan">
      <formula>$AF$21</formula>
    </cfRule>
  </conditionalFormatting>
  <conditionalFormatting sqref="AG24">
    <cfRule type="cellIs" dxfId="9" priority="10" operator="greaterThan">
      <formula>$AG$21</formula>
    </cfRule>
  </conditionalFormatting>
  <conditionalFormatting sqref="J28">
    <cfRule type="cellIs" dxfId="8" priority="9" operator="greaterThan">
      <formula>$J$25</formula>
    </cfRule>
  </conditionalFormatting>
  <conditionalFormatting sqref="K28">
    <cfRule type="cellIs" dxfId="7" priority="8" operator="greaterThan">
      <formula>$K$25</formula>
    </cfRule>
  </conditionalFormatting>
  <conditionalFormatting sqref="L28">
    <cfRule type="cellIs" dxfId="6" priority="7" operator="greaterThan">
      <formula>$L$25</formula>
    </cfRule>
  </conditionalFormatting>
  <conditionalFormatting sqref="R28">
    <cfRule type="cellIs" dxfId="5" priority="6" operator="greaterThan">
      <formula>$R$25</formula>
    </cfRule>
  </conditionalFormatting>
  <conditionalFormatting sqref="S28">
    <cfRule type="cellIs" dxfId="4" priority="5" operator="greaterThan">
      <formula>$S$25</formula>
    </cfRule>
  </conditionalFormatting>
  <conditionalFormatting sqref="Y28">
    <cfRule type="cellIs" dxfId="3" priority="4" operator="greaterThan">
      <formula>$Y$25</formula>
    </cfRule>
  </conditionalFormatting>
  <conditionalFormatting sqref="Z28">
    <cfRule type="cellIs" dxfId="2" priority="3" operator="greaterThan">
      <formula>$Z$25</formula>
    </cfRule>
  </conditionalFormatting>
  <conditionalFormatting sqref="AF28">
    <cfRule type="cellIs" dxfId="1" priority="2" operator="greaterThan">
      <formula>$AF$25</formula>
    </cfRule>
  </conditionalFormatting>
  <conditionalFormatting sqref="AG28">
    <cfRule type="cellIs" dxfId="0" priority="1" operator="greaterThan">
      <formula>$AG$25</formula>
    </cfRule>
  </conditionalFormatting>
  <printOptions horizontalCentered="1" verticalCentered="1"/>
  <pageMargins left="0" right="0" top="0" bottom="0" header="0" footer="0"/>
  <pageSetup paperSize="9" scale="25" orientation="landscape" r:id="rId1"/>
  <headerFooter alignWithMargins="0"/>
  <ignoredErrors>
    <ignoredError sqref="AU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Латишев</dc:creator>
  <cp:lastModifiedBy>Elena</cp:lastModifiedBy>
  <cp:lastPrinted>2018-08-27T11:05:11Z</cp:lastPrinted>
  <dcterms:created xsi:type="dcterms:W3CDTF">2015-09-03T08:03:54Z</dcterms:created>
  <dcterms:modified xsi:type="dcterms:W3CDTF">2018-08-27T16:22:37Z</dcterms:modified>
</cp:coreProperties>
</file>