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activeTab="1"/>
  </bookViews>
  <sheets>
    <sheet name="1" sheetId="5" r:id="rId1"/>
    <sheet name="Вывести" sheetId="3" r:id="rId2"/>
  </sheets>
  <calcPr calcId="152511"/>
</workbook>
</file>

<file path=xl/calcChain.xml><?xml version="1.0" encoding="utf-8"?>
<calcChain xmlns="http://schemas.openxmlformats.org/spreadsheetml/2006/main">
  <c r="O9" i="3" l="1" a="1"/>
  <c r="O9" i="3"/>
  <c r="N9" i="3" a="1"/>
  <c r="N9" i="3"/>
  <c r="M9" i="3" a="1"/>
  <c r="M9" i="3"/>
  <c r="L9" i="3" a="1"/>
  <c r="L9" i="3"/>
  <c r="K9" i="3" a="1"/>
  <c r="K9" i="3"/>
  <c r="F9" i="3" a="1"/>
  <c r="H9" i="3" a="1"/>
  <c r="G9" i="3" a="1"/>
  <c r="J9" i="3" a="1"/>
  <c r="I9" i="3" a="1"/>
  <c r="F9" i="3" l="1"/>
  <c r="I9" i="3"/>
  <c r="J9" i="3"/>
  <c r="G9" i="3"/>
  <c r="H9" i="3"/>
  <c r="F14" i="3"/>
  <c r="G14" i="3"/>
  <c r="E14" i="3"/>
  <c r="D14" i="3"/>
  <c r="E9" i="3" a="1"/>
  <c r="D9" i="3" a="1"/>
  <c r="R18" i="5" a="1"/>
  <c r="S18" i="5" a="1"/>
  <c r="Q18" i="5" a="1"/>
  <c r="P18" i="5" a="1"/>
  <c r="O18" i="5" a="1"/>
  <c r="I20" i="5" a="1"/>
  <c r="O17" i="5" a="1"/>
  <c r="O15" i="5" a="1"/>
  <c r="E9" i="3" l="1"/>
  <c r="D9" i="3"/>
  <c r="P18" i="5"/>
  <c r="Q18" i="5"/>
  <c r="S18" i="5"/>
  <c r="R18" i="5"/>
  <c r="O18" i="5"/>
  <c r="I20" i="5"/>
  <c r="O17" i="5"/>
  <c r="O15" i="5"/>
  <c r="O16" i="5" a="1"/>
  <c r="O16" i="5" s="1"/>
  <c r="C13" i="5"/>
  <c r="O14" i="5" a="1"/>
  <c r="O12" i="5" a="1"/>
  <c r="O13" i="5" a="1"/>
  <c r="O14" i="5" l="1"/>
  <c r="O12" i="5"/>
  <c r="O13" i="5"/>
  <c r="C20" i="5" a="1"/>
  <c r="AA20" i="5" a="1"/>
  <c r="O20" i="5" a="1"/>
  <c r="U20" i="5" a="1"/>
  <c r="I18" i="5" a="1"/>
  <c r="I17" i="5" a="1"/>
  <c r="C20" i="5" l="1"/>
  <c r="U20" i="5"/>
  <c r="O20" i="5"/>
  <c r="AA20" i="5"/>
  <c r="I18" i="5"/>
  <c r="I17" i="5"/>
  <c r="I16" i="5"/>
  <c r="C17" i="5" a="1"/>
  <c r="C17" i="5" s="1"/>
  <c r="C14" i="5" a="1"/>
  <c r="C14" i="5" s="1"/>
  <c r="I14" i="5" a="1"/>
  <c r="I14" i="5" s="1"/>
  <c r="I13" i="5" a="1"/>
  <c r="I13" i="5" s="1"/>
  <c r="I15" i="5" a="1"/>
  <c r="C18" i="5" a="1"/>
  <c r="C16" i="5" a="1"/>
  <c r="C15" i="5" a="1"/>
  <c r="I15" i="5" l="1"/>
  <c r="C18" i="5"/>
  <c r="C16" i="5"/>
  <c r="C15" i="5"/>
</calcChain>
</file>

<file path=xl/sharedStrings.xml><?xml version="1.0" encoding="utf-8"?>
<sst xmlns="http://schemas.openxmlformats.org/spreadsheetml/2006/main" count="82" uniqueCount="19">
  <si>
    <t>Название_Одно</t>
  </si>
  <si>
    <t>Название_второе</t>
  </si>
  <si>
    <t>Название_третье</t>
  </si>
  <si>
    <t>Название_четвёртое</t>
  </si>
  <si>
    <t>Название_пятое</t>
  </si>
  <si>
    <t>Задача 1</t>
  </si>
  <si>
    <t>плюс Необходимо вывести список названий в строке.</t>
  </si>
  <si>
    <t>Задача 1.1</t>
  </si>
  <si>
    <t>Задача 2</t>
  </si>
  <si>
    <t>Задача 2.1</t>
  </si>
  <si>
    <t>&lt;---- лист постепенно пополняется.</t>
  </si>
  <si>
    <t>Результат, то что нужно увидеть---&gt;</t>
  </si>
  <si>
    <t>Необходимо сосчитать, у скольких названий новое (нижнее) число (в пятой колонке) ВЫШЕ предыдущего.</t>
  </si>
  <si>
    <t xml:space="preserve">(предыдущее обязательно выше 0, если предыдущее 0 то ищется ещё ранее где не ноль, а выше нуля число). </t>
  </si>
  <si>
    <t>Необходимо сосчитать, у скольких названий новое (нижнее) число (в пятой колонке) НИЖЕ предыдущего.</t>
  </si>
  <si>
    <t>СУММ(--(Ч(СМЕЩ('1'!C1;LOG(1+ТРАНСП(МУМНОЖ(ТРАНСП((ОСТАТ(СТОЛБЕЦ('1'!C:AF);6)=2)*(ДВССЫЛ("'1'!C2:AF"&amp;СЧЁТ('1'!B:B))&gt;0));2^СТРОКА(ДВССЫЛ("1:"&amp;СЧЁТ('1'!B:B)-1))));2);СТОЛБЕЦ('1'!C:AF)-3))&gt;(ОСТАТ(СТОЛБЕЦ('1'!C:AF);6)=2)*ЕСЛИ(Ч(+СМЕЩ('1'!C1:AF1;СЧЁТ('1'!B:B);));Ч(+СМЕЩ('1'!C1:AF1;СЧЁТ('1'!B:B);));9^9)))</t>
  </si>
  <si>
    <t>СУММ(--(Ч(СМЕЩ('1'!C1;LOG(1+ТРАНСП(МУМНОЖ(ТРАНСП((ОСТАТ(СТОЛБЕЦ('1'!C:AF);6)=2)*(ДВССЫЛ("'1'!C2:AF"&amp;СЧЁТ('1'!B:B))&gt;0));2^СТРОКА(ДВССЫЛ("1:"&amp;СЧЁТ('1'!B:B)-1))));2);СТОЛБЕЦ('1'!C:AF)-3))&lt;(ОСТАТ(СТОЛБЕЦ('1'!C:AF);6)=2)*Ч(+СМЕЩ('1'!C1:AF1;СЧЁТ('1'!B:B);))))</t>
  </si>
  <si>
    <t>ЕСЛИОШИБКА(Т(СМЕЩ('1'!$C1;СЧЁТ('1'!$B:$B);НАИМЕНЬШИЙ(ЕСЛИ(Ч(СМЕЩ('1'!$C1;LOG(1+ТРАНСП(МУМНОЖ(ТРАНСП((ОСТАТ(СТОЛБЕЦ('1'!$C:$AF);6)=2)*(ДВССЫЛ("'1'!C2:AF"&amp;СЧЁТ('1'!$B:$B))&gt;0));2^СТРОКА(ДВССЫЛ("1:"&amp;СЧЁТ('1'!$B:$B)-1))));2);СТОЛБЕЦ('1'!$C:$AF)-3))&lt;(ОСТАТ(СТОЛБЕЦ('1'!$C:$AF);6)=2)*Ч(+СМЕЩ('1'!$C1:$AF1;СЧЁТ('1'!$B:$B);));СТОЛБЕЦ('1'!$C:$AF)-8);СТОЛБЕЦ(A1))));"")</t>
  </si>
  <si>
    <t>ЕСЛИОШИБКА(Т(СМЕЩ('1'!$C1;СЧЁТ('1'!$B:$B);НАИМЕНЬШИЙ(ЕСЛИ(Ч(СМЕЩ('1'!$C1;LOG(1+ТРАНСП(МУМНОЖ(ТРАНСП((ОСТАТ(СТОЛБЕЦ('1'!$C:$AF);6)=2)*(ДВССЫЛ("'1'!C2:AF"&amp;СЧЁТ('1'!$B:$B))&gt;0));2^СТРОКА(ДВССЫЛ("1:"&amp;СЧЁТ('1'!$B:$B)-1))));2);СТОЛБЕЦ('1'!$C:$AF)-3))&gt;(ОСТАТ(СТОЛБЕЦ('1'!$C:$AF);6)=2)*ЕСЛИ(Ч(+СМЕЩ('1'!$C1:$AF1;СЧЁТ('1'!$B:$B);));Ч(+СМЕЩ('1'!$C1:$AF1;СЧЁТ('1'!$B:$B);));9^9);СТОЛБЕЦ('1'!$C:$AF)-8);СТОЛБЕЦ(A1))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</si>
</sst>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3" borderId="0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2"/>
  <sheetViews>
    <sheetView zoomScale="115" zoomScaleNormal="115" workbookViewId="0">
      <selection activeCell="B9" sqref="B9"/>
    </sheetView>
  </sheetViews>
  <sheetFormatPr defaultRowHeight="15" x14ac:dyDescent="0.25"/>
  <cols>
    <col min="1" max="1" width="11.140625" style="3" bestFit="1" customWidth="1"/>
    <col min="2" max="2" width="9.140625" style="2" bestFit="1" customWidth="1"/>
    <col min="3" max="3" width="15.5703125" bestFit="1" customWidth="1"/>
    <col min="4" max="5" width="2.28515625" bestFit="1" customWidth="1"/>
    <col min="6" max="7" width="6" customWidth="1"/>
    <col min="8" max="8" width="2.28515625" style="15" bestFit="1" customWidth="1"/>
    <col min="9" max="9" width="17.28515625" style="3" bestFit="1" customWidth="1"/>
    <col min="10" max="13" width="2.28515625" style="4" bestFit="1" customWidth="1"/>
    <col min="14" max="14" width="2.28515625" style="14" bestFit="1" customWidth="1"/>
    <col min="15" max="15" width="16.85546875" style="3" bestFit="1" customWidth="1"/>
    <col min="16" max="16" width="16.85546875" style="4" bestFit="1" customWidth="1"/>
    <col min="17" max="17" width="20.28515625" style="4" bestFit="1" customWidth="1"/>
    <col min="18" max="18" width="13.42578125" style="4" bestFit="1" customWidth="1"/>
    <col min="19" max="19" width="6.28515625" style="4" customWidth="1"/>
    <col min="20" max="20" width="3.42578125" style="14" bestFit="1" customWidth="1"/>
    <col min="21" max="21" width="20.28515625" style="3" bestFit="1" customWidth="1"/>
    <col min="22" max="23" width="3.42578125" style="4" bestFit="1" customWidth="1"/>
    <col min="24" max="24" width="9.28515625" style="4" customWidth="1"/>
    <col min="25" max="25" width="9.7109375" style="4" customWidth="1"/>
    <col min="26" max="26" width="3.42578125" style="14" bestFit="1" customWidth="1"/>
    <col min="27" max="27" width="16" style="3" bestFit="1" customWidth="1"/>
    <col min="28" max="28" width="2.28515625" style="4" bestFit="1" customWidth="1"/>
    <col min="29" max="29" width="3.42578125" style="4" bestFit="1" customWidth="1"/>
    <col min="30" max="30" width="11.140625" style="4" bestFit="1" customWidth="1"/>
    <col min="31" max="31" width="12.28515625" style="4" bestFit="1" customWidth="1"/>
    <col min="32" max="32" width="3.42578125" style="14" bestFit="1" customWidth="1"/>
    <col min="33" max="33" width="34.140625" bestFit="1" customWidth="1"/>
  </cols>
  <sheetData>
    <row r="2" spans="1:33" x14ac:dyDescent="0.25">
      <c r="A2" s="1">
        <v>43333</v>
      </c>
      <c r="B2" s="2">
        <v>0.96923611111111108</v>
      </c>
      <c r="C2" t="s">
        <v>0</v>
      </c>
      <c r="D2">
        <v>9</v>
      </c>
      <c r="E2">
        <v>8</v>
      </c>
      <c r="F2">
        <v>5.9887616000000001</v>
      </c>
      <c r="G2">
        <v>2.9409382399999999</v>
      </c>
      <c r="H2" s="15">
        <v>1</v>
      </c>
      <c r="I2" s="3" t="s">
        <v>1</v>
      </c>
      <c r="J2" s="4">
        <v>0</v>
      </c>
      <c r="K2" s="4">
        <v>0</v>
      </c>
      <c r="L2" s="4">
        <v>0</v>
      </c>
      <c r="M2" s="4">
        <v>0</v>
      </c>
      <c r="N2" s="14">
        <v>0</v>
      </c>
      <c r="O2" s="3" t="s">
        <v>2</v>
      </c>
      <c r="P2" s="4">
        <v>53</v>
      </c>
      <c r="Q2" s="4">
        <v>40</v>
      </c>
      <c r="R2" s="4">
        <v>6062.7794387199992</v>
      </c>
      <c r="S2" s="4">
        <v>4559.9902124800019</v>
      </c>
      <c r="T2" s="14">
        <v>53</v>
      </c>
      <c r="U2" s="3" t="s">
        <v>3</v>
      </c>
      <c r="V2" s="4">
        <v>54</v>
      </c>
      <c r="W2" s="4">
        <v>47</v>
      </c>
      <c r="X2" s="4">
        <v>3008.9772950324996</v>
      </c>
      <c r="Y2" s="4">
        <v>2333.2343282600004</v>
      </c>
      <c r="Z2" s="14">
        <v>86</v>
      </c>
      <c r="AA2" s="3" t="s">
        <v>4</v>
      </c>
      <c r="AB2" s="4">
        <v>9</v>
      </c>
      <c r="AC2" s="4">
        <v>13</v>
      </c>
      <c r="AD2" s="4">
        <v>49.687362999999991</v>
      </c>
      <c r="AE2" s="4">
        <v>123.42522600000002</v>
      </c>
      <c r="AF2" s="14">
        <v>34</v>
      </c>
    </row>
    <row r="3" spans="1:33" x14ac:dyDescent="0.25">
      <c r="A3" s="1">
        <v>43333</v>
      </c>
      <c r="B3" s="2">
        <v>0.96962962962962962</v>
      </c>
      <c r="C3" t="s">
        <v>0</v>
      </c>
      <c r="D3">
        <v>0</v>
      </c>
      <c r="E3">
        <v>0</v>
      </c>
      <c r="F3">
        <v>0</v>
      </c>
      <c r="G3">
        <v>0</v>
      </c>
      <c r="H3" s="15">
        <v>2</v>
      </c>
      <c r="I3" s="3" t="s">
        <v>1</v>
      </c>
      <c r="J3" s="4">
        <v>0</v>
      </c>
      <c r="K3" s="4">
        <v>0</v>
      </c>
      <c r="L3" s="4">
        <v>0</v>
      </c>
      <c r="M3" s="4">
        <v>0</v>
      </c>
      <c r="N3" s="14">
        <v>0</v>
      </c>
      <c r="O3" s="3" t="s">
        <v>2</v>
      </c>
      <c r="P3" s="4">
        <v>5</v>
      </c>
      <c r="Q3" s="4">
        <v>0</v>
      </c>
      <c r="R3" s="4">
        <v>35.432698880000011</v>
      </c>
      <c r="S3" s="4">
        <v>0</v>
      </c>
      <c r="T3" s="14">
        <v>53</v>
      </c>
      <c r="U3" s="3" t="s">
        <v>3</v>
      </c>
      <c r="V3" s="4">
        <v>0</v>
      </c>
      <c r="W3" s="4">
        <v>4</v>
      </c>
      <c r="X3" s="4">
        <v>0</v>
      </c>
      <c r="Y3" s="4">
        <v>75.229362587499992</v>
      </c>
      <c r="Z3" s="14">
        <v>41</v>
      </c>
      <c r="AA3" s="3" t="s">
        <v>4</v>
      </c>
      <c r="AB3" s="4">
        <v>1</v>
      </c>
      <c r="AC3" s="4">
        <v>0</v>
      </c>
      <c r="AD3" s="4">
        <v>1.27908</v>
      </c>
      <c r="AE3" s="4">
        <v>0</v>
      </c>
      <c r="AF3" s="14">
        <v>34</v>
      </c>
    </row>
    <row r="4" spans="1:33" x14ac:dyDescent="0.25">
      <c r="A4" s="1">
        <v>43333</v>
      </c>
      <c r="B4" s="2">
        <v>0.9700347222222222</v>
      </c>
      <c r="C4" t="s">
        <v>0</v>
      </c>
      <c r="D4">
        <v>0</v>
      </c>
      <c r="E4">
        <v>0</v>
      </c>
      <c r="F4">
        <v>0</v>
      </c>
      <c r="G4">
        <v>0</v>
      </c>
      <c r="H4" s="15">
        <v>0</v>
      </c>
      <c r="I4" s="3" t="s">
        <v>1</v>
      </c>
      <c r="J4" s="4">
        <v>0</v>
      </c>
      <c r="K4" s="4">
        <v>0</v>
      </c>
      <c r="L4" s="4">
        <v>0</v>
      </c>
      <c r="M4" s="4">
        <v>0</v>
      </c>
      <c r="N4" s="14">
        <v>0</v>
      </c>
      <c r="O4" s="3" t="s">
        <v>2</v>
      </c>
      <c r="P4" s="4">
        <v>0</v>
      </c>
      <c r="Q4" s="4">
        <v>0</v>
      </c>
      <c r="R4" s="4">
        <v>0</v>
      </c>
      <c r="S4" s="4">
        <v>0</v>
      </c>
      <c r="T4" s="14">
        <v>0</v>
      </c>
      <c r="U4" s="3" t="s">
        <v>3</v>
      </c>
      <c r="V4" s="4">
        <v>1</v>
      </c>
      <c r="W4" s="4">
        <v>0</v>
      </c>
      <c r="X4" s="4">
        <v>0.78618275999999987</v>
      </c>
      <c r="Y4" s="4">
        <v>0</v>
      </c>
      <c r="Z4" s="14">
        <v>12</v>
      </c>
      <c r="AA4" s="3" t="s">
        <v>4</v>
      </c>
      <c r="AB4" s="4">
        <v>1</v>
      </c>
      <c r="AC4" s="4">
        <v>0</v>
      </c>
      <c r="AD4" s="4">
        <v>8.5000000000000006E-2</v>
      </c>
      <c r="AE4" s="4">
        <v>0</v>
      </c>
      <c r="AF4" s="14">
        <v>34</v>
      </c>
    </row>
    <row r="5" spans="1:33" x14ac:dyDescent="0.25">
      <c r="A5" s="1">
        <v>43333</v>
      </c>
      <c r="B5" s="2">
        <v>0.97042824074074074</v>
      </c>
      <c r="C5" t="s">
        <v>0</v>
      </c>
      <c r="D5">
        <v>0</v>
      </c>
      <c r="E5">
        <v>0</v>
      </c>
      <c r="F5">
        <v>0</v>
      </c>
      <c r="G5">
        <v>0</v>
      </c>
      <c r="H5" s="15">
        <v>0</v>
      </c>
      <c r="I5" s="3" t="s">
        <v>1</v>
      </c>
      <c r="J5" s="4">
        <v>0</v>
      </c>
      <c r="K5" s="4">
        <v>0</v>
      </c>
      <c r="L5" s="4">
        <v>0</v>
      </c>
      <c r="M5" s="4">
        <v>0</v>
      </c>
      <c r="N5" s="14">
        <v>0</v>
      </c>
      <c r="O5" s="3" t="s">
        <v>2</v>
      </c>
      <c r="P5" s="4">
        <v>6</v>
      </c>
      <c r="Q5" s="4">
        <v>0</v>
      </c>
      <c r="R5" s="4">
        <v>4.0480089600000007</v>
      </c>
      <c r="S5" s="4">
        <v>0</v>
      </c>
      <c r="T5" s="14">
        <v>26</v>
      </c>
      <c r="U5" s="3" t="s">
        <v>3</v>
      </c>
      <c r="V5" s="4">
        <v>1</v>
      </c>
      <c r="W5" s="4">
        <v>3</v>
      </c>
      <c r="X5" s="4">
        <v>39.413930874999998</v>
      </c>
      <c r="Y5" s="4">
        <v>2.5132233775000001</v>
      </c>
      <c r="Z5" s="14">
        <v>37</v>
      </c>
      <c r="AA5" s="3" t="s">
        <v>4</v>
      </c>
      <c r="AB5" s="4">
        <v>1</v>
      </c>
      <c r="AC5" s="4">
        <v>0</v>
      </c>
      <c r="AD5" s="4">
        <v>9.078E-2</v>
      </c>
      <c r="AE5" s="4">
        <v>0</v>
      </c>
      <c r="AF5" s="14">
        <v>34</v>
      </c>
    </row>
    <row r="6" spans="1:33" x14ac:dyDescent="0.25">
      <c r="A6" s="1">
        <v>43333</v>
      </c>
      <c r="B6" s="2">
        <v>0.97082175925925929</v>
      </c>
      <c r="C6" t="s">
        <v>0</v>
      </c>
      <c r="D6">
        <v>1</v>
      </c>
      <c r="E6">
        <v>0</v>
      </c>
      <c r="F6">
        <v>0.28135296000000004</v>
      </c>
      <c r="G6">
        <v>0</v>
      </c>
      <c r="H6" s="15">
        <v>3</v>
      </c>
      <c r="I6" s="3" t="s">
        <v>1</v>
      </c>
      <c r="J6" s="4">
        <v>0</v>
      </c>
      <c r="K6" s="4">
        <v>0</v>
      </c>
      <c r="L6" s="4">
        <v>0</v>
      </c>
      <c r="M6" s="4">
        <v>0</v>
      </c>
      <c r="N6" s="14">
        <v>0</v>
      </c>
      <c r="O6" s="3" t="s">
        <v>2</v>
      </c>
      <c r="P6" s="4">
        <v>1</v>
      </c>
      <c r="Q6" s="4">
        <v>1</v>
      </c>
      <c r="R6" s="4">
        <v>77.953778560000003</v>
      </c>
      <c r="S6" s="4">
        <v>1.1127705600000002</v>
      </c>
      <c r="T6" s="14">
        <v>26</v>
      </c>
      <c r="U6" s="3" t="s">
        <v>3</v>
      </c>
      <c r="V6" s="4">
        <v>1</v>
      </c>
      <c r="W6" s="4">
        <v>0</v>
      </c>
      <c r="X6" s="4">
        <v>31.562235704999999</v>
      </c>
      <c r="Y6" s="4">
        <v>0</v>
      </c>
      <c r="Z6" s="14">
        <v>27</v>
      </c>
      <c r="AA6" s="3" t="s">
        <v>4</v>
      </c>
      <c r="AB6" s="4">
        <v>1</v>
      </c>
      <c r="AC6" s="4">
        <v>0</v>
      </c>
      <c r="AD6" s="4">
        <v>0.20672000000000001</v>
      </c>
      <c r="AE6" s="4">
        <v>0</v>
      </c>
      <c r="AF6" s="14">
        <v>34</v>
      </c>
    </row>
    <row r="7" spans="1:33" x14ac:dyDescent="0.25">
      <c r="A7" s="1">
        <v>43333</v>
      </c>
      <c r="B7" s="2">
        <v>0.97122685185185187</v>
      </c>
      <c r="C7" t="s">
        <v>0</v>
      </c>
      <c r="D7">
        <v>0</v>
      </c>
      <c r="E7">
        <v>0</v>
      </c>
      <c r="F7">
        <v>0</v>
      </c>
      <c r="G7">
        <v>0</v>
      </c>
      <c r="H7" s="15">
        <v>0</v>
      </c>
      <c r="I7" s="3" t="s">
        <v>1</v>
      </c>
      <c r="J7" s="4">
        <v>0</v>
      </c>
      <c r="K7" s="4">
        <v>0</v>
      </c>
      <c r="L7" s="4">
        <v>0</v>
      </c>
      <c r="M7" s="4">
        <v>0</v>
      </c>
      <c r="N7" s="14">
        <v>0</v>
      </c>
      <c r="O7" s="3" t="s">
        <v>2</v>
      </c>
      <c r="P7" s="4">
        <v>1</v>
      </c>
      <c r="Q7" s="4">
        <v>1</v>
      </c>
      <c r="R7" s="4">
        <v>69.916921600000009</v>
      </c>
      <c r="S7" s="4">
        <v>0.7332864</v>
      </c>
      <c r="T7" s="14">
        <v>26</v>
      </c>
      <c r="U7" s="3" t="s">
        <v>3</v>
      </c>
      <c r="V7" s="4">
        <v>0</v>
      </c>
      <c r="W7" s="4">
        <v>1</v>
      </c>
      <c r="X7" s="4">
        <v>0</v>
      </c>
      <c r="Y7" s="4">
        <v>142.15344687500001</v>
      </c>
      <c r="Z7" s="14">
        <v>26</v>
      </c>
      <c r="AA7" s="3" t="s">
        <v>4</v>
      </c>
      <c r="AB7" s="4">
        <v>0</v>
      </c>
      <c r="AC7" s="4">
        <v>2</v>
      </c>
      <c r="AD7" s="4">
        <v>0</v>
      </c>
      <c r="AE7" s="4">
        <v>0.73794000000000004</v>
      </c>
      <c r="AF7" s="14">
        <v>39</v>
      </c>
    </row>
    <row r="8" spans="1:33" x14ac:dyDescent="0.25">
      <c r="A8" s="1">
        <v>43333</v>
      </c>
      <c r="B8" s="2">
        <v>0.97162037037037041</v>
      </c>
      <c r="C8" t="s">
        <v>0</v>
      </c>
      <c r="D8">
        <v>0</v>
      </c>
      <c r="E8">
        <v>0</v>
      </c>
      <c r="F8">
        <v>0</v>
      </c>
      <c r="G8">
        <v>0</v>
      </c>
      <c r="H8" s="15">
        <v>0</v>
      </c>
      <c r="I8" s="3" t="s">
        <v>1</v>
      </c>
      <c r="J8" s="4">
        <v>0</v>
      </c>
      <c r="K8" s="4">
        <v>0</v>
      </c>
      <c r="L8" s="4">
        <v>0</v>
      </c>
      <c r="M8" s="4">
        <v>0</v>
      </c>
      <c r="N8" s="14">
        <v>0</v>
      </c>
      <c r="O8" s="3" t="s">
        <v>2</v>
      </c>
      <c r="P8" s="4">
        <v>0</v>
      </c>
      <c r="Q8" s="4">
        <v>0</v>
      </c>
      <c r="R8" s="4">
        <v>0</v>
      </c>
      <c r="S8" s="4">
        <v>0</v>
      </c>
      <c r="T8" s="14">
        <v>0</v>
      </c>
      <c r="U8" s="3" t="s">
        <v>3</v>
      </c>
      <c r="V8" s="4">
        <v>5</v>
      </c>
      <c r="W8" s="4">
        <v>2</v>
      </c>
      <c r="X8" s="4">
        <v>238.98297024249999</v>
      </c>
      <c r="Y8" s="4">
        <v>46.097842725</v>
      </c>
      <c r="Z8" s="14">
        <v>8</v>
      </c>
      <c r="AA8" s="3" t="s">
        <v>4</v>
      </c>
      <c r="AB8" s="4">
        <v>0</v>
      </c>
      <c r="AC8" s="4">
        <v>1</v>
      </c>
      <c r="AD8" s="4">
        <v>0</v>
      </c>
      <c r="AE8" s="4">
        <v>1.5270300000000001</v>
      </c>
      <c r="AF8" s="14">
        <v>33</v>
      </c>
    </row>
    <row r="9" spans="1:33" x14ac:dyDescent="0.25">
      <c r="A9" s="1">
        <v>43333</v>
      </c>
      <c r="B9" s="2">
        <v>0.97202546296296299</v>
      </c>
      <c r="C9" t="s">
        <v>0</v>
      </c>
      <c r="D9">
        <v>0</v>
      </c>
      <c r="E9">
        <v>1</v>
      </c>
      <c r="F9">
        <v>0</v>
      </c>
      <c r="G9">
        <v>0.47656959999999998</v>
      </c>
      <c r="H9" s="15">
        <v>5</v>
      </c>
      <c r="I9" s="3" t="s">
        <v>1</v>
      </c>
      <c r="J9" s="4">
        <v>0</v>
      </c>
      <c r="K9" s="4">
        <v>0</v>
      </c>
      <c r="L9" s="4">
        <v>0</v>
      </c>
      <c r="M9" s="4">
        <v>0</v>
      </c>
      <c r="N9" s="14">
        <v>0</v>
      </c>
      <c r="O9" s="3" t="s">
        <v>2</v>
      </c>
      <c r="P9" s="4">
        <v>1</v>
      </c>
      <c r="Q9" s="4">
        <v>0</v>
      </c>
      <c r="R9" s="4">
        <v>3.6565760000000003</v>
      </c>
      <c r="S9" s="4">
        <v>0</v>
      </c>
      <c r="T9" s="14">
        <v>53</v>
      </c>
      <c r="U9" s="3" t="s">
        <v>3</v>
      </c>
      <c r="V9" s="4">
        <v>1</v>
      </c>
      <c r="W9" s="4">
        <v>2</v>
      </c>
      <c r="X9" s="4">
        <v>1.0507146649999999</v>
      </c>
      <c r="Y9" s="4">
        <v>23.858802412500001</v>
      </c>
      <c r="Z9" s="14">
        <v>50</v>
      </c>
      <c r="AA9" s="3" t="s">
        <v>4</v>
      </c>
      <c r="AB9" s="4">
        <v>0</v>
      </c>
      <c r="AC9" s="4">
        <v>0</v>
      </c>
      <c r="AD9" s="4">
        <v>0</v>
      </c>
      <c r="AE9" s="4">
        <v>0</v>
      </c>
      <c r="AF9" s="14">
        <v>0</v>
      </c>
    </row>
    <row r="10" spans="1:33" x14ac:dyDescent="0.25">
      <c r="AG10" s="6" t="s">
        <v>10</v>
      </c>
    </row>
    <row r="11" spans="1:33" x14ac:dyDescent="0.25">
      <c r="AG11" s="6" t="s">
        <v>10</v>
      </c>
    </row>
    <row r="12" spans="1:33" x14ac:dyDescent="0.25">
      <c r="O12" s="3" t="str">
        <f t="array" aca="1" ref="O12" ca="1">OFFSET(C2:AF2,LOG(MMULT(TRANSPOSE((OFFSET(C1:AF1,,,COUNT(B:B))&gt;0)*(MOD(COLUMN(C:AF),6)=2)),2^ROW(INDIRECT("1:"&amp;COUNT(B:B))))+1,2),)</f>
        <v>Название_Одно</v>
      </c>
      <c r="AG12" s="6" t="s">
        <v>10</v>
      </c>
    </row>
    <row r="13" spans="1:33" x14ac:dyDescent="0.25">
      <c r="C13">
        <f ca="1">SUMPRODUCT(--(N(OFFSET(B1,COUNTA($B:$B),COLUMN($A:$E)*6))&gt;N(OFFSET(B1,COUNTA($B:$B)-1,COLUMN($A:$E)*6))))</f>
        <v>3</v>
      </c>
      <c r="I13" s="3">
        <f t="array" aca="1" ref="I13" ca="1">(OFFSET(H1,,,COUNTA(H:H))&gt;0)*ROW(OFFSET(H1,,,COUNTA(H:H)))</f>
        <v>0</v>
      </c>
      <c r="O13" s="3">
        <f t="array" aca="1" ref="O13" ca="1">LOG(MMULT(TRANSPOSE((OFFSET(C1:AF1,,,COUNT(B:B))&gt;0)*(MOD(COLUMN(C:AF),6)=2)),2^ROW(INDIRECT("1:"&amp;COUNT(B:B))))+1,2)</f>
        <v>0</v>
      </c>
      <c r="AG13" s="6" t="s">
        <v>10</v>
      </c>
    </row>
    <row r="14" spans="1:33" x14ac:dyDescent="0.25">
      <c r="C14">
        <f t="array" aca="1" ref="C14" ca="1">LOG(MMULT(TRANSPOSE((N(OFFSET($B$2,,COLUMN($A:$E)*6,COUNT($B:$B)-1))&gt;0)*2^ROW(B$2:B$8)),1^$B$2:$B$8),2)</f>
        <v>8.9886846867721655</v>
      </c>
      <c r="I14" s="3">
        <f t="array" ref="I14">(H2:H12&gt;0)*2^ROW(H2:H12)</f>
        <v>4</v>
      </c>
      <c r="O14" s="3" t="e">
        <f t="array" aca="1" ref="O14" ca="1">INDEX(C1:AF28,INDEX(LOG(MMULT(TRANSPOSE((OFFSET(C1:AF1,,,COUNT(B:B))&gt;0)*(MOD(COLUMN(C:AF),6)=2)),2^ROW(INDIRECT("1:"&amp;COUNT(B:B))))+1,2),))</f>
        <v>#REF!</v>
      </c>
      <c r="AG14" s="6" t="s">
        <v>10</v>
      </c>
    </row>
    <row r="15" spans="1:33" x14ac:dyDescent="0.25">
      <c r="C15">
        <f t="array" aca="1" ref="C15" ca="1">N(INDEX($C:$AF,ROW(INDIRECT("1:"&amp;COUNT($B:$B)-1)),COLUMN(A:E)*6-5))</f>
        <v>0</v>
      </c>
      <c r="I15" s="3">
        <f t="array" aca="1" ref="I15" ca="1">INDEX(H:H,LOG(SUM((OFFSET(H1,,,COUNT(H:H))&gt;0)*2^ROW(INDIRECT("1:"&amp;COUNT(H:H)))),2))</f>
        <v>3</v>
      </c>
      <c r="O15" s="18">
        <f t="array" aca="1" ref="O15" ca="1">OFFSET(B1,TRANSPOSE(LOG(MMULT(TRANSPOSE((OFFSET(C1:AF1,,,COUNT(B:B))&gt;0)*(MOD(COLUMN(C:AF),6)=2)),2^ROW(INDIRECT("1:"&amp;COUNT(B:B))))+1,2)),COLUMN(A:AD))</f>
        <v>0</v>
      </c>
      <c r="AG15" s="6" t="s">
        <v>10</v>
      </c>
    </row>
    <row r="16" spans="1:33" x14ac:dyDescent="0.25">
      <c r="C16">
        <f t="array" aca="1" ref="C16" ca="1">INDEX(ROW(INDIRECT("1:"&amp;COUNT($B:$B)-1)),)</f>
        <v>1</v>
      </c>
      <c r="I16" s="3">
        <f>INDEX(H:H,COUNT(H:H)+1)</f>
        <v>5</v>
      </c>
      <c r="O16" s="3">
        <f t="array" aca="1" ref="O16" ca="1">N(OFFSET(C1:AF1,TRANSPOSE(N(INDEX(ROW(1:30),))),0))</f>
        <v>0</v>
      </c>
    </row>
    <row r="17" spans="3:33" x14ac:dyDescent="0.25">
      <c r="C17">
        <f t="array" ref="C17">INDEX(ROW($1:$5)*6-5,)</f>
        <v>1</v>
      </c>
      <c r="I17" s="3" t="str">
        <f t="array" aca="1" ref="I17" ca="1">IFERROR(IF(INDEX(H:H,LOG(SUM((OFFSET(H1,,,COUNT($B:$B))&gt;0)*2^ROW(INDIRECT("1:"&amp;COUNT($B:$B)))),2))&gt;INDEX(H:H,COUNT($B:$B)+1),"",INDEX(C:C,LOG(SUM((OFFSET(H1,,,COUNT($B:$B))&gt;0)*2^ROW(INDIRECT("1:"&amp;COUNT($B:$B)))),2))),"")</f>
        <v>Название_Одно</v>
      </c>
      <c r="O17" s="19">
        <f t="array" aca="1" ref="O17" ca="1">SUM(--(N(OFFSET('1'!$C$1,LOG(1+TRANSPOSE(MMULT(TRANSPOSE((MOD(COLUMN('1'!$C:$AF),6)=2)*(INDIRECT("'1'!C2:AF"&amp;COUNT('1'!B:B))&gt;0)),2^ROW(INDIRECT("1:"&amp;COUNT('1'!B:B)-1)))),2),COLUMN('1'!$C:$AF)-3))&lt;(MOD(COLUMN('1'!$C:$AF),6)=2)*N(+OFFSET('1'!C1:AF1,COUNT('1'!B:B),))))</f>
        <v>3</v>
      </c>
      <c r="AG17" s="3"/>
    </row>
    <row r="18" spans="3:33" x14ac:dyDescent="0.25">
      <c r="C18" t="str">
        <f t="array" aca="1" ref="C18" ca="1">INDEX($C$1:$AF$12,N(INDEX(ROW(INDIRECT("2:"&amp;COUNT($B:$B))),)),N({1;7;13;19;25}))</f>
        <v>Название_Одно</v>
      </c>
      <c r="I18" s="3" t="str">
        <f t="array" aca="1" ref="I18" ca="1">IFERROR(IF(INDEX($H:$AF,LOG(SUM((OFFSET($H$1,,,COUNT($B:$B))&gt;0)*2^ROW(INDIRECT("1:"&amp;COUNT($B:$B)))),2))&gt;INDEX(H:H,COUNT($B:$B)+1),"",INDEX(C:C,LOG(SUM((OFFSET(H1,,,COUNT($B:$B))&gt;0)*2^ROW(INDIRECT("1:"&amp;COUNT($B:$B)))),2))),"")</f>
        <v/>
      </c>
      <c r="O18" s="19" t="str">
        <f t="array" aca="1" ref="O18" ca="1">IFERROR(T(OFFSET('1'!$C1,COUNT('1'!$B:$B),SMALL(IF(N(OFFSET('1'!$C$1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A1)))),"")</f>
        <v>Название_Одно</v>
      </c>
      <c r="P18" s="20" t="str">
        <f t="array" aca="1" ref="P18" ca="1">IFERROR(T(OFFSET('1'!$C1,COUNT('1'!$B:$B),SMALL(IF(N(OFFSET('1'!$C$1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B1)))),"")</f>
        <v>Название_третье</v>
      </c>
      <c r="Q18" s="20" t="str">
        <f t="array" aca="1" ref="Q18" ca="1">IFERROR(T(OFFSET('1'!$C1,COUNT('1'!$B:$B),SMALL(IF(N(OFFSET('1'!$C$1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C1)))),"")</f>
        <v>Название_четвёртое</v>
      </c>
      <c r="R18" s="20" t="str">
        <f t="array" aca="1" ref="R18" ca="1">IFERROR(T(OFFSET('1'!$C1,COUNT('1'!$B:$B),SMALL(IF(N(OFFSET('1'!$C$1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D1)))),"")</f>
        <v/>
      </c>
      <c r="S18" s="20" t="str">
        <f t="array" aca="1" ref="S18" ca="1">IFERROR(T(OFFSET('1'!$C1,COUNT('1'!$B:$B),SMALL(IF(N(OFFSET('1'!$C$1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E1)))),"")</f>
        <v/>
      </c>
    </row>
    <row r="20" spans="3:33" x14ac:dyDescent="0.25">
      <c r="C20" t="str">
        <f t="array" aca="1" ref="C20" ca="1">IFERROR(IF(INDEX(H:H,LOG(SUM((OFFSET(H1,,,COUNT($B:$B))&gt;0)*2^ROW(INDIRECT("1:"&amp;COUNT($B:$B)))),2))&gt;INDEX(H:H,COUNT($B:$B)+1),"",INDEX(C:C,LOG(SUM((OFFSET(H1,,,COUNT($B:$B))&gt;0)*2^ROW(INDIRECT("1:"&amp;COUNT($B:$B)))),2))),"")</f>
        <v>Название_Одно</v>
      </c>
      <c r="H20" s="2"/>
      <c r="I20" t="str">
        <f t="array" aca="1" ref="I20" ca="1">IFERROR(IF(INDEX(N:N,LOG(SUM((OFFSET(N1,,,COUNT($B:$B))&gt;0)*2^ROW(INDIRECT("1:"&amp;COUNT($B:$B)))),2))&gt;INDEX(N:N,COUNT($B:$B)+1),"",INDEX(I:I,LOG(SUM((OFFSET(N1,,,COUNT($B:$B))&gt;0)*2^ROW(INDIRECT("1:"&amp;COUNT($B:$B)))),2))),"")</f>
        <v/>
      </c>
      <c r="O20" s="3" t="str">
        <f t="array" aca="1" ref="O20" ca="1">IFERROR(IF(INDEX(T:T,LOG(SUM((OFFSET(T1,,,COUNT($B:$B))&gt;0)*2^ROW(INDIRECT("1:"&amp;COUNT($B:$B)))),2))&gt;INDEX(T:T,COUNT($B:$B)+1),"",INDEX(O:O,LOG(SUM((OFFSET(T1,,,COUNT($B:$B))&gt;0)*2^ROW(INDIRECT("1:"&amp;COUNT($B:$B)))),2))),"")</f>
        <v>Название_третье</v>
      </c>
      <c r="U20" t="str">
        <f t="array" aca="1" ref="U20" ca="1">IFERROR(IF(INDEX(Z:Z,LOG(SUM((OFFSET(Z1,,,COUNT($B:$B))&gt;0)*2^ROW(INDIRECT("1:"&amp;COUNT($B:$B)))),2))&gt;INDEX(Z:Z,COUNT($B:$B)+1),"",INDEX(U:U,LOG(SUM((OFFSET(Z1,,,COUNT($B:$B))&gt;0)*2^ROW(INDIRECT("1:"&amp;COUNT($B:$B)))),2))),"")</f>
        <v>Название_четвёртое</v>
      </c>
      <c r="AA20" t="str">
        <f t="array" aca="1" ref="AA20" ca="1">IFERROR(IF(INDEX(AF:AF,LOG(SUM((OFFSET(AF1,,,COUNT($B:$B))&gt;0)*2^ROW(INDIRECT("1:"&amp;COUNT($B:$B)))),2))&gt;INDEX(AF:AF,COUNT($B:$B)+1),"",INDEX(AA:AA,LOG(SUM((OFFSET(AF1,,,COUNT($B:$B))&gt;0)*2^ROW(INDIRECT("1:"&amp;COUNT($B:$B)))),2))),"")</f>
        <v/>
      </c>
    </row>
    <row r="22" spans="3:33" x14ac:dyDescent="0.25">
      <c r="C22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tabSelected="1" topLeftCell="C1" zoomScale="115" zoomScaleNormal="115" workbookViewId="0">
      <selection activeCell="D9" sqref="D9"/>
    </sheetView>
  </sheetViews>
  <sheetFormatPr defaultRowHeight="15" x14ac:dyDescent="0.25"/>
  <cols>
    <col min="1" max="1" width="11.5703125" bestFit="1" customWidth="1"/>
    <col min="2" max="2" width="112" bestFit="1" customWidth="1"/>
    <col min="3" max="3" width="35.85546875" bestFit="1" customWidth="1"/>
    <col min="4" max="5" width="10" style="13" bestFit="1" customWidth="1"/>
    <col min="6" max="6" width="22.140625" style="11" bestFit="1" customWidth="1"/>
    <col min="7" max="7" width="18.42578125" style="11" bestFit="1" customWidth="1"/>
    <col min="8" max="8" width="22.140625" style="4" bestFit="1" customWidth="1"/>
    <col min="9" max="10" width="9.140625" style="4"/>
    <col min="11" max="11" width="22.140625" style="3" bestFit="1" customWidth="1"/>
    <col min="12" max="12" width="17.28515625" style="4" bestFit="1" customWidth="1"/>
    <col min="13" max="14" width="9.140625" style="4"/>
    <col min="15" max="15" width="9.140625" style="5"/>
  </cols>
  <sheetData>
    <row r="1" spans="1:15" x14ac:dyDescent="0.25">
      <c r="D1" s="12" t="s">
        <v>5</v>
      </c>
      <c r="E1" s="12" t="s">
        <v>8</v>
      </c>
      <c r="F1" s="10" t="s">
        <v>7</v>
      </c>
      <c r="G1" s="10"/>
      <c r="H1" s="8"/>
      <c r="I1" s="8"/>
      <c r="J1" s="8"/>
      <c r="K1" s="7" t="s">
        <v>9</v>
      </c>
      <c r="L1" s="8"/>
      <c r="M1" s="8"/>
      <c r="N1" s="8"/>
      <c r="O1" s="9"/>
    </row>
    <row r="3" spans="1:15" x14ac:dyDescent="0.25">
      <c r="C3" s="16" t="s">
        <v>11</v>
      </c>
      <c r="D3" s="13">
        <v>1</v>
      </c>
      <c r="E3" s="13">
        <v>1</v>
      </c>
      <c r="F3" t="s">
        <v>0</v>
      </c>
      <c r="I3" s="17"/>
      <c r="K3" s="3" t="s">
        <v>3</v>
      </c>
    </row>
    <row r="4" spans="1:15" x14ac:dyDescent="0.25">
      <c r="C4" s="16" t="s">
        <v>11</v>
      </c>
      <c r="D4" s="13">
        <v>0</v>
      </c>
      <c r="E4" s="13">
        <v>1</v>
      </c>
      <c r="I4" s="17"/>
      <c r="K4" s="3" t="s">
        <v>3</v>
      </c>
    </row>
    <row r="5" spans="1:15" x14ac:dyDescent="0.25">
      <c r="A5" t="s">
        <v>5</v>
      </c>
      <c r="B5" t="s">
        <v>12</v>
      </c>
      <c r="C5" s="16" t="s">
        <v>11</v>
      </c>
      <c r="D5" s="13">
        <v>1</v>
      </c>
      <c r="E5" s="13">
        <v>1</v>
      </c>
      <c r="F5" s="4" t="s">
        <v>3</v>
      </c>
      <c r="I5" s="17"/>
      <c r="K5" s="3" t="s">
        <v>2</v>
      </c>
    </row>
    <row r="6" spans="1:15" x14ac:dyDescent="0.25">
      <c r="B6" t="s">
        <v>13</v>
      </c>
      <c r="C6" s="16" t="s">
        <v>11</v>
      </c>
      <c r="D6" s="13">
        <v>1</v>
      </c>
      <c r="E6" s="13">
        <v>1</v>
      </c>
      <c r="F6" s="4" t="s">
        <v>0</v>
      </c>
      <c r="I6" s="17"/>
      <c r="K6" s="3" t="s">
        <v>3</v>
      </c>
    </row>
    <row r="7" spans="1:15" x14ac:dyDescent="0.25">
      <c r="A7" t="s">
        <v>7</v>
      </c>
      <c r="B7" t="s">
        <v>6</v>
      </c>
      <c r="C7" s="16" t="s">
        <v>11</v>
      </c>
      <c r="D7" s="13">
        <v>1</v>
      </c>
      <c r="E7" s="13">
        <v>1</v>
      </c>
      <c r="F7" s="4" t="s">
        <v>4</v>
      </c>
      <c r="I7" s="17"/>
      <c r="K7" s="3" t="s">
        <v>3</v>
      </c>
    </row>
    <row r="8" spans="1:15" x14ac:dyDescent="0.25">
      <c r="C8" s="16" t="s">
        <v>11</v>
      </c>
      <c r="D8" s="13">
        <v>0</v>
      </c>
      <c r="E8" s="13">
        <v>2</v>
      </c>
      <c r="I8" s="17"/>
      <c r="K8" s="3" t="s">
        <v>3</v>
      </c>
      <c r="L8" s="4" t="s">
        <v>4</v>
      </c>
    </row>
    <row r="9" spans="1:15" x14ac:dyDescent="0.25">
      <c r="A9" t="s">
        <v>8</v>
      </c>
      <c r="B9" t="s">
        <v>14</v>
      </c>
      <c r="C9" s="16" t="s">
        <v>11</v>
      </c>
      <c r="D9" s="21">
        <f t="array" aca="1" ref="D9" ca="1">SUM(--(N(OFFSET('1'!C1,LOG(1+TRANSPOSE(MMULT(TRANSPOSE((MOD(COLUMN('1'!C:AF),6)=2)*(INDIRECT("'1'!C2:AF"&amp;COUNT('1'!B:B))&gt;0)),2^ROW(INDIRECT("1:"&amp;COUNT('1'!B:B)-1)))),2),COLUMN('1'!C:AF)-3))&lt;(MOD(COLUMN('1'!C:AF),6)=2)*N(+OFFSET('1'!C1:AF1,COUNT('1'!B:B),))))</f>
        <v>3</v>
      </c>
      <c r="E9" s="21">
        <f t="array" aca="1" ref="E9" ca="1">SUM(--(N(OFFSET('1'!C1,LOG(1+TRANSPOSE(MMULT(TRANSPOSE((MOD(COLUMN('1'!C:AF),6)=2)*(INDIRECT("'1'!C2:AF"&amp;COUNT('1'!B:B))&gt;0)),2^ROW(INDIRECT("1:"&amp;COUNT('1'!B:B)-1)))),2),COLUMN('1'!C:AF)-3))&gt;(MOD(COLUMN('1'!C:AF),6)=2)*IF(N(+OFFSET('1'!C1:AF1,COUNT('1'!B:B),)),N(+OFFSET('1'!C1:AF1,COUNT('1'!B:B),)),9^9)))</f>
        <v>0</v>
      </c>
      <c r="F9" s="22" t="str">
        <f t="array" aca="1" ref="F9" ca="1">IFERROR(T(OFFSET('1'!$C1,COUNT('1'!$B:$B),SMALL(IF(N(OFFSET('1'!$C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A1)))),"")</f>
        <v>Название_Одно</v>
      </c>
      <c r="G9" s="22" t="str">
        <f t="array" aca="1" ref="G9" ca="1">IFERROR(T(OFFSET('1'!$C1,COUNT('1'!$B:$B),SMALL(IF(N(OFFSET('1'!$C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B1)))),"")</f>
        <v>Название_третье</v>
      </c>
      <c r="H9" s="22" t="str">
        <f t="array" aca="1" ref="H9" ca="1">IFERROR(T(OFFSET('1'!$C1,COUNT('1'!$B:$B),SMALL(IF(N(OFFSET('1'!$C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C1)))),"")</f>
        <v>Название_четвёртое</v>
      </c>
      <c r="I9" s="22" t="str">
        <f t="array" aca="1" ref="I9" ca="1">IFERROR(T(OFFSET('1'!$C1,COUNT('1'!$B:$B),SMALL(IF(N(OFFSET('1'!$C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D1)))),"")</f>
        <v/>
      </c>
      <c r="J9" s="22" t="str">
        <f t="array" aca="1" ref="J9" ca="1">IFERROR(T(OFFSET('1'!$C1,COUNT('1'!$B:$B),SMALL(IF(N(OFFSET('1'!$C1,LOG(1+TRANSPOSE(MMULT(TRANSPOSE((MOD(COLUMN('1'!$C:$AF),6)=2)*(INDIRECT("'1'!C2:AF"&amp;COUNT('1'!$B:$B))&gt;0)),2^ROW(INDIRECT("1:"&amp;COUNT('1'!$B:$B)-1)))),2),COLUMN('1'!$C:$AF)-3))&lt;(MOD(COLUMN('1'!$C:$AF),6)=2)*N(+OFFSET('1'!$C1:$AF1,COUNT('1'!$B:$B),)),COLUMN('1'!$C:$AF)-8),COLUMN(E1)))),"")</f>
        <v/>
      </c>
      <c r="K9" s="23" t="str">
        <f t="array" aca="1" ref="K9" ca="1">IFERROR(T(OFFSET('1'!$C1,COUNT('1'!$B:$B),SMALL(IF(N(OFFSET('1'!$C1,LOG(1+TRANSPOSE(MMULT(TRANSPOSE((MOD(COLUMN('1'!$C:$AF),6)=2)*(INDIRECT("'1'!C2:AF"&amp;COUNT('1'!$B:$B))&gt;0)),2^ROW(INDIRECT("1:"&amp;COUNT('1'!$B:$B)-1)))),2),COLUMN('1'!$C:$AF)-3))&gt;(MOD(COLUMN('1'!$C:$AF),6)=2)*IF(N(+OFFSET('1'!$C1:$AF1,COUNT('1'!$B:$B),)),N(+OFFSET('1'!$C1:$AF1,COUNT('1'!$B:$B),)),9^9),COLUMN('1'!$C:$AF)-8),COLUMN(A1)))),"")</f>
        <v/>
      </c>
      <c r="L9" s="22" t="str">
        <f t="array" aca="1" ref="L9" ca="1">IFERROR(T(OFFSET('1'!$C1,COUNT('1'!$B:$B),SMALL(IF(N(OFFSET('1'!$C1,LOG(1+TRANSPOSE(MMULT(TRANSPOSE((MOD(COLUMN('1'!$C:$AF),6)=2)*(INDIRECT("'1'!C2:AF"&amp;COUNT('1'!$B:$B))&gt;0)),2^ROW(INDIRECT("1:"&amp;COUNT('1'!$B:$B)-1)))),2),COLUMN('1'!$C:$AF)-3))&gt;(MOD(COLUMN('1'!$C:$AF),6)=2)*IF(N(+OFFSET('1'!$C1:$AF1,COUNT('1'!$B:$B),)),N(+OFFSET('1'!$C1:$AF1,COUNT('1'!$B:$B),)),9^9),COLUMN('1'!$C:$AF)-8),COLUMN(B1)))),"")</f>
        <v/>
      </c>
      <c r="M9" s="22" t="str">
        <f t="array" aca="1" ref="M9" ca="1">IFERROR(T(OFFSET('1'!$C1,COUNT('1'!$B:$B),SMALL(IF(N(OFFSET('1'!$C1,LOG(1+TRANSPOSE(MMULT(TRANSPOSE((MOD(COLUMN('1'!$C:$AF),6)=2)*(INDIRECT("'1'!C2:AF"&amp;COUNT('1'!$B:$B))&gt;0)),2^ROW(INDIRECT("1:"&amp;COUNT('1'!$B:$B)-1)))),2),COLUMN('1'!$C:$AF)-3))&gt;(MOD(COLUMN('1'!$C:$AF),6)=2)*IF(N(+OFFSET('1'!$C1:$AF1,COUNT('1'!$B:$B),)),N(+OFFSET('1'!$C1:$AF1,COUNT('1'!$B:$B),)),9^9),COLUMN('1'!$C:$AF)-8),COLUMN(C1)))),"")</f>
        <v/>
      </c>
      <c r="N9" s="22" t="str">
        <f t="array" aca="1" ref="N9" ca="1">IFERROR(T(OFFSET('1'!$C1,COUNT('1'!$B:$B),SMALL(IF(N(OFFSET('1'!$C1,LOG(1+TRANSPOSE(MMULT(TRANSPOSE((MOD(COLUMN('1'!$C:$AF),6)=2)*(INDIRECT("'1'!C2:AF"&amp;COUNT('1'!$B:$B))&gt;0)),2^ROW(INDIRECT("1:"&amp;COUNT('1'!$B:$B)-1)))),2),COLUMN('1'!$C:$AF)-3))&gt;(MOD(COLUMN('1'!$C:$AF),6)=2)*IF(N(+OFFSET('1'!$C1:$AF1,COUNT('1'!$B:$B),)),N(+OFFSET('1'!$C1:$AF1,COUNT('1'!$B:$B),)),9^9),COLUMN('1'!$C:$AF)-8),COLUMN(D1)))),"")</f>
        <v/>
      </c>
      <c r="O9" s="24" t="str">
        <f t="array" aca="1" ref="O9" ca="1">IFERROR(T(OFFSET('1'!$C1,COUNT('1'!$B:$B),SMALL(IF(N(OFFSET('1'!$C1,LOG(1+TRANSPOSE(MMULT(TRANSPOSE((MOD(COLUMN('1'!$C:$AF),6)=2)*(INDIRECT("'1'!C2:AF"&amp;COUNT('1'!$B:$B))&gt;0)),2^ROW(INDIRECT("1:"&amp;COUNT('1'!$B:$B)-1)))),2),COLUMN('1'!$C:$AF)-3))&gt;(MOD(COLUMN('1'!$C:$AF),6)=2)*IF(N(+OFFSET('1'!$C1:$AF1,COUNT('1'!$B:$B),)),N(+OFFSET('1'!$C1:$AF1,COUNT('1'!$B:$B),)),9^9),COLUMN('1'!$C:$AF)-8),COLUMN(E1)))),"")</f>
        <v/>
      </c>
    </row>
    <row r="10" spans="1:15" x14ac:dyDescent="0.25">
      <c r="B10" t="s">
        <v>13</v>
      </c>
    </row>
    <row r="11" spans="1:15" x14ac:dyDescent="0.25">
      <c r="A11" t="s">
        <v>9</v>
      </c>
      <c r="B11" t="s">
        <v>6</v>
      </c>
    </row>
    <row r="14" spans="1:15" x14ac:dyDescent="0.25">
      <c r="D14" s="13">
        <f>LEN(D15)</f>
        <v>253</v>
      </c>
      <c r="E14" s="13">
        <f>LEN(E15)</f>
        <v>299</v>
      </c>
      <c r="F14" s="11">
        <f t="shared" ref="F14:G14" si="0">LEN(F15)</f>
        <v>358</v>
      </c>
      <c r="G14" s="11">
        <f t="shared" si="0"/>
        <v>408</v>
      </c>
    </row>
    <row r="15" spans="1:15" x14ac:dyDescent="0.25">
      <c r="D15" s="13" t="s">
        <v>16</v>
      </c>
      <c r="E15" s="13" t="s">
        <v>15</v>
      </c>
      <c r="F15" s="11" t="s">
        <v>17</v>
      </c>
      <c r="G15" s="11" t="s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Вывести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2018-08-23T11:33:13Z</dcterms:modified>
</cp:coreProperties>
</file>