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" yWindow="48" windowWidth="22824" windowHeight="9108"/>
  </bookViews>
  <sheets>
    <sheet name="Лист1" sheetId="6" r:id="rId1"/>
  </sheets>
  <calcPr calcId="144525"/>
</workbook>
</file>

<file path=xl/calcChain.xml><?xml version="1.0" encoding="utf-8"?>
<calcChain xmlns="http://schemas.openxmlformats.org/spreadsheetml/2006/main">
  <c r="N60" i="6" l="1" a="1"/>
  <c r="N60" i="6" s="1"/>
  <c r="N61" i="6" a="1"/>
  <c r="N61" i="6" s="1"/>
  <c r="N62" i="6" a="1"/>
  <c r="N62" i="6" s="1"/>
  <c r="N63" i="6" a="1"/>
  <c r="N63" i="6" s="1"/>
  <c r="N64" i="6" a="1"/>
  <c r="N64" i="6" s="1"/>
  <c r="N65" i="6" a="1"/>
  <c r="N65" i="6" s="1"/>
  <c r="N66" i="6" a="1"/>
  <c r="N66" i="6" s="1"/>
  <c r="N67" i="6" a="1"/>
  <c r="N67" i="6" s="1"/>
  <c r="N68" i="6" a="1"/>
  <c r="N68" i="6" s="1"/>
  <c r="N69" i="6" a="1"/>
  <c r="N69" i="6" s="1"/>
  <c r="N70" i="6" a="1"/>
  <c r="N70" i="6" s="1"/>
  <c r="N71" i="6" a="1"/>
  <c r="N71" i="6" s="1"/>
  <c r="N72" i="6" a="1"/>
  <c r="N72" i="6" s="1"/>
  <c r="N73" i="6" a="1"/>
  <c r="N73" i="6" s="1"/>
  <c r="N74" i="6" a="1"/>
  <c r="N74" i="6" s="1"/>
  <c r="N75" i="6" a="1"/>
  <c r="N75" i="6" s="1"/>
  <c r="N76" i="6" a="1"/>
  <c r="N76" i="6" s="1"/>
  <c r="N77" i="6" a="1"/>
  <c r="N77" i="6" s="1"/>
  <c r="N34" i="6" a="1"/>
  <c r="N34" i="6" s="1"/>
  <c r="N35" i="6" a="1"/>
  <c r="N35" i="6" s="1"/>
  <c r="N36" i="6" a="1"/>
  <c r="N36" i="6" s="1"/>
  <c r="N37" i="6" a="1"/>
  <c r="N37" i="6" s="1"/>
  <c r="N38" i="6" a="1"/>
  <c r="N38" i="6" s="1"/>
  <c r="N39" i="6" a="1"/>
  <c r="N39" i="6" s="1"/>
  <c r="N40" i="6" a="1"/>
  <c r="N40" i="6" s="1"/>
  <c r="N41" i="6" a="1"/>
  <c r="N41" i="6" s="1"/>
  <c r="N42" i="6" a="1"/>
  <c r="N42" i="6" s="1"/>
  <c r="N43" i="6" a="1"/>
  <c r="N43" i="6" s="1"/>
  <c r="N44" i="6" a="1"/>
  <c r="N44" i="6" s="1"/>
  <c r="N45" i="6" a="1"/>
  <c r="N45" i="6" s="1"/>
  <c r="N46" i="6" a="1"/>
  <c r="N46" i="6" s="1"/>
  <c r="N47" i="6" a="1"/>
  <c r="N47" i="6" s="1"/>
  <c r="N48" i="6" a="1"/>
  <c r="N48" i="6" s="1"/>
  <c r="N49" i="6" a="1"/>
  <c r="N49" i="6" s="1"/>
  <c r="N50" i="6" a="1"/>
  <c r="N50" i="6" s="1"/>
  <c r="N51" i="6" a="1"/>
  <c r="N51" i="6" s="1"/>
  <c r="N52" i="6" a="1"/>
  <c r="N52" i="6" s="1"/>
  <c r="N53" i="6" a="1"/>
  <c r="N53" i="6" s="1"/>
  <c r="N54" i="6" a="1"/>
  <c r="N54" i="6" s="1"/>
  <c r="N55" i="6" a="1"/>
  <c r="N55" i="6" s="1"/>
  <c r="N56" i="6" a="1"/>
  <c r="N56" i="6" s="1"/>
  <c r="N57" i="6" a="1"/>
  <c r="N57" i="6" s="1"/>
  <c r="N58" i="6" a="1"/>
  <c r="N58" i="6" s="1"/>
  <c r="N59" i="6" a="1"/>
  <c r="N59" i="6" s="1"/>
  <c r="N33" i="6" a="1"/>
  <c r="N33" i="6" s="1"/>
  <c r="L14" i="6"/>
  <c r="L13" i="6"/>
  <c r="L12" i="6"/>
  <c r="L11" i="6"/>
  <c r="L10" i="6"/>
  <c r="L9" i="6"/>
  <c r="L8" i="6"/>
  <c r="L7" i="6"/>
  <c r="L6" i="6"/>
  <c r="H7" i="6" l="1"/>
  <c r="H42" i="6"/>
  <c r="H41" i="6"/>
  <c r="K14" i="6" s="1"/>
  <c r="H40" i="6"/>
  <c r="K13" i="6" s="1"/>
  <c r="H39" i="6"/>
  <c r="K12" i="6" s="1"/>
  <c r="H38" i="6"/>
  <c r="H37" i="6"/>
  <c r="H36" i="6"/>
  <c r="H35" i="6"/>
  <c r="H34" i="6"/>
  <c r="K7" i="6" s="1"/>
  <c r="H33" i="6"/>
  <c r="H32" i="6"/>
  <c r="H31" i="6"/>
  <c r="H30" i="6"/>
  <c r="H29" i="6"/>
  <c r="H28" i="6"/>
  <c r="H27" i="6"/>
  <c r="H26" i="6"/>
  <c r="H25" i="6"/>
  <c r="H24" i="6"/>
  <c r="H23" i="6"/>
  <c r="H22" i="6"/>
  <c r="K9" i="6" s="1"/>
  <c r="H21" i="6"/>
  <c r="H20" i="6"/>
  <c r="H19" i="6"/>
  <c r="H18" i="6"/>
  <c r="K8" i="6" s="1"/>
  <c r="H17" i="6"/>
  <c r="H16" i="6"/>
  <c r="H15" i="6"/>
  <c r="H14" i="6"/>
  <c r="H13" i="6"/>
  <c r="H12" i="6"/>
  <c r="K6" i="6" s="1"/>
  <c r="H11" i="6"/>
  <c r="H10" i="6"/>
  <c r="H9" i="6"/>
  <c r="K10" i="6" s="1"/>
  <c r="H8" i="6"/>
  <c r="K11" i="6" s="1"/>
  <c r="H6" i="6"/>
</calcChain>
</file>

<file path=xl/sharedStrings.xml><?xml version="1.0" encoding="utf-8"?>
<sst xmlns="http://schemas.openxmlformats.org/spreadsheetml/2006/main" count="294" uniqueCount="90">
  <si>
    <t>Деятельность судебных приставов</t>
  </si>
  <si>
    <t>Органы внутренних дел</t>
  </si>
  <si>
    <t>Переработка вторичного сырья и бытовых отходов. Полигоны бытовых отходов</t>
  </si>
  <si>
    <t>Участие в долевом строительстве</t>
  </si>
  <si>
    <t>Своевременность и качество пенсионного обеспечения</t>
  </si>
  <si>
    <t>Ответственность за нарушение законодательства</t>
  </si>
  <si>
    <t>Деятельность органов дознания и следствия</t>
  </si>
  <si>
    <t>Просьба о приеме в гражданство Российской Федерации</t>
  </si>
  <si>
    <t>Перерасчет размеров пенсий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</si>
  <si>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</si>
  <si>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Назначение пенсии</t>
  </si>
  <si>
    <t>Образовательные стандарты, требования к образовательному процессу</t>
  </si>
  <si>
    <t>Трудоустройство. Безработица. Органы службы занятости. Государственные услуги в области содействия занятости населения</t>
  </si>
  <si>
    <t>Транспортное обслуживание населения, пассажирские перевозки</t>
  </si>
  <si>
    <t>II квартал 2018 года</t>
  </si>
  <si>
    <t>Цены и ценообразование</t>
  </si>
  <si>
    <t>Прохождение военной службы по контракту, продление контракта, увольнение с военной службы, в том числе досрочное</t>
  </si>
  <si>
    <t>Алиментные обязательства членов семьи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</si>
  <si>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</si>
  <si>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Рассмотрение в рамках уголовно-процессуального законодательства</t>
  </si>
  <si>
    <t>I квартал 2018 года</t>
  </si>
  <si>
    <t>период</t>
  </si>
  <si>
    <t>ФССП России</t>
  </si>
  <si>
    <t>2</t>
  </si>
  <si>
    <t>(5389)
[100,000]</t>
  </si>
  <si>
    <t>МВД России</t>
  </si>
  <si>
    <t>1</t>
  </si>
  <si>
    <t>(3466)
[100,000]</t>
  </si>
  <si>
    <t>Минстрой России</t>
  </si>
  <si>
    <t>(459)
[100,000]</t>
  </si>
  <si>
    <t>Минприроды России</t>
  </si>
  <si>
    <t>(274)
[100,000]</t>
  </si>
  <si>
    <t>орган</t>
  </si>
  <si>
    <t>вопрос</t>
  </si>
  <si>
    <t>рейтинг</t>
  </si>
  <si>
    <t>кол-во</t>
  </si>
  <si>
    <t>3</t>
  </si>
  <si>
    <t>(1565)
[100,000]</t>
  </si>
  <si>
    <t>(1527)
[100,000]</t>
  </si>
  <si>
    <t>13</t>
  </si>
  <si>
    <t>(1499)
[100,000]</t>
  </si>
  <si>
    <t>53</t>
  </si>
  <si>
    <t>(1293)
[100,000]</t>
  </si>
  <si>
    <t>7</t>
  </si>
  <si>
    <t>(33)
[100,000]</t>
  </si>
  <si>
    <t>89-92</t>
  </si>
  <si>
    <t>(10)
[100,000]</t>
  </si>
  <si>
    <t>Пенсионный фонд Российской Федерации</t>
  </si>
  <si>
    <t>(930)
[100,000]</t>
  </si>
  <si>
    <t>(490)
[100,000]</t>
  </si>
  <si>
    <t>(340)
[100,000]</t>
  </si>
  <si>
    <t>48-49</t>
  </si>
  <si>
    <t>(64)
[100,000]</t>
  </si>
  <si>
    <t>ФАС России</t>
  </si>
  <si>
    <t>(1184)
[100,000]</t>
  </si>
  <si>
    <t>Благоустройство</t>
  </si>
  <si>
    <t>(224)
[100,000]</t>
  </si>
  <si>
    <t>(1604)
[100,000]</t>
  </si>
  <si>
    <t>(1520)
[100,000]</t>
  </si>
  <si>
    <t>39</t>
  </si>
  <si>
    <t>(1376)
[100,000]</t>
  </si>
  <si>
    <t>26</t>
  </si>
  <si>
    <t>(1355)
[100,000]</t>
  </si>
  <si>
    <t>47-48</t>
  </si>
  <si>
    <t>(101)
[100,000]</t>
  </si>
  <si>
    <t>16</t>
  </si>
  <si>
    <t>(30)
[100,000]</t>
  </si>
  <si>
    <t>160-169</t>
  </si>
  <si>
    <t>144-161</t>
  </si>
  <si>
    <t>(2359)
[100,000]</t>
  </si>
  <si>
    <t>11</t>
  </si>
  <si>
    <t>(390)
[100,000]</t>
  </si>
  <si>
    <t>III квартал 2018 года</t>
  </si>
  <si>
    <t>5</t>
  </si>
  <si>
    <t>(143)
[100,000]</t>
  </si>
  <si>
    <t>Минтранс России</t>
  </si>
  <si>
    <t>(133)
[100,000]</t>
  </si>
  <si>
    <t>Минобороны России</t>
  </si>
  <si>
    <t>(96)
[100,000]</t>
  </si>
  <si>
    <t>58-117</t>
  </si>
  <si>
    <t>(28)
[100,000]</t>
  </si>
  <si>
    <t>Минстрой</t>
  </si>
  <si>
    <t>IV квартал 2018 года</t>
  </si>
  <si>
    <t>ИЗНАЧАЛЬНЫЕ ДАННЫЕ</t>
  </si>
  <si>
    <t>уникаольные органы из столбца B</t>
  </si>
  <si>
    <t>кол-во и доля</t>
  </si>
  <si>
    <t>ТО ЧТО ДОЛЖНО ПОЛУИТЬСЯ</t>
  </si>
  <si>
    <t>ТО ЧТО У МЕНЯ ПОЛУЧИЛОСЬ</t>
  </si>
  <si>
    <t>общее кол-во</t>
  </si>
  <si>
    <t>кол-воповторяющихся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</si>
</sst>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/>
    <xf numFmtId="164" fontId="18" fillId="33" borderId="0" applyNumberFormat="0" applyBorder="0" applyAlignment="0" applyProtection="0"/>
    <xf numFmtId="0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8" fillId="34" borderId="0" applyNumberFormat="0" applyBorder="0" applyAlignment="0" applyProtection="0"/>
    <xf numFmtId="0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8" fillId="35" borderId="0" applyNumberFormat="0" applyBorder="0" applyAlignment="0" applyProtection="0"/>
    <xf numFmtId="0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8" fillId="36" borderId="0" applyNumberFormat="0" applyBorder="0" applyAlignment="0" applyProtection="0"/>
    <xf numFmtId="0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8" fillId="37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8" fillId="38" borderId="0" applyNumberFormat="0" applyBorder="0" applyAlignment="0" applyProtection="0"/>
    <xf numFmtId="0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8" fillId="39" borderId="0" applyNumberFormat="0" applyBorder="0" applyAlignment="0" applyProtection="0"/>
    <xf numFmtId="0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8" fillId="40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8" fillId="41" borderId="0" applyNumberFormat="0" applyBorder="0" applyAlignment="0" applyProtection="0"/>
    <xf numFmtId="0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8" fillId="36" borderId="0" applyNumberFormat="0" applyBorder="0" applyAlignment="0" applyProtection="0"/>
    <xf numFmtId="0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8" fillId="39" borderId="0" applyNumberFormat="0" applyBorder="0" applyAlignment="0" applyProtection="0"/>
    <xf numFmtId="0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8" fillId="42" borderId="0" applyNumberFormat="0" applyBorder="0" applyAlignment="0" applyProtection="0"/>
    <xf numFmtId="0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9" fillId="43" borderId="0" applyNumberFormat="0" applyBorder="0" applyAlignment="0" applyProtection="0"/>
    <xf numFmtId="0" fontId="17" fillId="12" borderId="0" applyNumberFormat="0" applyBorder="0" applyAlignment="0" applyProtection="0"/>
    <xf numFmtId="164" fontId="17" fillId="12" borderId="0" applyNumberFormat="0" applyBorder="0" applyAlignment="0" applyProtection="0"/>
    <xf numFmtId="164" fontId="19" fillId="40" borderId="0" applyNumberFormat="0" applyBorder="0" applyAlignment="0" applyProtection="0"/>
    <xf numFmtId="0" fontId="17" fillId="16" borderId="0" applyNumberFormat="0" applyBorder="0" applyAlignment="0" applyProtection="0"/>
    <xf numFmtId="164" fontId="17" fillId="16" borderId="0" applyNumberFormat="0" applyBorder="0" applyAlignment="0" applyProtection="0"/>
    <xf numFmtId="164" fontId="19" fillId="41" borderId="0" applyNumberFormat="0" applyBorder="0" applyAlignment="0" applyProtection="0"/>
    <xf numFmtId="0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9" fillId="44" borderId="0" applyNumberFormat="0" applyBorder="0" applyAlignment="0" applyProtection="0"/>
    <xf numFmtId="0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9" fillId="45" borderId="0" applyNumberFormat="0" applyBorder="0" applyAlignment="0" applyProtection="0"/>
    <xf numFmtId="0" fontId="17" fillId="28" borderId="0" applyNumberFormat="0" applyBorder="0" applyAlignment="0" applyProtection="0"/>
    <xf numFmtId="164" fontId="17" fillId="28" borderId="0" applyNumberFormat="0" applyBorder="0" applyAlignment="0" applyProtection="0"/>
    <xf numFmtId="164" fontId="19" fillId="46" borderId="0" applyNumberFormat="0" applyBorder="0" applyAlignment="0" applyProtection="0"/>
    <xf numFmtId="0" fontId="17" fillId="32" borderId="0" applyNumberFormat="0" applyBorder="0" applyAlignment="0" applyProtection="0"/>
    <xf numFmtId="164" fontId="17" fillId="32" borderId="0" applyNumberFormat="0" applyBorder="0" applyAlignment="0" applyProtection="0"/>
    <xf numFmtId="164" fontId="20" fillId="0" borderId="0"/>
    <xf numFmtId="164" fontId="19" fillId="47" borderId="0" applyNumberFormat="0" applyBorder="0" applyAlignment="0" applyProtection="0"/>
    <xf numFmtId="0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9" fillId="48" borderId="0" applyNumberFormat="0" applyBorder="0" applyAlignment="0" applyProtection="0"/>
    <xf numFmtId="0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9" fillId="49" borderId="0" applyNumberFormat="0" applyBorder="0" applyAlignment="0" applyProtection="0"/>
    <xf numFmtId="0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9" fillId="44" borderId="0" applyNumberFormat="0" applyBorder="0" applyAlignment="0" applyProtection="0"/>
    <xf numFmtId="0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9" fillId="45" borderId="0" applyNumberFormat="0" applyBorder="0" applyAlignment="0" applyProtection="0"/>
    <xf numFmtId="0" fontId="17" fillId="25" borderId="0" applyNumberFormat="0" applyBorder="0" applyAlignment="0" applyProtection="0"/>
    <xf numFmtId="164" fontId="17" fillId="25" borderId="0" applyNumberFormat="0" applyBorder="0" applyAlignment="0" applyProtection="0"/>
    <xf numFmtId="164" fontId="19" fillId="50" borderId="0" applyNumberFormat="0" applyBorder="0" applyAlignment="0" applyProtection="0"/>
    <xf numFmtId="0" fontId="17" fillId="29" borderId="0" applyNumberFormat="0" applyBorder="0" applyAlignment="0" applyProtection="0"/>
    <xf numFmtId="164" fontId="17" fillId="29" borderId="0" applyNumberFormat="0" applyBorder="0" applyAlignment="0" applyProtection="0"/>
    <xf numFmtId="164" fontId="21" fillId="38" borderId="11" applyNumberFormat="0" applyAlignment="0" applyProtection="0"/>
    <xf numFmtId="0" fontId="9" fillId="5" borderId="4" applyNumberFormat="0" applyAlignment="0" applyProtection="0"/>
    <xf numFmtId="164" fontId="9" fillId="5" borderId="4" applyNumberFormat="0" applyAlignment="0" applyProtection="0"/>
    <xf numFmtId="164" fontId="22" fillId="51" borderId="12" applyNumberFormat="0" applyAlignment="0" applyProtection="0"/>
    <xf numFmtId="0" fontId="10" fillId="6" borderId="5" applyNumberFormat="0" applyAlignment="0" applyProtection="0"/>
    <xf numFmtId="164" fontId="10" fillId="6" borderId="5" applyNumberFormat="0" applyAlignment="0" applyProtection="0"/>
    <xf numFmtId="164" fontId="23" fillId="51" borderId="11" applyNumberFormat="0" applyAlignment="0" applyProtection="0"/>
    <xf numFmtId="0" fontId="11" fillId="6" borderId="4" applyNumberFormat="0" applyAlignment="0" applyProtection="0"/>
    <xf numFmtId="164" fontId="11" fillId="6" borderId="4" applyNumberFormat="0" applyAlignment="0" applyProtection="0"/>
    <xf numFmtId="164" fontId="24" fillId="0" borderId="13" applyNumberFormat="0" applyFill="0" applyAlignment="0" applyProtection="0"/>
    <xf numFmtId="0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25" fillId="0" borderId="14" applyNumberFormat="0" applyFill="0" applyAlignment="0" applyProtection="0"/>
    <xf numFmtId="0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26" fillId="0" borderId="15" applyNumberFormat="0" applyFill="0" applyAlignment="0" applyProtection="0"/>
    <xf numFmtId="0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7" fillId="0" borderId="16" applyNumberFormat="0" applyFill="0" applyAlignment="0" applyProtection="0"/>
    <xf numFmtId="0" fontId="16" fillId="0" borderId="9" applyNumberFormat="0" applyFill="0" applyAlignment="0" applyProtection="0"/>
    <xf numFmtId="164" fontId="16" fillId="0" borderId="9" applyNumberFormat="0" applyFill="0" applyAlignment="0" applyProtection="0"/>
    <xf numFmtId="164" fontId="28" fillId="52" borderId="17" applyNumberFormat="0" applyAlignment="0" applyProtection="0"/>
    <xf numFmtId="0" fontId="13" fillId="7" borderId="7" applyNumberFormat="0" applyAlignment="0" applyProtection="0"/>
    <xf numFmtId="164" fontId="13" fillId="7" borderId="7" applyNumberFormat="0" applyAlignment="0" applyProtection="0"/>
    <xf numFmtId="164" fontId="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0" fillId="53" borderId="0" applyNumberFormat="0" applyBorder="0" applyAlignment="0" applyProtection="0"/>
    <xf numFmtId="0" fontId="8" fillId="4" borderId="0" applyNumberFormat="0" applyBorder="0" applyAlignment="0" applyProtection="0"/>
    <xf numFmtId="164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8" fillId="0" borderId="0"/>
    <xf numFmtId="164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1" fillId="0" borderId="0"/>
    <xf numFmtId="0" fontId="1" fillId="0" borderId="0"/>
    <xf numFmtId="164" fontId="31" fillId="0" borderId="0"/>
    <xf numFmtId="164" fontId="31" fillId="0" borderId="0"/>
    <xf numFmtId="0" fontId="1" fillId="0" borderId="0"/>
    <xf numFmtId="0" fontId="1" fillId="0" borderId="0"/>
    <xf numFmtId="164" fontId="32" fillId="34" borderId="0" applyNumberFormat="0" applyBorder="0" applyAlignment="0" applyProtection="0"/>
    <xf numFmtId="0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34" fillId="54" borderId="18" applyNumberFormat="0" applyFont="0" applyAlignment="0" applyProtection="0"/>
    <xf numFmtId="0" fontId="1" fillId="8" borderId="8" applyNumberFormat="0" applyFont="0" applyAlignment="0" applyProtection="0"/>
    <xf numFmtId="164" fontId="1" fillId="8" borderId="8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5" fillId="0" borderId="19" applyNumberFormat="0" applyFill="0" applyAlignment="0" applyProtection="0"/>
    <xf numFmtId="0" fontId="12" fillId="0" borderId="6" applyNumberFormat="0" applyFill="0" applyAlignment="0" applyProtection="0"/>
    <xf numFmtId="164" fontId="12" fillId="0" borderId="6" applyNumberFormat="0" applyFill="0" applyAlignment="0" applyProtection="0"/>
    <xf numFmtId="164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35" borderId="0" applyNumberFormat="0" applyBorder="0" applyAlignment="0" applyProtection="0"/>
    <xf numFmtId="0" fontId="6" fillId="2" borderId="0" applyNumberFormat="0" applyBorder="0" applyAlignment="0" applyProtection="0"/>
    <xf numFmtId="164" fontId="6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10" xfId="0" applyBorder="1"/>
    <xf numFmtId="0" fontId="0" fillId="55" borderId="0" xfId="0" applyFill="1"/>
    <xf numFmtId="0" fontId="0" fillId="56" borderId="0" xfId="0" applyFill="1"/>
    <xf numFmtId="0" fontId="0" fillId="56" borderId="0" xfId="0" applyFill="1" applyAlignment="1">
      <alignment horizontal="center"/>
    </xf>
    <xf numFmtId="0" fontId="16" fillId="56" borderId="10" xfId="0" applyFont="1" applyFill="1" applyBorder="1"/>
    <xf numFmtId="0" fontId="16" fillId="56" borderId="10" xfId="0" applyFont="1" applyFill="1" applyBorder="1" applyAlignment="1">
      <alignment horizontal="center"/>
    </xf>
    <xf numFmtId="0" fontId="0" fillId="56" borderId="10" xfId="0" applyFill="1" applyBorder="1"/>
    <xf numFmtId="0" fontId="0" fillId="56" borderId="10" xfId="0" applyFill="1" applyBorder="1" applyAlignment="1">
      <alignment horizontal="center"/>
    </xf>
    <xf numFmtId="0" fontId="0" fillId="56" borderId="10" xfId="0" applyFill="1" applyBorder="1" applyAlignment="1">
      <alignment horizontal="center" vertical="center"/>
    </xf>
    <xf numFmtId="0" fontId="0" fillId="56" borderId="10" xfId="0" applyFill="1" applyBorder="1" applyAlignment="1">
      <alignment horizontal="left" vertical="center"/>
    </xf>
    <xf numFmtId="0" fontId="0" fillId="55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55" borderId="10" xfId="0" applyFill="1" applyBorder="1"/>
    <xf numFmtId="0" fontId="16" fillId="55" borderId="10" xfId="0" applyFont="1" applyFill="1" applyBorder="1" applyAlignment="1">
      <alignment horizontal="center" vertical="center" wrapText="1"/>
    </xf>
    <xf numFmtId="0" fontId="0" fillId="57" borderId="0" xfId="0" applyFill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/>
    <xf numFmtId="0" fontId="16" fillId="57" borderId="10" xfId="0" applyFont="1" applyFill="1" applyBorder="1"/>
    <xf numFmtId="0" fontId="16" fillId="57" borderId="10" xfId="0" applyFont="1" applyFill="1" applyBorder="1" applyAlignment="1">
      <alignment horizontal="center"/>
    </xf>
    <xf numFmtId="0" fontId="16" fillId="56" borderId="0" xfId="0" applyFont="1" applyFill="1" applyAlignment="1">
      <alignment horizontal="center"/>
    </xf>
    <xf numFmtId="0" fontId="0" fillId="57" borderId="20" xfId="0" applyFill="1" applyBorder="1" applyAlignment="1">
      <alignment horizontal="center"/>
    </xf>
    <xf numFmtId="0" fontId="0" fillId="57" borderId="21" xfId="0" applyFill="1" applyBorder="1" applyAlignment="1">
      <alignment horizontal="center"/>
    </xf>
    <xf numFmtId="0" fontId="0" fillId="58" borderId="10" xfId="0" applyFill="1" applyBorder="1" applyAlignment="1">
      <alignment horizontal="center"/>
    </xf>
    <xf numFmtId="0" fontId="0" fillId="58" borderId="10" xfId="0" applyFill="1" applyBorder="1"/>
    <xf numFmtId="0" fontId="0" fillId="0" borderId="22" xfId="0" applyBorder="1"/>
    <xf numFmtId="0" fontId="0" fillId="0" borderId="23" xfId="0" applyBorder="1"/>
    <xf numFmtId="0" fontId="0" fillId="55" borderId="10" xfId="0" applyFill="1" applyBorder="1" applyAlignment="1">
      <alignment horizontal="center" vertical="center" wrapText="1"/>
    </xf>
  </cellXfs>
  <cellStyles count="197">
    <cellStyle name="20% - Акцент1" xfId="19" builtinId="30" customBuiltin="1"/>
    <cellStyle name="20% - Акцент1 2" xfId="43"/>
    <cellStyle name="20% - Акцент1 3" xfId="44"/>
    <cellStyle name="20% - Акцент1 4" xfId="45"/>
    <cellStyle name="20% - Акцент2" xfId="23" builtinId="34" customBuiltin="1"/>
    <cellStyle name="20% - Акцент2 2" xfId="46"/>
    <cellStyle name="20% - Акцент2 3" xfId="47"/>
    <cellStyle name="20% - Акцент2 4" xfId="48"/>
    <cellStyle name="20% - Акцент3" xfId="27" builtinId="38" customBuiltin="1"/>
    <cellStyle name="20% - Акцент3 2" xfId="49"/>
    <cellStyle name="20% - Акцент3 3" xfId="50"/>
    <cellStyle name="20% - Акцент3 4" xfId="51"/>
    <cellStyle name="20% - Акцент4" xfId="31" builtinId="42" customBuiltin="1"/>
    <cellStyle name="20% - Акцент4 2" xfId="52"/>
    <cellStyle name="20% - Акцент4 3" xfId="53"/>
    <cellStyle name="20% - Акцент4 4" xfId="54"/>
    <cellStyle name="20% - Акцент5" xfId="35" builtinId="46" customBuiltin="1"/>
    <cellStyle name="20% - Акцент5 2" xfId="55"/>
    <cellStyle name="20% - Акцент5 3" xfId="56"/>
    <cellStyle name="20% - Акцент5 4" xfId="57"/>
    <cellStyle name="20% - Акцент6" xfId="39" builtinId="50" customBuiltin="1"/>
    <cellStyle name="20% - Акцент6 2" xfId="58"/>
    <cellStyle name="20% - Акцент6 3" xfId="59"/>
    <cellStyle name="20% - Акцент6 4" xfId="60"/>
    <cellStyle name="40% - Акцент1" xfId="20" builtinId="31" customBuiltin="1"/>
    <cellStyle name="40% - Акцент1 2" xfId="61"/>
    <cellStyle name="40% - Акцент1 3" xfId="62"/>
    <cellStyle name="40% - Акцент1 4" xfId="63"/>
    <cellStyle name="40% - Акцент2" xfId="24" builtinId="35" customBuiltin="1"/>
    <cellStyle name="40% - Акцент2 2" xfId="64"/>
    <cellStyle name="40% - Акцент2 3" xfId="65"/>
    <cellStyle name="40% - Акцент2 4" xfId="66"/>
    <cellStyle name="40% - Акцент3" xfId="28" builtinId="39" customBuiltin="1"/>
    <cellStyle name="40% - Акцент3 2" xfId="67"/>
    <cellStyle name="40% - Акцент3 3" xfId="68"/>
    <cellStyle name="40% - Акцент3 4" xfId="69"/>
    <cellStyle name="40% - Акцент4" xfId="32" builtinId="43" customBuiltin="1"/>
    <cellStyle name="40% - Акцент4 2" xfId="70"/>
    <cellStyle name="40% - Акцент4 3" xfId="71"/>
    <cellStyle name="40% - Акцент4 4" xfId="72"/>
    <cellStyle name="40% - Акцент5" xfId="36" builtinId="47" customBuiltin="1"/>
    <cellStyle name="40% - Акцент5 2" xfId="73"/>
    <cellStyle name="40% - Акцент5 3" xfId="74"/>
    <cellStyle name="40% - Акцент5 4" xfId="75"/>
    <cellStyle name="40% - Акцент6" xfId="40" builtinId="51" customBuiltin="1"/>
    <cellStyle name="40% - Акцент6 2" xfId="76"/>
    <cellStyle name="40% - Акцент6 3" xfId="77"/>
    <cellStyle name="40% - Акцент6 4" xfId="78"/>
    <cellStyle name="60% - Акцент1" xfId="21" builtinId="32" customBuiltin="1"/>
    <cellStyle name="60% - Акцент1 2" xfId="79"/>
    <cellStyle name="60% - Акцент1 3" xfId="80"/>
    <cellStyle name="60% - Акцент1 4" xfId="81"/>
    <cellStyle name="60% - Акцент2" xfId="25" builtinId="36" customBuiltin="1"/>
    <cellStyle name="60% - Акцент2 2" xfId="82"/>
    <cellStyle name="60% - Акцент2 3" xfId="83"/>
    <cellStyle name="60% - Акцент2 4" xfId="84"/>
    <cellStyle name="60% - Акцент3" xfId="29" builtinId="40" customBuiltin="1"/>
    <cellStyle name="60% - Акцент3 2" xfId="85"/>
    <cellStyle name="60% - Акцент3 3" xfId="86"/>
    <cellStyle name="60% - Акцент3 4" xfId="87"/>
    <cellStyle name="60% - Акцент4" xfId="33" builtinId="44" customBuiltin="1"/>
    <cellStyle name="60% - Акцент4 2" xfId="88"/>
    <cellStyle name="60% - Акцент4 3" xfId="89"/>
    <cellStyle name="60% - Акцент4 4" xfId="90"/>
    <cellStyle name="60% - Акцент5" xfId="37" builtinId="48" customBuiltin="1"/>
    <cellStyle name="60% - Акцент5 2" xfId="91"/>
    <cellStyle name="60% - Акцент5 3" xfId="92"/>
    <cellStyle name="60% - Акцент5 4" xfId="93"/>
    <cellStyle name="60% - Акцент6" xfId="41" builtinId="52" customBuiltin="1"/>
    <cellStyle name="60% - Акцент6 2" xfId="94"/>
    <cellStyle name="60% - Акцент6 3" xfId="95"/>
    <cellStyle name="60% - Акцент6 4" xfId="96"/>
    <cellStyle name="Excel Built-in Normal" xfId="97"/>
    <cellStyle name="Акцент1" xfId="18" builtinId="29" customBuiltin="1"/>
    <cellStyle name="Акцент1 2" xfId="98"/>
    <cellStyle name="Акцент1 3" xfId="99"/>
    <cellStyle name="Акцент1 4" xfId="100"/>
    <cellStyle name="Акцент2" xfId="22" builtinId="33" customBuiltin="1"/>
    <cellStyle name="Акцент2 2" xfId="101"/>
    <cellStyle name="Акцент2 3" xfId="102"/>
    <cellStyle name="Акцент2 4" xfId="103"/>
    <cellStyle name="Акцент3" xfId="26" builtinId="37" customBuiltin="1"/>
    <cellStyle name="Акцент3 2" xfId="104"/>
    <cellStyle name="Акцент3 3" xfId="105"/>
    <cellStyle name="Акцент3 4" xfId="106"/>
    <cellStyle name="Акцент4" xfId="30" builtinId="41" customBuiltin="1"/>
    <cellStyle name="Акцент4 2" xfId="107"/>
    <cellStyle name="Акцент4 3" xfId="108"/>
    <cellStyle name="Акцент4 4" xfId="109"/>
    <cellStyle name="Акцент5" xfId="34" builtinId="45" customBuiltin="1"/>
    <cellStyle name="Акцент5 2" xfId="110"/>
    <cellStyle name="Акцент5 3" xfId="111"/>
    <cellStyle name="Акцент5 4" xfId="112"/>
    <cellStyle name="Акцент6" xfId="38" builtinId="49" customBuiltin="1"/>
    <cellStyle name="Акцент6 2" xfId="113"/>
    <cellStyle name="Акцент6 3" xfId="114"/>
    <cellStyle name="Акцент6 4" xfId="115"/>
    <cellStyle name="Ввод " xfId="9" builtinId="20" customBuiltin="1"/>
    <cellStyle name="Ввод  2" xfId="116"/>
    <cellStyle name="Ввод  3" xfId="117"/>
    <cellStyle name="Ввод  4" xfId="118"/>
    <cellStyle name="Вывод" xfId="10" builtinId="21" customBuiltin="1"/>
    <cellStyle name="Вывод 2" xfId="119"/>
    <cellStyle name="Вывод 3" xfId="120"/>
    <cellStyle name="Вывод 4" xfId="121"/>
    <cellStyle name="Вычисление" xfId="11" builtinId="22" customBuiltin="1"/>
    <cellStyle name="Вычисление 2" xfId="122"/>
    <cellStyle name="Вычисление 3" xfId="123"/>
    <cellStyle name="Вычисление 4" xfId="124"/>
    <cellStyle name="Заголовок 1" xfId="2" builtinId="16" customBuiltin="1"/>
    <cellStyle name="Заголовок 1 2" xfId="125"/>
    <cellStyle name="Заголовок 1 3" xfId="126"/>
    <cellStyle name="Заголовок 1 4" xfId="127"/>
    <cellStyle name="Заголовок 2" xfId="3" builtinId="17" customBuiltin="1"/>
    <cellStyle name="Заголовок 2 2" xfId="128"/>
    <cellStyle name="Заголовок 2 3" xfId="129"/>
    <cellStyle name="Заголовок 2 4" xfId="130"/>
    <cellStyle name="Заголовок 3" xfId="4" builtinId="18" customBuiltin="1"/>
    <cellStyle name="Заголовок 3 2" xfId="131"/>
    <cellStyle name="Заголовок 3 3" xfId="132"/>
    <cellStyle name="Заголовок 3 4" xfId="133"/>
    <cellStyle name="Заголовок 4" xfId="5" builtinId="19" customBuiltin="1"/>
    <cellStyle name="Заголовок 4 2" xfId="134"/>
    <cellStyle name="Заголовок 4 3" xfId="135"/>
    <cellStyle name="Заголовок 4 4" xfId="136"/>
    <cellStyle name="Итог" xfId="17" builtinId="25" customBuiltin="1"/>
    <cellStyle name="Итог 2" xfId="137"/>
    <cellStyle name="Итог 3" xfId="138"/>
    <cellStyle name="Итог 4" xfId="139"/>
    <cellStyle name="Контрольная ячейка" xfId="13" builtinId="23" customBuiltin="1"/>
    <cellStyle name="Контрольная ячейка 2" xfId="140"/>
    <cellStyle name="Контрольная ячейка 3" xfId="141"/>
    <cellStyle name="Контрольная ячейка 4" xfId="142"/>
    <cellStyle name="Название" xfId="1" builtinId="15" customBuiltin="1"/>
    <cellStyle name="Название 2" xfId="143"/>
    <cellStyle name="Название 3" xfId="144"/>
    <cellStyle name="Название 4" xfId="145"/>
    <cellStyle name="Нейтральный" xfId="8" builtinId="28" customBuiltin="1"/>
    <cellStyle name="Нейтральный 2" xfId="146"/>
    <cellStyle name="Нейтральный 3" xfId="147"/>
    <cellStyle name="Нейтральный 4" xfId="148"/>
    <cellStyle name="Обычный" xfId="0" builtinId="0"/>
    <cellStyle name="Обычный 10" xfId="149"/>
    <cellStyle name="Обычный 11" xfId="150"/>
    <cellStyle name="Обычный 12" xfId="151"/>
    <cellStyle name="Обычный 13" xfId="152"/>
    <cellStyle name="Обычный 14" xfId="153"/>
    <cellStyle name="Обычный 2" xfId="42"/>
    <cellStyle name="Обычный 2 2" xfId="154"/>
    <cellStyle name="Обычный 2 3" xfId="155"/>
    <cellStyle name="Обычный 2 4" xfId="156"/>
    <cellStyle name="Обычный 3" xfId="157"/>
    <cellStyle name="Обычный 3 2" xfId="158"/>
    <cellStyle name="Обычный 3 2 2" xfId="159"/>
    <cellStyle name="Обычный 3 2 2 2" xfId="160"/>
    <cellStyle name="Обычный 3 2 3" xfId="161"/>
    <cellStyle name="Обычный 3 2 3 2" xfId="162"/>
    <cellStyle name="Обычный 3 2 4" xfId="163"/>
    <cellStyle name="Обычный 3 3" xfId="164"/>
    <cellStyle name="Обычный 3 3 2" xfId="165"/>
    <cellStyle name="Обычный 3 4" xfId="166"/>
    <cellStyle name="Обычный 3 4 2" xfId="167"/>
    <cellStyle name="Обычный 3 5" xfId="168"/>
    <cellStyle name="Обычный 4" xfId="169"/>
    <cellStyle name="Обычный 5" xfId="170"/>
    <cellStyle name="Обычный 6" xfId="171"/>
    <cellStyle name="Обычный 7" xfId="172"/>
    <cellStyle name="Обычный 8" xfId="173"/>
    <cellStyle name="Обычный 9" xfId="174"/>
    <cellStyle name="Плохой" xfId="7" builtinId="27" customBuiltin="1"/>
    <cellStyle name="Плохой 2" xfId="175"/>
    <cellStyle name="Плохой 3" xfId="176"/>
    <cellStyle name="Плохой 4" xfId="177"/>
    <cellStyle name="Пояснение" xfId="16" builtinId="53" customBuiltin="1"/>
    <cellStyle name="Пояснение 2" xfId="178"/>
    <cellStyle name="Пояснение 3" xfId="179"/>
    <cellStyle name="Пояснение 4" xfId="180"/>
    <cellStyle name="Примечание" xfId="15" builtinId="10" customBuiltin="1"/>
    <cellStyle name="Примечание 2" xfId="181"/>
    <cellStyle name="Примечание 3" xfId="182"/>
    <cellStyle name="Примечание 4" xfId="183"/>
    <cellStyle name="Процентный 2" xfId="184"/>
    <cellStyle name="Процентный 3" xfId="185"/>
    <cellStyle name="Связанная ячейка" xfId="12" builtinId="24" customBuiltin="1"/>
    <cellStyle name="Связанная ячейка 2" xfId="186"/>
    <cellStyle name="Связанная ячейка 3" xfId="187"/>
    <cellStyle name="Связанная ячейка 4" xfId="188"/>
    <cellStyle name="Текст предупреждения" xfId="14" builtinId="11" customBuiltin="1"/>
    <cellStyle name="Текст предупреждения 2" xfId="189"/>
    <cellStyle name="Текст предупреждения 3" xfId="190"/>
    <cellStyle name="Текст предупреждения 4" xfId="191"/>
    <cellStyle name="Финансовый 2" xfId="192"/>
    <cellStyle name="Финансовый 3" xfId="193"/>
    <cellStyle name="Хороший" xfId="6" builtinId="26" customBuiltin="1"/>
    <cellStyle name="Хороший 2" xfId="194"/>
    <cellStyle name="Хороший 3" xfId="195"/>
    <cellStyle name="Хороший 4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7"/>
  <sheetViews>
    <sheetView tabSelected="1" topLeftCell="A5" zoomScale="85" zoomScaleNormal="85" workbookViewId="0">
      <selection activeCell="J28" sqref="J28"/>
    </sheetView>
  </sheetViews>
  <sheetFormatPr defaultRowHeight="14.4" x14ac:dyDescent="0.3"/>
  <cols>
    <col min="2" max="2" width="28.77734375" customWidth="1"/>
    <col min="3" max="3" width="19.77734375" customWidth="1"/>
    <col min="4" max="4" width="32.44140625" customWidth="1"/>
    <col min="5" max="5" width="14.6640625" style="2" customWidth="1"/>
    <col min="6" max="6" width="15.88671875" customWidth="1"/>
    <col min="8" max="8" width="10.21875" style="1" bestFit="1" customWidth="1"/>
    <col min="9" max="9" width="10.21875" style="1" customWidth="1"/>
    <col min="10" max="10" width="26.21875" style="15" customWidth="1"/>
    <col min="11" max="11" width="8.88671875" style="3"/>
    <col min="12" max="12" width="12.77734375" customWidth="1"/>
    <col min="14" max="14" width="17.5546875" customWidth="1"/>
    <col min="15" max="15" width="25.33203125" customWidth="1"/>
    <col min="16" max="16" width="25.77734375" customWidth="1"/>
    <col min="17" max="17" width="19.109375" customWidth="1"/>
    <col min="18" max="18" width="21.21875" customWidth="1"/>
  </cols>
  <sheetData>
    <row r="1" spans="2:23" x14ac:dyDescent="0.3">
      <c r="S1" s="19"/>
      <c r="T1" s="19"/>
      <c r="U1" s="19"/>
      <c r="V1" s="19"/>
    </row>
    <row r="2" spans="2:23" x14ac:dyDescent="0.3">
      <c r="H2" s="4"/>
      <c r="I2" s="4"/>
      <c r="J2" s="16"/>
      <c r="S2" s="19"/>
      <c r="T2" s="19"/>
      <c r="U2" s="19"/>
      <c r="V2" s="19"/>
    </row>
    <row r="3" spans="2:23" x14ac:dyDescent="0.3">
      <c r="B3" s="24" t="s">
        <v>83</v>
      </c>
      <c r="C3" s="24"/>
      <c r="D3" s="24"/>
      <c r="E3" s="24"/>
      <c r="F3" s="24"/>
      <c r="H3" s="4"/>
      <c r="I3" s="4"/>
      <c r="J3" s="16"/>
      <c r="N3" s="25" t="s">
        <v>86</v>
      </c>
      <c r="O3" s="26"/>
      <c r="P3" s="26"/>
      <c r="Q3" s="26"/>
      <c r="R3" s="26"/>
      <c r="S3" s="20"/>
      <c r="T3" s="20"/>
      <c r="U3" s="20"/>
      <c r="V3" s="21"/>
      <c r="W3" s="1"/>
    </row>
    <row r="4" spans="2:23" x14ac:dyDescent="0.3">
      <c r="B4" s="5"/>
      <c r="C4" s="5"/>
      <c r="D4" s="5"/>
      <c r="E4" s="6"/>
      <c r="F4" s="5"/>
      <c r="H4" s="4"/>
      <c r="I4" s="4"/>
      <c r="J4" s="16"/>
      <c r="K4" s="29"/>
      <c r="S4" s="21"/>
      <c r="T4" s="21"/>
      <c r="U4" s="21"/>
      <c r="V4" s="21"/>
      <c r="W4" s="1"/>
    </row>
    <row r="5" spans="2:23" ht="43.2" x14ac:dyDescent="0.3">
      <c r="B5" s="7" t="s">
        <v>32</v>
      </c>
      <c r="C5" s="7" t="s">
        <v>21</v>
      </c>
      <c r="D5" s="7" t="s">
        <v>33</v>
      </c>
      <c r="E5" s="8" t="s">
        <v>34</v>
      </c>
      <c r="F5" s="7" t="s">
        <v>85</v>
      </c>
      <c r="H5" s="13" t="s">
        <v>35</v>
      </c>
      <c r="I5" s="4"/>
      <c r="J5" s="17" t="s">
        <v>84</v>
      </c>
      <c r="K5" s="16" t="s">
        <v>88</v>
      </c>
      <c r="L5" s="31" t="s">
        <v>89</v>
      </c>
      <c r="N5" s="22" t="s">
        <v>32</v>
      </c>
      <c r="O5" s="22" t="s">
        <v>21</v>
      </c>
      <c r="P5" s="22" t="s">
        <v>33</v>
      </c>
      <c r="Q5" s="23" t="s">
        <v>34</v>
      </c>
      <c r="R5" s="22" t="s">
        <v>85</v>
      </c>
    </row>
    <row r="6" spans="2:23" x14ac:dyDescent="0.3">
      <c r="B6" s="9" t="s">
        <v>22</v>
      </c>
      <c r="C6" s="9" t="s">
        <v>20</v>
      </c>
      <c r="D6" s="9" t="s">
        <v>0</v>
      </c>
      <c r="E6" s="10" t="s">
        <v>23</v>
      </c>
      <c r="F6" s="9" t="s">
        <v>24</v>
      </c>
      <c r="H6" s="13">
        <f>IFERROR(VALUE(MID(F6,1+SEARCH("(",F6),SEARCH(")",F6)-SEARCH("(",F6)-1)),"")</f>
        <v>5389</v>
      </c>
      <c r="I6" s="4"/>
      <c r="J6" s="16" t="s">
        <v>25</v>
      </c>
      <c r="K6" s="16">
        <f t="shared" ref="K6:K14" si="0">SUMIF($B$6:$B$42,J6,$H$6:$H$42)</f>
        <v>15485</v>
      </c>
      <c r="L6" s="16">
        <f>COUNTIF($B$6:$B$42,J6)</f>
        <v>15</v>
      </c>
      <c r="N6" s="18" t="s">
        <v>25</v>
      </c>
      <c r="O6" s="18" t="s">
        <v>20</v>
      </c>
      <c r="P6" s="18" t="s">
        <v>1</v>
      </c>
      <c r="Q6" s="18" t="s">
        <v>26</v>
      </c>
      <c r="R6" s="18" t="s">
        <v>27</v>
      </c>
    </row>
    <row r="7" spans="2:23" x14ac:dyDescent="0.3">
      <c r="B7" s="9" t="s">
        <v>25</v>
      </c>
      <c r="C7" s="9" t="s">
        <v>20</v>
      </c>
      <c r="D7" s="9" t="s">
        <v>1</v>
      </c>
      <c r="E7" s="10" t="s">
        <v>26</v>
      </c>
      <c r="F7" s="9" t="s">
        <v>27</v>
      </c>
      <c r="H7" s="13">
        <f>IFERROR(VALUE(MID(F7,1+SEARCH("(",F7),SEARCH(")",F7)-SEARCH("(",F7)-1)),"")</f>
        <v>3466</v>
      </c>
      <c r="I7" s="4"/>
      <c r="J7" s="16" t="s">
        <v>22</v>
      </c>
      <c r="K7" s="16">
        <f t="shared" si="0"/>
        <v>8281</v>
      </c>
      <c r="L7" s="16">
        <f t="shared" ref="L7:L14" si="1">COUNTIF($B$6:$B$42,J7)</f>
        <v>4</v>
      </c>
      <c r="N7" s="18" t="s">
        <v>25</v>
      </c>
      <c r="O7" s="18" t="s">
        <v>14</v>
      </c>
      <c r="P7" s="18" t="s">
        <v>6</v>
      </c>
      <c r="Q7" s="18" t="s">
        <v>36</v>
      </c>
      <c r="R7" s="18" t="s">
        <v>37</v>
      </c>
    </row>
    <row r="8" spans="2:23" x14ac:dyDescent="0.3">
      <c r="B8" s="9" t="s">
        <v>28</v>
      </c>
      <c r="C8" s="9" t="s">
        <v>20</v>
      </c>
      <c r="D8" s="9" t="s">
        <v>3</v>
      </c>
      <c r="E8" s="10" t="s">
        <v>23</v>
      </c>
      <c r="F8" s="9" t="s">
        <v>29</v>
      </c>
      <c r="H8" s="13">
        <f t="shared" ref="H8:H42" si="2">IFERROR(VALUE(MID(F8,1+SEARCH("(",F8),SEARCH(")",F8)-SEARCH("(",F8)-1)),"")</f>
        <v>459</v>
      </c>
      <c r="I8" s="4"/>
      <c r="J8" s="16" t="s">
        <v>47</v>
      </c>
      <c r="K8" s="16">
        <f t="shared" si="0"/>
        <v>1824</v>
      </c>
      <c r="L8" s="16">
        <f t="shared" si="1"/>
        <v>4</v>
      </c>
      <c r="N8" s="18" t="s">
        <v>25</v>
      </c>
      <c r="O8" s="18" t="s">
        <v>14</v>
      </c>
      <c r="P8" s="18" t="s">
        <v>1</v>
      </c>
      <c r="Q8" s="18" t="s">
        <v>26</v>
      </c>
      <c r="R8" s="18" t="s">
        <v>38</v>
      </c>
    </row>
    <row r="9" spans="2:23" x14ac:dyDescent="0.3">
      <c r="B9" s="9" t="s">
        <v>30</v>
      </c>
      <c r="C9" s="9" t="s">
        <v>20</v>
      </c>
      <c r="D9" s="9" t="s">
        <v>2</v>
      </c>
      <c r="E9" s="10" t="s">
        <v>26</v>
      </c>
      <c r="F9" s="9" t="s">
        <v>31</v>
      </c>
      <c r="H9" s="13">
        <f t="shared" si="2"/>
        <v>274</v>
      </c>
      <c r="I9" s="4"/>
      <c r="J9" s="16" t="s">
        <v>53</v>
      </c>
      <c r="K9" s="16">
        <f t="shared" si="0"/>
        <v>1184</v>
      </c>
      <c r="L9" s="16">
        <f t="shared" si="1"/>
        <v>1</v>
      </c>
      <c r="N9" s="18" t="s">
        <v>25</v>
      </c>
      <c r="O9" s="18" t="s">
        <v>14</v>
      </c>
      <c r="P9" s="18" t="s">
        <v>5</v>
      </c>
      <c r="Q9" s="18" t="s">
        <v>39</v>
      </c>
      <c r="R9" s="18" t="s">
        <v>40</v>
      </c>
    </row>
    <row r="10" spans="2:23" x14ac:dyDescent="0.3">
      <c r="B10" s="5"/>
      <c r="C10" s="5"/>
      <c r="D10" s="5"/>
      <c r="E10" s="6"/>
      <c r="F10" s="5"/>
      <c r="H10" s="13" t="str">
        <f t="shared" si="2"/>
        <v/>
      </c>
      <c r="I10" s="4"/>
      <c r="J10" s="16" t="s">
        <v>30</v>
      </c>
      <c r="K10" s="16">
        <f t="shared" si="0"/>
        <v>498</v>
      </c>
      <c r="L10" s="16">
        <f t="shared" si="1"/>
        <v>2</v>
      </c>
      <c r="N10" s="18" t="s">
        <v>25</v>
      </c>
      <c r="O10" s="18" t="s">
        <v>14</v>
      </c>
      <c r="P10" s="18" t="s">
        <v>7</v>
      </c>
      <c r="Q10" s="18" t="s">
        <v>41</v>
      </c>
      <c r="R10" s="18" t="s">
        <v>42</v>
      </c>
    </row>
    <row r="11" spans="2:23" x14ac:dyDescent="0.3">
      <c r="B11" s="5"/>
      <c r="C11" s="5"/>
      <c r="D11" s="5"/>
      <c r="E11" s="6"/>
      <c r="F11" s="5"/>
      <c r="H11" s="13" t="str">
        <f t="shared" si="2"/>
        <v/>
      </c>
      <c r="I11" s="4"/>
      <c r="J11" s="16" t="s">
        <v>28</v>
      </c>
      <c r="K11" s="16">
        <f t="shared" si="0"/>
        <v>459</v>
      </c>
      <c r="L11" s="16">
        <f t="shared" si="1"/>
        <v>1</v>
      </c>
      <c r="N11" s="18" t="s">
        <v>25</v>
      </c>
      <c r="O11" s="18" t="s">
        <v>14</v>
      </c>
      <c r="P11" s="18" t="s">
        <v>9</v>
      </c>
      <c r="Q11" s="18" t="s">
        <v>43</v>
      </c>
      <c r="R11" s="18" t="s">
        <v>44</v>
      </c>
    </row>
    <row r="12" spans="2:23" x14ac:dyDescent="0.3">
      <c r="B12" s="9" t="s">
        <v>25</v>
      </c>
      <c r="C12" s="9" t="s">
        <v>14</v>
      </c>
      <c r="D12" s="9" t="s">
        <v>6</v>
      </c>
      <c r="E12" s="11" t="s">
        <v>36</v>
      </c>
      <c r="F12" s="10" t="s">
        <v>37</v>
      </c>
      <c r="H12" s="13">
        <f t="shared" si="2"/>
        <v>1565</v>
      </c>
      <c r="I12" s="4"/>
      <c r="J12" s="16" t="s">
        <v>75</v>
      </c>
      <c r="K12" s="16">
        <f t="shared" si="0"/>
        <v>133</v>
      </c>
      <c r="L12" s="16">
        <f t="shared" si="1"/>
        <v>1</v>
      </c>
      <c r="N12" s="18" t="s">
        <v>25</v>
      </c>
      <c r="O12" s="18" t="s">
        <v>14</v>
      </c>
      <c r="P12" s="18" t="s">
        <v>12</v>
      </c>
      <c r="Q12" s="18" t="s">
        <v>45</v>
      </c>
      <c r="R12" s="18" t="s">
        <v>46</v>
      </c>
    </row>
    <row r="13" spans="2:23" x14ac:dyDescent="0.3">
      <c r="B13" s="9" t="s">
        <v>25</v>
      </c>
      <c r="C13" s="9" t="s">
        <v>14</v>
      </c>
      <c r="D13" s="9" t="s">
        <v>1</v>
      </c>
      <c r="E13" s="11" t="s">
        <v>26</v>
      </c>
      <c r="F13" s="10" t="s">
        <v>38</v>
      </c>
      <c r="H13" s="13">
        <f t="shared" si="2"/>
        <v>1527</v>
      </c>
      <c r="I13" s="4"/>
      <c r="J13" s="16" t="s">
        <v>81</v>
      </c>
      <c r="K13" s="16">
        <f t="shared" si="0"/>
        <v>133</v>
      </c>
      <c r="L13" s="16">
        <f t="shared" si="1"/>
        <v>1</v>
      </c>
      <c r="N13" s="18" t="s">
        <v>25</v>
      </c>
      <c r="O13" s="18" t="s">
        <v>72</v>
      </c>
      <c r="P13" s="18" t="s">
        <v>6</v>
      </c>
      <c r="Q13" s="18" t="s">
        <v>43</v>
      </c>
      <c r="R13" s="18" t="s">
        <v>57</v>
      </c>
    </row>
    <row r="14" spans="2:23" x14ac:dyDescent="0.3">
      <c r="B14" s="9" t="s">
        <v>25</v>
      </c>
      <c r="C14" s="9" t="s">
        <v>14</v>
      </c>
      <c r="D14" s="9" t="s">
        <v>5</v>
      </c>
      <c r="E14" s="11" t="s">
        <v>39</v>
      </c>
      <c r="F14" s="10" t="s">
        <v>40</v>
      </c>
      <c r="H14" s="13">
        <f t="shared" si="2"/>
        <v>1499</v>
      </c>
      <c r="I14" s="4"/>
      <c r="J14" s="16" t="s">
        <v>77</v>
      </c>
      <c r="K14" s="16">
        <f t="shared" si="0"/>
        <v>28</v>
      </c>
      <c r="L14" s="16">
        <f t="shared" si="1"/>
        <v>1</v>
      </c>
      <c r="N14" s="18" t="s">
        <v>25</v>
      </c>
      <c r="O14" s="18" t="s">
        <v>72</v>
      </c>
      <c r="P14" s="18" t="s">
        <v>1</v>
      </c>
      <c r="Q14" s="18" t="s">
        <v>26</v>
      </c>
      <c r="R14" s="18" t="s">
        <v>58</v>
      </c>
    </row>
    <row r="15" spans="2:23" x14ac:dyDescent="0.3">
      <c r="B15" s="9" t="s">
        <v>25</v>
      </c>
      <c r="C15" s="9" t="s">
        <v>14</v>
      </c>
      <c r="D15" s="9" t="s">
        <v>7</v>
      </c>
      <c r="E15" s="11" t="s">
        <v>41</v>
      </c>
      <c r="F15" s="10" t="s">
        <v>42</v>
      </c>
      <c r="H15" s="13">
        <f t="shared" si="2"/>
        <v>1293</v>
      </c>
      <c r="I15" s="4"/>
      <c r="J15" s="16"/>
      <c r="K15" s="16"/>
      <c r="L15" s="16"/>
      <c r="N15" s="18" t="s">
        <v>25</v>
      </c>
      <c r="O15" s="18" t="s">
        <v>72</v>
      </c>
      <c r="P15" s="18" t="s">
        <v>7</v>
      </c>
      <c r="Q15" s="18" t="s">
        <v>59</v>
      </c>
      <c r="R15" s="18" t="s">
        <v>60</v>
      </c>
    </row>
    <row r="16" spans="2:23" x14ac:dyDescent="0.3">
      <c r="B16" s="9" t="s">
        <v>25</v>
      </c>
      <c r="C16" s="9" t="s">
        <v>14</v>
      </c>
      <c r="D16" s="9" t="s">
        <v>9</v>
      </c>
      <c r="E16" s="11" t="s">
        <v>43</v>
      </c>
      <c r="F16" s="10" t="s">
        <v>44</v>
      </c>
      <c r="H16" s="13">
        <f t="shared" si="2"/>
        <v>33</v>
      </c>
      <c r="I16" s="4"/>
      <c r="J16" s="16"/>
      <c r="K16" s="16"/>
      <c r="L16" s="16"/>
      <c r="N16" s="18" t="s">
        <v>25</v>
      </c>
      <c r="O16" s="18" t="s">
        <v>72</v>
      </c>
      <c r="P16" s="18" t="s">
        <v>5</v>
      </c>
      <c r="Q16" s="18" t="s">
        <v>61</v>
      </c>
      <c r="R16" s="18" t="s">
        <v>62</v>
      </c>
    </row>
    <row r="17" spans="2:18" x14ac:dyDescent="0.3">
      <c r="B17" s="9" t="s">
        <v>25</v>
      </c>
      <c r="C17" s="9" t="s">
        <v>14</v>
      </c>
      <c r="D17" s="9" t="s">
        <v>12</v>
      </c>
      <c r="E17" s="11" t="s">
        <v>45</v>
      </c>
      <c r="F17" s="10" t="s">
        <v>46</v>
      </c>
      <c r="H17" s="13">
        <f t="shared" si="2"/>
        <v>10</v>
      </c>
      <c r="I17" s="4"/>
      <c r="J17" s="16"/>
      <c r="K17" s="16"/>
      <c r="L17" s="16"/>
      <c r="N17" s="18" t="s">
        <v>25</v>
      </c>
      <c r="O17" s="18" t="s">
        <v>72</v>
      </c>
      <c r="P17" s="18" t="s">
        <v>19</v>
      </c>
      <c r="Q17" s="18" t="s">
        <v>63</v>
      </c>
      <c r="R17" s="18" t="s">
        <v>64</v>
      </c>
    </row>
    <row r="18" spans="2:18" x14ac:dyDescent="0.3">
      <c r="B18" s="9" t="s">
        <v>47</v>
      </c>
      <c r="C18" s="9" t="s">
        <v>14</v>
      </c>
      <c r="D18" s="9" t="s">
        <v>8</v>
      </c>
      <c r="E18" s="11" t="s">
        <v>26</v>
      </c>
      <c r="F18" s="10" t="s">
        <v>48</v>
      </c>
      <c r="H18" s="13">
        <f t="shared" si="2"/>
        <v>930</v>
      </c>
      <c r="I18" s="4"/>
      <c r="J18" s="16" t="s">
        <v>20</v>
      </c>
      <c r="K18" s="16"/>
      <c r="L18" s="16"/>
      <c r="N18" s="18" t="s">
        <v>25</v>
      </c>
      <c r="O18" s="18" t="s">
        <v>72</v>
      </c>
      <c r="P18" s="18" t="s">
        <v>9</v>
      </c>
      <c r="Q18" s="18" t="s">
        <v>65</v>
      </c>
      <c r="R18" s="18" t="s">
        <v>66</v>
      </c>
    </row>
    <row r="19" spans="2:18" x14ac:dyDescent="0.3">
      <c r="B19" s="9" t="s">
        <v>47</v>
      </c>
      <c r="C19" s="9" t="s">
        <v>14</v>
      </c>
      <c r="D19" s="9" t="s">
        <v>10</v>
      </c>
      <c r="E19" s="11" t="s">
        <v>23</v>
      </c>
      <c r="F19" s="10" t="s">
        <v>49</v>
      </c>
      <c r="H19" s="13">
        <f t="shared" si="2"/>
        <v>490</v>
      </c>
      <c r="I19" s="4"/>
      <c r="J19" s="16" t="s">
        <v>14</v>
      </c>
      <c r="K19" s="16"/>
      <c r="L19" s="16"/>
      <c r="N19" s="18" t="s">
        <v>25</v>
      </c>
      <c r="O19" s="18" t="s">
        <v>72</v>
      </c>
      <c r="P19" s="18" t="s">
        <v>12</v>
      </c>
      <c r="Q19" s="18" t="s">
        <v>67</v>
      </c>
      <c r="R19" s="18" t="s">
        <v>46</v>
      </c>
    </row>
    <row r="20" spans="2:18" x14ac:dyDescent="0.3">
      <c r="B20" s="9" t="s">
        <v>47</v>
      </c>
      <c r="C20" s="9" t="s">
        <v>14</v>
      </c>
      <c r="D20" s="9" t="s">
        <v>4</v>
      </c>
      <c r="E20" s="11" t="s">
        <v>36</v>
      </c>
      <c r="F20" s="10" t="s">
        <v>50</v>
      </c>
      <c r="H20" s="13">
        <f t="shared" si="2"/>
        <v>340</v>
      </c>
      <c r="I20" s="4"/>
      <c r="J20" s="16" t="s">
        <v>72</v>
      </c>
      <c r="K20" s="16"/>
      <c r="L20" s="16"/>
      <c r="N20" s="18" t="s">
        <v>25</v>
      </c>
      <c r="O20" s="18" t="s">
        <v>82</v>
      </c>
      <c r="P20" s="18" t="s">
        <v>16</v>
      </c>
      <c r="Q20" s="18" t="s">
        <v>26</v>
      </c>
      <c r="R20" s="18" t="s">
        <v>78</v>
      </c>
    </row>
    <row r="21" spans="2:18" x14ac:dyDescent="0.3">
      <c r="B21" s="9" t="s">
        <v>47</v>
      </c>
      <c r="C21" s="9" t="s">
        <v>14</v>
      </c>
      <c r="D21" s="9" t="s">
        <v>9</v>
      </c>
      <c r="E21" s="11" t="s">
        <v>51</v>
      </c>
      <c r="F21" s="10" t="s">
        <v>52</v>
      </c>
      <c r="H21" s="13">
        <f t="shared" si="2"/>
        <v>64</v>
      </c>
      <c r="I21" s="4"/>
      <c r="J21" s="16" t="s">
        <v>82</v>
      </c>
      <c r="K21" s="16"/>
      <c r="L21" s="16"/>
      <c r="N21" s="18" t="s">
        <v>22</v>
      </c>
      <c r="O21" s="18" t="s">
        <v>20</v>
      </c>
      <c r="P21" s="18" t="s">
        <v>0</v>
      </c>
      <c r="Q21" s="18" t="s">
        <v>23</v>
      </c>
      <c r="R21" s="18" t="s">
        <v>24</v>
      </c>
    </row>
    <row r="22" spans="2:18" x14ac:dyDescent="0.3">
      <c r="B22" s="9" t="s">
        <v>53</v>
      </c>
      <c r="C22" s="9" t="s">
        <v>14</v>
      </c>
      <c r="D22" s="9" t="s">
        <v>15</v>
      </c>
      <c r="E22" s="11" t="s">
        <v>23</v>
      </c>
      <c r="F22" s="10" t="s">
        <v>54</v>
      </c>
      <c r="H22" s="13">
        <f t="shared" si="2"/>
        <v>1184</v>
      </c>
      <c r="I22" s="4"/>
      <c r="J22" s="16"/>
      <c r="K22" s="16"/>
      <c r="L22" s="16"/>
      <c r="N22" s="18" t="s">
        <v>22</v>
      </c>
      <c r="O22" s="18" t="s">
        <v>72</v>
      </c>
      <c r="P22" s="18" t="s">
        <v>4</v>
      </c>
      <c r="Q22" s="18" t="s">
        <v>68</v>
      </c>
      <c r="R22" s="18" t="s">
        <v>69</v>
      </c>
    </row>
    <row r="23" spans="2:18" x14ac:dyDescent="0.3">
      <c r="B23" s="9" t="s">
        <v>30</v>
      </c>
      <c r="C23" s="9" t="s">
        <v>14</v>
      </c>
      <c r="D23" s="9" t="s">
        <v>55</v>
      </c>
      <c r="E23" s="11">
        <v>1</v>
      </c>
      <c r="F23" s="10" t="s">
        <v>56</v>
      </c>
      <c r="H23" s="13">
        <f t="shared" si="2"/>
        <v>224</v>
      </c>
      <c r="I23" s="4"/>
      <c r="J23" s="16"/>
      <c r="K23" s="16"/>
      <c r="L23" s="16"/>
      <c r="N23" s="18" t="s">
        <v>22</v>
      </c>
      <c r="O23" s="18" t="s">
        <v>72</v>
      </c>
      <c r="P23" s="18" t="s">
        <v>18</v>
      </c>
      <c r="Q23" s="18" t="s">
        <v>70</v>
      </c>
      <c r="R23" s="18" t="s">
        <v>71</v>
      </c>
    </row>
    <row r="24" spans="2:18" x14ac:dyDescent="0.3">
      <c r="B24" s="5"/>
      <c r="C24" s="5"/>
      <c r="D24" s="5"/>
      <c r="E24" s="6"/>
      <c r="F24" s="5"/>
      <c r="H24" s="13" t="str">
        <f t="shared" si="2"/>
        <v/>
      </c>
      <c r="I24" s="4"/>
      <c r="J24" s="16"/>
      <c r="K24" s="16"/>
      <c r="L24" s="16"/>
      <c r="N24" s="18" t="s">
        <v>22</v>
      </c>
      <c r="O24" s="18" t="s">
        <v>82</v>
      </c>
      <c r="P24" s="18" t="s">
        <v>17</v>
      </c>
      <c r="Q24" s="18" t="s">
        <v>73</v>
      </c>
      <c r="R24" s="18" t="s">
        <v>74</v>
      </c>
    </row>
    <row r="25" spans="2:18" x14ac:dyDescent="0.3">
      <c r="B25" s="5"/>
      <c r="C25" s="5"/>
      <c r="D25" s="5"/>
      <c r="E25" s="6"/>
      <c r="F25" s="5"/>
      <c r="H25" s="13" t="str">
        <f t="shared" si="2"/>
        <v/>
      </c>
      <c r="I25" s="4"/>
      <c r="J25" s="16"/>
      <c r="K25" s="16"/>
      <c r="L25" s="16"/>
      <c r="N25" s="18" t="s">
        <v>47</v>
      </c>
      <c r="O25" s="18" t="s">
        <v>14</v>
      </c>
      <c r="P25" s="18" t="s">
        <v>8</v>
      </c>
      <c r="Q25" s="18" t="s">
        <v>26</v>
      </c>
      <c r="R25" s="18" t="s">
        <v>48</v>
      </c>
    </row>
    <row r="26" spans="2:18" x14ac:dyDescent="0.3">
      <c r="B26" s="5"/>
      <c r="C26" s="5"/>
      <c r="D26" s="5"/>
      <c r="E26" s="6"/>
      <c r="F26" s="5"/>
      <c r="H26" s="13" t="str">
        <f t="shared" si="2"/>
        <v/>
      </c>
      <c r="I26" s="4"/>
      <c r="J26" s="16"/>
      <c r="K26" s="16"/>
      <c r="L26" s="16"/>
      <c r="N26" s="18" t="s">
        <v>47</v>
      </c>
      <c r="O26" s="18" t="s">
        <v>14</v>
      </c>
      <c r="P26" s="18" t="s">
        <v>10</v>
      </c>
      <c r="Q26" s="18" t="s">
        <v>23</v>
      </c>
      <c r="R26" s="18" t="s">
        <v>49</v>
      </c>
    </row>
    <row r="27" spans="2:18" x14ac:dyDescent="0.3">
      <c r="B27" s="9" t="s">
        <v>25</v>
      </c>
      <c r="C27" s="9" t="s">
        <v>72</v>
      </c>
      <c r="D27" s="9" t="s">
        <v>6</v>
      </c>
      <c r="E27" s="11" t="s">
        <v>43</v>
      </c>
      <c r="F27" s="10" t="s">
        <v>57</v>
      </c>
      <c r="H27" s="13">
        <f t="shared" si="2"/>
        <v>1604</v>
      </c>
      <c r="I27" s="4"/>
      <c r="J27" s="16"/>
      <c r="K27" s="16"/>
      <c r="L27" s="16"/>
      <c r="N27" s="18" t="s">
        <v>47</v>
      </c>
      <c r="O27" s="18" t="s">
        <v>14</v>
      </c>
      <c r="P27" s="18" t="s">
        <v>4</v>
      </c>
      <c r="Q27" s="18" t="s">
        <v>36</v>
      </c>
      <c r="R27" s="18" t="s">
        <v>50</v>
      </c>
    </row>
    <row r="28" spans="2:18" x14ac:dyDescent="0.3">
      <c r="B28" s="9" t="s">
        <v>25</v>
      </c>
      <c r="C28" s="9" t="s">
        <v>72</v>
      </c>
      <c r="D28" s="9" t="s">
        <v>1</v>
      </c>
      <c r="E28" s="11" t="s">
        <v>26</v>
      </c>
      <c r="F28" s="10" t="s">
        <v>58</v>
      </c>
      <c r="H28" s="13">
        <f t="shared" si="2"/>
        <v>1520</v>
      </c>
      <c r="I28" s="4"/>
      <c r="J28" s="16"/>
      <c r="K28" s="16"/>
      <c r="L28" s="16"/>
      <c r="N28" s="18" t="s">
        <v>47</v>
      </c>
      <c r="O28" s="18" t="s">
        <v>14</v>
      </c>
      <c r="P28" s="18" t="s">
        <v>9</v>
      </c>
      <c r="Q28" s="18" t="s">
        <v>51</v>
      </c>
      <c r="R28" s="18" t="s">
        <v>52</v>
      </c>
    </row>
    <row r="29" spans="2:18" x14ac:dyDescent="0.3">
      <c r="B29" s="9" t="s">
        <v>25</v>
      </c>
      <c r="C29" s="9" t="s">
        <v>72</v>
      </c>
      <c r="D29" s="9" t="s">
        <v>7</v>
      </c>
      <c r="E29" s="11" t="s">
        <v>59</v>
      </c>
      <c r="F29" s="10" t="s">
        <v>60</v>
      </c>
      <c r="H29" s="13">
        <f t="shared" si="2"/>
        <v>1376</v>
      </c>
      <c r="I29" s="4"/>
      <c r="J29" s="16"/>
      <c r="K29" s="16"/>
      <c r="L29" s="16"/>
    </row>
    <row r="30" spans="2:18" x14ac:dyDescent="0.3">
      <c r="B30" s="9" t="s">
        <v>25</v>
      </c>
      <c r="C30" s="9" t="s">
        <v>72</v>
      </c>
      <c r="D30" s="9" t="s">
        <v>5</v>
      </c>
      <c r="E30" s="11" t="s">
        <v>61</v>
      </c>
      <c r="F30" s="10" t="s">
        <v>62</v>
      </c>
      <c r="H30" s="13">
        <f t="shared" si="2"/>
        <v>1355</v>
      </c>
      <c r="I30" s="4"/>
      <c r="J30" s="16"/>
      <c r="K30" s="16"/>
      <c r="L30" s="16"/>
    </row>
    <row r="31" spans="2:18" x14ac:dyDescent="0.3">
      <c r="B31" s="9" t="s">
        <v>25</v>
      </c>
      <c r="C31" s="9" t="s">
        <v>72</v>
      </c>
      <c r="D31" s="9" t="s">
        <v>19</v>
      </c>
      <c r="E31" s="11" t="s">
        <v>63</v>
      </c>
      <c r="F31" s="10" t="s">
        <v>64</v>
      </c>
      <c r="H31" s="13">
        <f t="shared" si="2"/>
        <v>101</v>
      </c>
      <c r="I31" s="4"/>
      <c r="J31" s="16"/>
      <c r="K31" s="16"/>
      <c r="L31" s="16"/>
    </row>
    <row r="32" spans="2:18" x14ac:dyDescent="0.3">
      <c r="B32" s="9" t="s">
        <v>25</v>
      </c>
      <c r="C32" s="9" t="s">
        <v>72</v>
      </c>
      <c r="D32" s="9" t="s">
        <v>9</v>
      </c>
      <c r="E32" s="11" t="s">
        <v>65</v>
      </c>
      <c r="F32" s="10" t="s">
        <v>66</v>
      </c>
      <c r="H32" s="13">
        <f t="shared" si="2"/>
        <v>30</v>
      </c>
      <c r="I32" s="4"/>
      <c r="J32" s="16"/>
      <c r="K32" s="16"/>
      <c r="L32" s="16"/>
      <c r="N32" s="27" t="s">
        <v>87</v>
      </c>
      <c r="O32" s="27"/>
      <c r="P32" s="27"/>
      <c r="Q32" s="27"/>
      <c r="R32" s="27"/>
    </row>
    <row r="33" spans="2:18" x14ac:dyDescent="0.3">
      <c r="B33" s="9" t="s">
        <v>25</v>
      </c>
      <c r="C33" s="9" t="s">
        <v>72</v>
      </c>
      <c r="D33" s="9" t="s">
        <v>12</v>
      </c>
      <c r="E33" s="11" t="s">
        <v>67</v>
      </c>
      <c r="F33" s="10" t="s">
        <v>46</v>
      </c>
      <c r="H33" s="13">
        <f t="shared" si="2"/>
        <v>10</v>
      </c>
      <c r="I33" s="4"/>
      <c r="J33" s="16"/>
      <c r="K33" s="16"/>
      <c r="L33" s="16"/>
      <c r="N33" s="28" t="str">
        <f t="array" ref="N33">INDEX(J$6:J$14,SMALL(IFERROR(MATCH(B$6:B$42,J$6:J$14,),9^9),ROW(E1)))</f>
        <v>МВД России</v>
      </c>
      <c r="O33" s="28"/>
      <c r="P33" s="28"/>
      <c r="Q33" s="28"/>
      <c r="R33" s="28"/>
    </row>
    <row r="34" spans="2:18" x14ac:dyDescent="0.3">
      <c r="B34" s="9" t="s">
        <v>22</v>
      </c>
      <c r="C34" s="9" t="s">
        <v>72</v>
      </c>
      <c r="D34" s="9" t="s">
        <v>4</v>
      </c>
      <c r="E34" s="11" t="s">
        <v>68</v>
      </c>
      <c r="F34" s="10" t="s">
        <v>69</v>
      </c>
      <c r="H34" s="13">
        <f t="shared" si="2"/>
        <v>2359</v>
      </c>
      <c r="I34" s="4"/>
      <c r="J34" s="16"/>
      <c r="K34" s="16"/>
      <c r="L34" s="16"/>
      <c r="N34" s="28" t="str">
        <f t="array" ref="N34">INDEX(J$6:J$14,SMALL(IFERROR(MATCH(B$6:B$42,J$6:J$14,),9^9),ROW(E2)))</f>
        <v>МВД России</v>
      </c>
      <c r="O34" s="28"/>
      <c r="P34" s="28"/>
      <c r="Q34" s="28"/>
      <c r="R34" s="28"/>
    </row>
    <row r="35" spans="2:18" x14ac:dyDescent="0.3">
      <c r="B35" s="9" t="s">
        <v>22</v>
      </c>
      <c r="C35" s="9" t="s">
        <v>72</v>
      </c>
      <c r="D35" s="9" t="s">
        <v>18</v>
      </c>
      <c r="E35" s="11" t="s">
        <v>70</v>
      </c>
      <c r="F35" s="10" t="s">
        <v>71</v>
      </c>
      <c r="H35" s="13">
        <f t="shared" si="2"/>
        <v>390</v>
      </c>
      <c r="I35" s="4"/>
      <c r="J35" s="16"/>
      <c r="K35" s="16"/>
      <c r="L35" s="16"/>
      <c r="N35" s="28" t="str">
        <f t="array" ref="N35">INDEX(J$6:J$14,SMALL(IFERROR(MATCH(B$6:B$42,J$6:J$14,),9^9),ROW(E3)))</f>
        <v>МВД России</v>
      </c>
      <c r="O35" s="28"/>
      <c r="P35" s="28"/>
      <c r="Q35" s="28"/>
      <c r="R35" s="28"/>
    </row>
    <row r="36" spans="2:18" x14ac:dyDescent="0.3">
      <c r="B36" s="5"/>
      <c r="C36" s="5"/>
      <c r="D36" s="5"/>
      <c r="E36" s="6"/>
      <c r="F36" s="5"/>
      <c r="H36" s="13" t="str">
        <f t="shared" si="2"/>
        <v/>
      </c>
      <c r="I36" s="4"/>
      <c r="J36" s="16"/>
      <c r="K36" s="16"/>
      <c r="L36" s="16"/>
      <c r="N36" s="28" t="str">
        <f t="array" ref="N36">INDEX(J$6:J$14,SMALL(IFERROR(MATCH(B$6:B$42,J$6:J$14,),9^9),ROW(E4)))</f>
        <v>МВД России</v>
      </c>
      <c r="O36" s="28"/>
      <c r="P36" s="28"/>
      <c r="Q36" s="28"/>
      <c r="R36" s="28"/>
    </row>
    <row r="37" spans="2:18" x14ac:dyDescent="0.3">
      <c r="B37" s="5"/>
      <c r="C37" s="5"/>
      <c r="D37" s="5"/>
      <c r="E37" s="6"/>
      <c r="F37" s="5"/>
      <c r="H37" s="13" t="str">
        <f t="shared" si="2"/>
        <v/>
      </c>
      <c r="I37" s="4"/>
      <c r="J37" s="16"/>
      <c r="K37" s="16"/>
      <c r="L37" s="16"/>
      <c r="N37" s="28" t="str">
        <f t="array" ref="N37">INDEX(J$6:J$14,SMALL(IFERROR(MATCH(B$6:B$42,J$6:J$14,),9^9),ROW(E5)))</f>
        <v>МВД России</v>
      </c>
      <c r="O37" s="28"/>
      <c r="P37" s="28"/>
      <c r="Q37" s="28"/>
      <c r="R37" s="28"/>
    </row>
    <row r="38" spans="2:18" x14ac:dyDescent="0.3">
      <c r="B38" s="12" t="s">
        <v>22</v>
      </c>
      <c r="C38" s="11" t="s">
        <v>82</v>
      </c>
      <c r="D38" s="12" t="s">
        <v>17</v>
      </c>
      <c r="E38" s="11" t="s">
        <v>73</v>
      </c>
      <c r="F38" s="11" t="s">
        <v>74</v>
      </c>
      <c r="H38" s="13">
        <f t="shared" si="2"/>
        <v>143</v>
      </c>
      <c r="I38" s="4"/>
      <c r="J38" s="16"/>
      <c r="K38" s="16"/>
      <c r="L38" s="16"/>
      <c r="N38" s="28" t="str">
        <f t="array" ref="N38">INDEX(J$6:J$14,SMALL(IFERROR(MATCH(B$6:B$42,J$6:J$14,),9^9),ROW(E6)))</f>
        <v>МВД России</v>
      </c>
      <c r="O38" s="28"/>
      <c r="P38" s="28"/>
      <c r="Q38" s="28"/>
      <c r="R38" s="28"/>
    </row>
    <row r="39" spans="2:18" x14ac:dyDescent="0.3">
      <c r="B39" s="12" t="s">
        <v>75</v>
      </c>
      <c r="C39" s="11" t="s">
        <v>82</v>
      </c>
      <c r="D39" s="12" t="s">
        <v>13</v>
      </c>
      <c r="E39" s="11" t="s">
        <v>26</v>
      </c>
      <c r="F39" s="11" t="s">
        <v>76</v>
      </c>
      <c r="H39" s="13">
        <f t="shared" si="2"/>
        <v>133</v>
      </c>
      <c r="I39" s="4"/>
      <c r="J39" s="16"/>
      <c r="K39" s="16"/>
      <c r="L39" s="16"/>
      <c r="N39" s="28" t="str">
        <f t="array" ref="N39">INDEX(J$6:J$14,SMALL(IFERROR(MATCH(B$6:B$42,J$6:J$14,),9^9),ROW(E7)))</f>
        <v>МВД России</v>
      </c>
      <c r="O39" s="28"/>
      <c r="P39" s="28"/>
      <c r="Q39" s="28"/>
      <c r="R39" s="28"/>
    </row>
    <row r="40" spans="2:18" x14ac:dyDescent="0.3">
      <c r="B40" s="12" t="s">
        <v>81</v>
      </c>
      <c r="C40" s="11" t="s">
        <v>82</v>
      </c>
      <c r="D40" s="12" t="s">
        <v>11</v>
      </c>
      <c r="E40" s="11" t="s">
        <v>26</v>
      </c>
      <c r="F40" s="11" t="s">
        <v>76</v>
      </c>
      <c r="H40" s="13">
        <f t="shared" si="2"/>
        <v>133</v>
      </c>
      <c r="I40" s="4"/>
      <c r="J40" s="16"/>
      <c r="K40" s="16"/>
      <c r="L40" s="16"/>
      <c r="N40" s="28" t="str">
        <f t="array" ref="N40">INDEX(J$6:J$14,SMALL(IFERROR(MATCH(B$6:B$42,J$6:J$14,),9^9),ROW(E8)))</f>
        <v>МВД России</v>
      </c>
      <c r="O40" s="28"/>
      <c r="P40" s="28"/>
      <c r="Q40" s="28"/>
      <c r="R40" s="28"/>
    </row>
    <row r="41" spans="2:18" x14ac:dyDescent="0.3">
      <c r="B41" s="9" t="s">
        <v>25</v>
      </c>
      <c r="C41" s="11" t="s">
        <v>82</v>
      </c>
      <c r="D41" s="12" t="s">
        <v>16</v>
      </c>
      <c r="E41" s="11" t="s">
        <v>26</v>
      </c>
      <c r="F41" s="11" t="s">
        <v>78</v>
      </c>
      <c r="H41" s="13">
        <f t="shared" si="2"/>
        <v>96</v>
      </c>
      <c r="I41" s="4"/>
      <c r="J41" s="16"/>
      <c r="K41" s="16"/>
      <c r="L41" s="16"/>
      <c r="N41" s="28" t="str">
        <f t="array" ref="N41">INDEX(J$6:J$14,SMALL(IFERROR(MATCH(B$6:B$42,J$6:J$14,),9^9),ROW(E9)))</f>
        <v>МВД России</v>
      </c>
      <c r="O41" s="28"/>
      <c r="P41" s="28"/>
      <c r="Q41" s="28"/>
      <c r="R41" s="28"/>
    </row>
    <row r="42" spans="2:18" x14ac:dyDescent="0.3">
      <c r="B42" s="12" t="s">
        <v>77</v>
      </c>
      <c r="C42" s="11" t="s">
        <v>82</v>
      </c>
      <c r="D42" s="12" t="s">
        <v>9</v>
      </c>
      <c r="E42" s="11" t="s">
        <v>79</v>
      </c>
      <c r="F42" s="11" t="s">
        <v>80</v>
      </c>
      <c r="H42" s="13">
        <f t="shared" si="2"/>
        <v>28</v>
      </c>
      <c r="I42" s="4"/>
      <c r="J42" s="16"/>
      <c r="K42" s="16"/>
      <c r="L42" s="16"/>
      <c r="N42" s="28" t="str">
        <f t="array" ref="N42">INDEX(J$6:J$14,SMALL(IFERROR(MATCH(B$6:B$42,J$6:J$14,),9^9),ROW(E10)))</f>
        <v>МВД России</v>
      </c>
      <c r="O42" s="28"/>
      <c r="P42" s="28"/>
      <c r="Q42" s="28"/>
      <c r="R42" s="28"/>
    </row>
    <row r="43" spans="2:18" x14ac:dyDescent="0.3">
      <c r="H43" s="14"/>
      <c r="K43" s="30"/>
      <c r="N43" s="28" t="str">
        <f t="array" ref="N43">INDEX(J$6:J$14,SMALL(IFERROR(MATCH(B$6:B$42,J$6:J$14,),9^9),ROW(E11)))</f>
        <v>МВД России</v>
      </c>
      <c r="O43" s="28"/>
      <c r="P43" s="28"/>
      <c r="Q43" s="28"/>
      <c r="R43" s="28"/>
    </row>
    <row r="44" spans="2:18" x14ac:dyDescent="0.3">
      <c r="N44" s="28" t="str">
        <f t="array" ref="N44">INDEX(J$6:J$14,SMALL(IFERROR(MATCH(B$6:B$42,J$6:J$14,),9^9),ROW(E12)))</f>
        <v>МВД России</v>
      </c>
      <c r="O44" s="28"/>
      <c r="P44" s="28"/>
      <c r="Q44" s="28"/>
      <c r="R44" s="28"/>
    </row>
    <row r="45" spans="2:18" x14ac:dyDescent="0.3">
      <c r="N45" s="28" t="str">
        <f t="array" ref="N45">INDEX(J$6:J$14,SMALL(IFERROR(MATCH(B$6:B$42,J$6:J$14,),9^9),ROW(E13)))</f>
        <v>МВД России</v>
      </c>
      <c r="O45" s="28"/>
      <c r="P45" s="28"/>
      <c r="Q45" s="28"/>
      <c r="R45" s="28"/>
    </row>
    <row r="46" spans="2:18" x14ac:dyDescent="0.3">
      <c r="N46" s="28" t="str">
        <f t="array" ref="N46">INDEX(J$6:J$14,SMALL(IFERROR(MATCH(B$6:B$42,J$6:J$14,),9^9),ROW(E14)))</f>
        <v>МВД России</v>
      </c>
      <c r="O46" s="28"/>
      <c r="P46" s="28"/>
      <c r="Q46" s="28"/>
      <c r="R46" s="28"/>
    </row>
    <row r="47" spans="2:18" x14ac:dyDescent="0.3">
      <c r="N47" s="28" t="str">
        <f t="array" ref="N47">INDEX(J$6:J$14,SMALL(IFERROR(MATCH(B$6:B$42,J$6:J$14,),9^9),ROW(E15)))</f>
        <v>МВД России</v>
      </c>
      <c r="O47" s="28"/>
      <c r="P47" s="28"/>
      <c r="Q47" s="28"/>
      <c r="R47" s="28"/>
    </row>
    <row r="48" spans="2:18" x14ac:dyDescent="0.3">
      <c r="N48" s="28" t="str">
        <f t="array" ref="N48">INDEX(J$6:J$14,SMALL(IFERROR(MATCH(B$6:B$42,J$6:J$14,),9^9),ROW(E16)))</f>
        <v>ФССП России</v>
      </c>
      <c r="O48" s="28"/>
    </row>
    <row r="49" spans="14:15" x14ac:dyDescent="0.3">
      <c r="N49" s="28" t="str">
        <f t="array" ref="N49">INDEX(J$6:J$14,SMALL(IFERROR(MATCH(B$6:B$42,J$6:J$14,),9^9),ROW(E17)))</f>
        <v>ФССП России</v>
      </c>
      <c r="O49" s="28"/>
    </row>
    <row r="50" spans="14:15" x14ac:dyDescent="0.3">
      <c r="N50" s="28" t="str">
        <f t="array" ref="N50">INDEX(J$6:J$14,SMALL(IFERROR(MATCH(B$6:B$42,J$6:J$14,),9^9),ROW(E18)))</f>
        <v>ФССП России</v>
      </c>
      <c r="O50" s="28"/>
    </row>
    <row r="51" spans="14:15" x14ac:dyDescent="0.3">
      <c r="N51" s="28" t="str">
        <f t="array" ref="N51">INDEX(J$6:J$14,SMALL(IFERROR(MATCH(B$6:B$42,J$6:J$14,),9^9),ROW(E19)))</f>
        <v>ФССП России</v>
      </c>
      <c r="O51" s="28"/>
    </row>
    <row r="52" spans="14:15" x14ac:dyDescent="0.3">
      <c r="N52" s="28" t="str">
        <f t="array" ref="N52">INDEX(J$6:J$14,SMALL(IFERROR(MATCH(B$6:B$42,J$6:J$14,),9^9),ROW(E20)))</f>
        <v>Пенсионный фонд Российской Федерации</v>
      </c>
      <c r="O52" s="28"/>
    </row>
    <row r="53" spans="14:15" x14ac:dyDescent="0.3">
      <c r="N53" s="28" t="str">
        <f t="array" ref="N53">INDEX(J$6:J$14,SMALL(IFERROR(MATCH(B$6:B$42,J$6:J$14,),9^9),ROW(E21)))</f>
        <v>Пенсионный фонд Российской Федерации</v>
      </c>
      <c r="O53" s="28"/>
    </row>
    <row r="54" spans="14:15" x14ac:dyDescent="0.3">
      <c r="N54" s="28" t="str">
        <f t="array" ref="N54">INDEX(J$6:J$14,SMALL(IFERROR(MATCH(B$6:B$42,J$6:J$14,),9^9),ROW(E22)))</f>
        <v>Пенсионный фонд Российской Федерации</v>
      </c>
      <c r="O54" s="28"/>
    </row>
    <row r="55" spans="14:15" x14ac:dyDescent="0.3">
      <c r="N55" s="28" t="str">
        <f t="array" ref="N55">INDEX(J$6:J$14,SMALL(IFERROR(MATCH(B$6:B$42,J$6:J$14,),9^9),ROW(E23)))</f>
        <v>Пенсионный фонд Российской Федерации</v>
      </c>
      <c r="O55" s="28"/>
    </row>
    <row r="56" spans="14:15" x14ac:dyDescent="0.3">
      <c r="N56" s="28" t="str">
        <f t="array" ref="N56">INDEX(J$6:J$14,SMALL(IFERROR(MATCH(B$6:B$42,J$6:J$14,),9^9),ROW(E24)))</f>
        <v>ФАС России</v>
      </c>
      <c r="O56" s="28"/>
    </row>
    <row r="57" spans="14:15" x14ac:dyDescent="0.3">
      <c r="N57" s="28" t="str">
        <f t="array" ref="N57">INDEX(J$6:J$14,SMALL(IFERROR(MATCH(B$6:B$42,J$6:J$14,),9^9),ROW(E25)))</f>
        <v>Минприроды России</v>
      </c>
      <c r="O57" s="28"/>
    </row>
    <row r="58" spans="14:15" x14ac:dyDescent="0.3">
      <c r="N58" s="28" t="str">
        <f t="array" ref="N58">INDEX(J$6:J$14,SMALL(IFERROR(MATCH(B$6:B$42,J$6:J$14,),9^9),ROW(E26)))</f>
        <v>Минприроды России</v>
      </c>
      <c r="O58" s="28"/>
    </row>
    <row r="59" spans="14:15" x14ac:dyDescent="0.3">
      <c r="N59" s="28" t="str">
        <f t="array" ref="N59">INDEX(J$6:J$14,SMALL(IFERROR(MATCH(B$6:B$42,J$6:J$14,),9^9),ROW(E27)))</f>
        <v>Минстрой России</v>
      </c>
      <c r="O59" s="28"/>
    </row>
    <row r="60" spans="14:15" x14ac:dyDescent="0.3">
      <c r="N60" s="28" t="str">
        <f t="array" ref="N60">INDEX(J$6:J$14,SMALL(IFERROR(MATCH(B$6:B$42,J$6:J$14,),9^9),ROW(E28)))</f>
        <v>Минтранс России</v>
      </c>
      <c r="O60" s="28"/>
    </row>
    <row r="61" spans="14:15" x14ac:dyDescent="0.3">
      <c r="N61" s="28" t="str">
        <f t="array" ref="N61">INDEX(J$6:J$14,SMALL(IFERROR(MATCH(B$6:B$42,J$6:J$14,),9^9),ROW(E29)))</f>
        <v>Минстрой</v>
      </c>
      <c r="O61" s="28"/>
    </row>
    <row r="62" spans="14:15" x14ac:dyDescent="0.3">
      <c r="N62" s="28" t="str">
        <f t="array" ref="N62">INDEX(J$6:J$14,SMALL(IFERROR(MATCH(B$6:B$42,J$6:J$14,),9^9),ROW(E30)))</f>
        <v>Минобороны России</v>
      </c>
      <c r="O62" s="28"/>
    </row>
    <row r="63" spans="14:15" x14ac:dyDescent="0.3">
      <c r="N63" s="28" t="e">
        <f t="array" ref="N63">INDEX(J$6:J$14,SMALL(IFERROR(MATCH(B$6:B$42,J$6:J$14,),9^9),ROW(E31)))</f>
        <v>#REF!</v>
      </c>
      <c r="O63" s="28"/>
    </row>
    <row r="64" spans="14:15" x14ac:dyDescent="0.3">
      <c r="N64" s="28" t="e">
        <f t="array" ref="N64">INDEX(J$6:J$14,SMALL(IFERROR(MATCH(B$6:B$42,J$6:J$14,),9^9),ROW(E32)))</f>
        <v>#REF!</v>
      </c>
      <c r="O64" s="28"/>
    </row>
    <row r="65" spans="14:15" x14ac:dyDescent="0.3">
      <c r="N65" s="28" t="e">
        <f t="array" ref="N65">INDEX(J$6:J$14,SMALL(IFERROR(MATCH(B$6:B$42,J$6:J$14,),9^9),ROW(E33)))</f>
        <v>#REF!</v>
      </c>
      <c r="O65" s="28"/>
    </row>
    <row r="66" spans="14:15" x14ac:dyDescent="0.3">
      <c r="N66" s="28" t="e">
        <f t="array" ref="N66">INDEX(J$6:J$14,SMALL(IFERROR(MATCH(B$6:B$42,J$6:J$14,),9^9),ROW(E34)))</f>
        <v>#REF!</v>
      </c>
      <c r="O66" s="28"/>
    </row>
    <row r="67" spans="14:15" x14ac:dyDescent="0.3">
      <c r="N67" s="28" t="e">
        <f t="array" ref="N67">INDEX(J$6:J$14,SMALL(IFERROR(MATCH(B$6:B$42,J$6:J$14,),9^9),ROW(E35)))</f>
        <v>#REF!</v>
      </c>
      <c r="O67" s="28"/>
    </row>
    <row r="68" spans="14:15" x14ac:dyDescent="0.3">
      <c r="N68" s="28" t="e">
        <f t="array" ref="N68">INDEX(J$6:J$14,SMALL(IFERROR(MATCH(B$6:B$42,J$6:J$14,),9^9),ROW(E36)))</f>
        <v>#REF!</v>
      </c>
      <c r="O68" s="28"/>
    </row>
    <row r="69" spans="14:15" x14ac:dyDescent="0.3">
      <c r="N69" s="28" t="e">
        <f t="array" ref="N69">INDEX(J$6:J$14,SMALL(IFERROR(MATCH(B$6:B$42,J$6:J$14,),9^9),ROW(E37)))</f>
        <v>#REF!</v>
      </c>
      <c r="O69" s="28"/>
    </row>
    <row r="70" spans="14:15" x14ac:dyDescent="0.3">
      <c r="N70" s="28" t="e">
        <f t="array" ref="N70">INDEX(J$6:J$14,SMALL(IFERROR(MATCH(B$6:B$42,J$6:J$14,),9^9),ROW(E38)))</f>
        <v>#NUM!</v>
      </c>
      <c r="O70" s="28"/>
    </row>
    <row r="71" spans="14:15" x14ac:dyDescent="0.3">
      <c r="N71" s="28" t="e">
        <f t="array" ref="N71">INDEX(J$6:J$14,SMALL(IFERROR(MATCH(B$6:B$42,J$6:J$14,),9^9),ROW(E39)))</f>
        <v>#NUM!</v>
      </c>
      <c r="O71" s="28"/>
    </row>
    <row r="72" spans="14:15" x14ac:dyDescent="0.3">
      <c r="N72" s="28" t="e">
        <f t="array" ref="N72">INDEX(J$6:J$14,SMALL(IFERROR(MATCH(B$6:B$42,J$6:J$14,),9^9),ROW(E40)))</f>
        <v>#NUM!</v>
      </c>
      <c r="O72" s="28"/>
    </row>
    <row r="73" spans="14:15" x14ac:dyDescent="0.3">
      <c r="N73" s="28" t="e">
        <f t="array" ref="N73">INDEX(J$6:J$14,SMALL(IFERROR(MATCH(B$6:B$42,J$6:J$14,),9^9),ROW(E41)))</f>
        <v>#NUM!</v>
      </c>
      <c r="O73" s="28"/>
    </row>
    <row r="74" spans="14:15" x14ac:dyDescent="0.3">
      <c r="N74" s="28" t="e">
        <f t="array" ref="N74">INDEX(J$6:J$14,SMALL(IFERROR(MATCH(B$6:B$42,J$6:J$14,),9^9),ROW(E42)))</f>
        <v>#NUM!</v>
      </c>
      <c r="O74" s="28"/>
    </row>
    <row r="75" spans="14:15" x14ac:dyDescent="0.3">
      <c r="N75" s="28" t="e">
        <f t="array" ref="N75">INDEX(J$6:J$14,SMALL(IFERROR(MATCH(B$6:B$42,J$6:J$14,),9^9),ROW(E43)))</f>
        <v>#NUM!</v>
      </c>
      <c r="O75" s="28"/>
    </row>
    <row r="76" spans="14:15" x14ac:dyDescent="0.3">
      <c r="N76" s="28" t="e">
        <f t="array" ref="N76">INDEX(J$6:J$14,SMALL(IFERROR(MATCH(B$6:B$42,J$6:J$14,),9^9),ROW(E44)))</f>
        <v>#NUM!</v>
      </c>
      <c r="O76" s="28"/>
    </row>
    <row r="77" spans="14:15" x14ac:dyDescent="0.3">
      <c r="N77" s="28" t="e">
        <f t="array" ref="N77">INDEX(J$6:J$14,SMALL(IFERROR(MATCH(B$6:B$42,J$6:J$14,),9^9),ROW(E45)))</f>
        <v>#NUM!</v>
      </c>
      <c r="O77" s="28"/>
    </row>
  </sheetData>
  <sortState ref="J5:K13">
    <sortCondition descending="1" ref="K5:K13"/>
  </sortState>
  <mergeCells count="3">
    <mergeCell ref="B3:F3"/>
    <mergeCell ref="N3:R3"/>
    <mergeCell ref="N32:R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 Владимир Валентинович</dc:creator>
  <cp:lastModifiedBy> Максюков</cp:lastModifiedBy>
  <dcterms:created xsi:type="dcterms:W3CDTF">2018-08-14T14:32:13Z</dcterms:created>
  <dcterms:modified xsi:type="dcterms:W3CDTF">2018-08-27T16:44:47Z</dcterms:modified>
</cp:coreProperties>
</file>