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 activeTab="1"/>
  </bookViews>
  <sheets>
    <sheet name="База рецептур" sheetId="7" r:id="rId1"/>
    <sheet name="Смешение_списание" sheetId="14" r:id="rId2"/>
    <sheet name="Значения для списков" sheetId="1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4" l="1"/>
  <c r="D14" i="14"/>
  <c r="D11" i="14"/>
  <c r="L11" i="14" s="1"/>
  <c r="D12" i="14"/>
  <c r="E12" i="14" s="1"/>
  <c r="D4" i="14"/>
  <c r="D5" i="14"/>
  <c r="D6" i="14"/>
  <c r="G6" i="14" s="1"/>
  <c r="D7" i="14"/>
  <c r="D8" i="14"/>
  <c r="D9" i="14"/>
  <c r="D10" i="14"/>
  <c r="G10" i="14" s="1"/>
  <c r="D3" i="14"/>
  <c r="T11" i="14" l="1"/>
  <c r="P11" i="14"/>
  <c r="H11" i="14"/>
  <c r="E11" i="14"/>
  <c r="H7" i="14"/>
  <c r="L3" i="14"/>
  <c r="F9" i="14"/>
  <c r="E5" i="14"/>
  <c r="E8" i="14"/>
  <c r="H4" i="14"/>
  <c r="I11" i="14"/>
  <c r="M11" i="14"/>
  <c r="Q11" i="14"/>
  <c r="U11" i="14"/>
  <c r="F11" i="14"/>
  <c r="J11" i="14"/>
  <c r="N11" i="14"/>
  <c r="R11" i="14"/>
  <c r="V11" i="14"/>
  <c r="G11" i="14"/>
  <c r="K11" i="14"/>
  <c r="O11" i="14"/>
  <c r="S11" i="14"/>
  <c r="G12" i="14"/>
  <c r="K12" i="14"/>
  <c r="O12" i="14"/>
  <c r="S12" i="14"/>
  <c r="H12" i="14"/>
  <c r="L12" i="14"/>
  <c r="P12" i="14"/>
  <c r="T12" i="14"/>
  <c r="I12" i="14"/>
  <c r="M12" i="14"/>
  <c r="Q12" i="14"/>
  <c r="U12" i="14"/>
  <c r="N12" i="14"/>
  <c r="R12" i="14"/>
  <c r="F12" i="14"/>
  <c r="V12" i="14"/>
  <c r="J12" i="14"/>
  <c r="R6" i="14"/>
  <c r="H8" i="14"/>
  <c r="J10" i="14"/>
  <c r="P5" i="14"/>
  <c r="V10" i="14"/>
  <c r="F10" i="14"/>
  <c r="M9" i="14"/>
  <c r="T8" i="14"/>
  <c r="N6" i="14"/>
  <c r="L5" i="14"/>
  <c r="Q9" i="14"/>
  <c r="R10" i="14"/>
  <c r="I9" i="14"/>
  <c r="P8" i="14"/>
  <c r="J6" i="14"/>
  <c r="H5" i="14"/>
  <c r="N10" i="14"/>
  <c r="U9" i="14"/>
  <c r="E9" i="14"/>
  <c r="L8" i="14"/>
  <c r="V6" i="14"/>
  <c r="F6" i="14"/>
  <c r="T5" i="14"/>
  <c r="S7" i="14"/>
  <c r="G7" i="14"/>
  <c r="S4" i="14"/>
  <c r="V3" i="14"/>
  <c r="U10" i="14"/>
  <c r="Q10" i="14"/>
  <c r="M10" i="14"/>
  <c r="I10" i="14"/>
  <c r="E10" i="14"/>
  <c r="T9" i="14"/>
  <c r="P9" i="14"/>
  <c r="L9" i="14"/>
  <c r="H9" i="14"/>
  <c r="S8" i="14"/>
  <c r="O8" i="14"/>
  <c r="K8" i="14"/>
  <c r="G8" i="14"/>
  <c r="V7" i="14"/>
  <c r="R7" i="14"/>
  <c r="N7" i="14"/>
  <c r="J7" i="14"/>
  <c r="F7" i="14"/>
  <c r="U6" i="14"/>
  <c r="Q6" i="14"/>
  <c r="M6" i="14"/>
  <c r="I6" i="14"/>
  <c r="E6" i="14"/>
  <c r="S5" i="14"/>
  <c r="O5" i="14"/>
  <c r="K5" i="14"/>
  <c r="G5" i="14"/>
  <c r="V4" i="14"/>
  <c r="R4" i="14"/>
  <c r="N4" i="14"/>
  <c r="J4" i="14"/>
  <c r="F4" i="14"/>
  <c r="T3" i="14"/>
  <c r="N3" i="14"/>
  <c r="K7" i="14"/>
  <c r="K4" i="14"/>
  <c r="P3" i="14"/>
  <c r="F3" i="14"/>
  <c r="T10" i="14"/>
  <c r="P10" i="14"/>
  <c r="L10" i="14"/>
  <c r="H10" i="14"/>
  <c r="S9" i="14"/>
  <c r="O9" i="14"/>
  <c r="K9" i="14"/>
  <c r="G9" i="14"/>
  <c r="V8" i="14"/>
  <c r="R8" i="14"/>
  <c r="N8" i="14"/>
  <c r="J8" i="14"/>
  <c r="F8" i="14"/>
  <c r="U7" i="14"/>
  <c r="Q7" i="14"/>
  <c r="M7" i="14"/>
  <c r="I7" i="14"/>
  <c r="E7" i="14"/>
  <c r="T6" i="14"/>
  <c r="P6" i="14"/>
  <c r="L6" i="14"/>
  <c r="H6" i="14"/>
  <c r="V5" i="14"/>
  <c r="R5" i="14"/>
  <c r="N5" i="14"/>
  <c r="J5" i="14"/>
  <c r="F5" i="14"/>
  <c r="U4" i="14"/>
  <c r="Q4" i="14"/>
  <c r="M4" i="14"/>
  <c r="I4" i="14"/>
  <c r="E4" i="14"/>
  <c r="S3" i="14"/>
  <c r="G3" i="14"/>
  <c r="K3" i="14"/>
  <c r="O3" i="14"/>
  <c r="H3" i="14"/>
  <c r="E3" i="14"/>
  <c r="I3" i="14"/>
  <c r="M3" i="14"/>
  <c r="Q3" i="14"/>
  <c r="U3" i="14"/>
  <c r="O7" i="14"/>
  <c r="O4" i="14"/>
  <c r="G4" i="14"/>
  <c r="S10" i="14"/>
  <c r="O10" i="14"/>
  <c r="K10" i="14"/>
  <c r="V9" i="14"/>
  <c r="R9" i="14"/>
  <c r="N9" i="14"/>
  <c r="J9" i="14"/>
  <c r="U8" i="14"/>
  <c r="Q8" i="14"/>
  <c r="M8" i="14"/>
  <c r="I8" i="14"/>
  <c r="T7" i="14"/>
  <c r="P7" i="14"/>
  <c r="L7" i="14"/>
  <c r="S6" i="14"/>
  <c r="O6" i="14"/>
  <c r="K6" i="14"/>
  <c r="U5" i="14"/>
  <c r="Q5" i="14"/>
  <c r="M5" i="14"/>
  <c r="I5" i="14"/>
  <c r="T4" i="14"/>
  <c r="P4" i="14"/>
  <c r="L4" i="14"/>
  <c r="R3" i="14"/>
  <c r="J3" i="14"/>
  <c r="H14" i="14" l="1"/>
  <c r="Q14" i="14"/>
  <c r="M14" i="14"/>
  <c r="G14" i="14"/>
  <c r="U14" i="14"/>
  <c r="R14" i="14"/>
  <c r="J14" i="14"/>
  <c r="P14" i="14"/>
  <c r="N14" i="14"/>
  <c r="V14" i="14"/>
  <c r="I14" i="14"/>
  <c r="E14" i="14"/>
  <c r="S14" i="14"/>
  <c r="O14" i="14"/>
  <c r="T14" i="14"/>
  <c r="L14" i="14"/>
  <c r="K14" i="14"/>
  <c r="F14" i="14"/>
  <c r="R13" i="14"/>
  <c r="U13" i="14" l="1"/>
  <c r="I13" i="14"/>
  <c r="M13" i="14"/>
  <c r="T13" i="14"/>
  <c r="Q13" i="14"/>
  <c r="P13" i="14"/>
  <c r="K13" i="14"/>
  <c r="G13" i="14"/>
  <c r="V13" i="14"/>
  <c r="H13" i="14"/>
  <c r="J13" i="14"/>
  <c r="O13" i="14"/>
  <c r="S13" i="14"/>
  <c r="E13" i="14"/>
  <c r="N13" i="14"/>
  <c r="L13" i="14"/>
  <c r="F13" i="14"/>
  <c r="E2" i="14" l="1"/>
</calcChain>
</file>

<file path=xl/sharedStrings.xml><?xml version="1.0" encoding="utf-8"?>
<sst xmlns="http://schemas.openxmlformats.org/spreadsheetml/2006/main" count="91" uniqueCount="44">
  <si>
    <t>К-6359</t>
  </si>
  <si>
    <t>УМ 1008</t>
  </si>
  <si>
    <t>АОВ</t>
  </si>
  <si>
    <t>TuMod 272</t>
  </si>
  <si>
    <t>TuStab 55</t>
  </si>
  <si>
    <t>Смешение</t>
  </si>
  <si>
    <t>АД-1 (натур.)</t>
  </si>
  <si>
    <t>АД-1 (белая)</t>
  </si>
  <si>
    <t>830.004</t>
  </si>
  <si>
    <t>210.002</t>
  </si>
  <si>
    <t>CWN-1</t>
  </si>
  <si>
    <t>240.001</t>
  </si>
  <si>
    <t>стабилизатор</t>
  </si>
  <si>
    <t>модификатор</t>
  </si>
  <si>
    <t>смазка</t>
  </si>
  <si>
    <t>ультрамарин</t>
  </si>
  <si>
    <t>опт.отбеливатель</t>
  </si>
  <si>
    <t>TiO2</t>
  </si>
  <si>
    <t>мел</t>
  </si>
  <si>
    <t>ПВХ</t>
  </si>
  <si>
    <t>Chermax ОВ-1</t>
  </si>
  <si>
    <t>H 12</t>
  </si>
  <si>
    <t>TuLub-In</t>
  </si>
  <si>
    <t>260.003</t>
  </si>
  <si>
    <t>Andcarb CT-1</t>
  </si>
  <si>
    <t>ТКМ (натур.)</t>
  </si>
  <si>
    <t>ТКМ (белая)</t>
  </si>
  <si>
    <t>ПЛРС (натур.)</t>
  </si>
  <si>
    <t>ПЛ 03</t>
  </si>
  <si>
    <t>830.005</t>
  </si>
  <si>
    <t>АД-2 (натур.)</t>
  </si>
  <si>
    <t>30</t>
  </si>
  <si>
    <t>217</t>
  </si>
  <si>
    <t>ПЛРС-1 (натур.)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</si>
  <si>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</si>
  <si>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</si>
  <si>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</si>
  <si>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</si>
  <si>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</si>
  <si>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</si>
  <si>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</si>
  <si>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</si>
  <si>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</si>
  <si>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 (ВСП)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</si>
</sst>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/>
    <xf numFmtId="165" fontId="1" fillId="0" borderId="3" xfId="0" applyNumberFormat="1" applyFont="1" applyBorder="1"/>
    <xf numFmtId="49" fontId="1" fillId="0" borderId="1" xfId="0" applyNumberFormat="1" applyFont="1" applyBorder="1" applyAlignment="1"/>
    <xf numFmtId="0" fontId="1" fillId="0" borderId="2" xfId="0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3" sqref="B3"/>
    </sheetView>
  </sheetViews>
  <sheetFormatPr defaultRowHeight="11.25" customHeight="1" x14ac:dyDescent="0.2"/>
  <cols>
    <col min="1" max="1" width="15.140625" style="14" bestFit="1" customWidth="1"/>
    <col min="2" max="2" width="17.7109375" style="5" bestFit="1" customWidth="1"/>
    <col min="3" max="3" width="9.5703125" style="8" bestFit="1" customWidth="1"/>
    <col min="4" max="4" width="9.42578125" style="5" bestFit="1" customWidth="1"/>
    <col min="5" max="7" width="9.140625" style="5"/>
    <col min="8" max="8" width="10.140625" style="5" bestFit="1" customWidth="1"/>
    <col min="9" max="9" width="11.42578125" style="5" bestFit="1" customWidth="1"/>
    <col min="10" max="10" width="9.140625" style="5"/>
    <col min="11" max="11" width="30.85546875" style="5" bestFit="1" customWidth="1"/>
    <col min="12" max="16384" width="9.140625" style="5"/>
  </cols>
  <sheetData>
    <row r="1" spans="1:9" ht="11.25" customHeight="1" x14ac:dyDescent="0.2">
      <c r="A1" s="14" t="s">
        <v>34</v>
      </c>
      <c r="B1" s="14" t="s">
        <v>35</v>
      </c>
      <c r="C1" s="14" t="s">
        <v>36</v>
      </c>
      <c r="D1" s="14" t="s">
        <v>37</v>
      </c>
      <c r="E1" s="14" t="s">
        <v>38</v>
      </c>
      <c r="F1" s="14" t="s">
        <v>39</v>
      </c>
      <c r="G1" s="14" t="s">
        <v>40</v>
      </c>
      <c r="H1" s="14" t="s">
        <v>41</v>
      </c>
      <c r="I1" s="14" t="s">
        <v>42</v>
      </c>
    </row>
    <row r="2" spans="1:9" s="6" customFormat="1" ht="11.25" customHeight="1" x14ac:dyDescent="0.2">
      <c r="A2" s="18"/>
      <c r="C2" s="7" t="s">
        <v>6</v>
      </c>
      <c r="D2" s="4" t="s">
        <v>7</v>
      </c>
      <c r="E2" s="1" t="s">
        <v>30</v>
      </c>
      <c r="F2" s="1" t="s">
        <v>25</v>
      </c>
      <c r="G2" s="1" t="s">
        <v>26</v>
      </c>
      <c r="H2" s="1" t="s">
        <v>27</v>
      </c>
      <c r="I2" s="1" t="s">
        <v>33</v>
      </c>
    </row>
    <row r="3" spans="1:9" ht="11.25" customHeight="1" x14ac:dyDescent="0.2">
      <c r="A3" s="13" t="s">
        <v>31</v>
      </c>
      <c r="B3" s="9" t="s">
        <v>13</v>
      </c>
      <c r="C3" s="10"/>
      <c r="D3" s="10"/>
      <c r="E3" s="10"/>
      <c r="F3" s="10"/>
      <c r="G3" s="10"/>
      <c r="H3" s="10">
        <v>1.4598540145985401</v>
      </c>
      <c r="I3" s="10">
        <v>1.4590000000000001</v>
      </c>
    </row>
    <row r="4" spans="1:9" ht="11.25" customHeight="1" x14ac:dyDescent="0.2">
      <c r="A4" s="13" t="s">
        <v>32</v>
      </c>
      <c r="B4" s="9" t="s">
        <v>12</v>
      </c>
      <c r="C4" s="10"/>
      <c r="D4" s="10"/>
      <c r="E4" s="10"/>
      <c r="F4" s="10"/>
      <c r="G4" s="10"/>
      <c r="H4" s="10">
        <v>6.2043795620437958</v>
      </c>
      <c r="I4" s="10">
        <v>6.2</v>
      </c>
    </row>
    <row r="5" spans="1:9" ht="11.25" customHeight="1" x14ac:dyDescent="0.2">
      <c r="A5" s="13" t="s">
        <v>9</v>
      </c>
      <c r="B5" s="9" t="s">
        <v>13</v>
      </c>
      <c r="C5" s="10">
        <v>1.4607425441265975</v>
      </c>
      <c r="D5" s="10">
        <v>1.4425244177310292</v>
      </c>
      <c r="E5" s="10">
        <v>1.4607425441265975</v>
      </c>
      <c r="F5" s="10"/>
      <c r="G5" s="10"/>
      <c r="H5" s="10"/>
      <c r="I5" s="10"/>
    </row>
    <row r="6" spans="1:9" ht="11.25" customHeight="1" x14ac:dyDescent="0.2">
      <c r="A6" s="13" t="s">
        <v>11</v>
      </c>
      <c r="B6" s="9" t="s">
        <v>15</v>
      </c>
      <c r="C6" s="10"/>
      <c r="D6" s="10">
        <v>6.3110443275732536E-2</v>
      </c>
      <c r="E6" s="10"/>
      <c r="F6" s="10"/>
      <c r="G6" s="10">
        <v>5.4070291378792434E-2</v>
      </c>
      <c r="H6" s="10"/>
      <c r="I6" s="10"/>
    </row>
    <row r="7" spans="1:9" ht="11.25" customHeight="1" x14ac:dyDescent="0.2">
      <c r="A7" s="13" t="s">
        <v>23</v>
      </c>
      <c r="B7" s="9" t="s">
        <v>17</v>
      </c>
      <c r="C7" s="10"/>
      <c r="D7" s="10">
        <v>3.6063110443275734</v>
      </c>
      <c r="E7" s="10"/>
      <c r="F7" s="10"/>
      <c r="G7" s="10">
        <v>3.6046860919194956</v>
      </c>
      <c r="H7" s="10"/>
      <c r="I7" s="10"/>
    </row>
    <row r="8" spans="1:9" ht="11.25" customHeight="1" x14ac:dyDescent="0.2">
      <c r="A8" s="13" t="s">
        <v>8</v>
      </c>
      <c r="B8" s="9" t="s">
        <v>12</v>
      </c>
      <c r="C8" s="10">
        <v>6.3907486305538646</v>
      </c>
      <c r="D8" s="10">
        <v>6.3110443275732528</v>
      </c>
      <c r="E8" s="10"/>
      <c r="F8" s="10"/>
      <c r="G8" s="10"/>
      <c r="H8" s="10"/>
      <c r="I8" s="10"/>
    </row>
    <row r="9" spans="1:9" ht="11.25" customHeight="1" x14ac:dyDescent="0.2">
      <c r="A9" s="13" t="s">
        <v>29</v>
      </c>
      <c r="B9" s="16" t="s">
        <v>12</v>
      </c>
      <c r="C9" s="10"/>
      <c r="D9" s="9"/>
      <c r="E9" s="10">
        <v>6.3907486305538646</v>
      </c>
      <c r="F9" s="9"/>
      <c r="G9" s="9"/>
      <c r="H9" s="9"/>
      <c r="I9" s="10"/>
    </row>
    <row r="10" spans="1:9" ht="11.25" customHeight="1" x14ac:dyDescent="0.2">
      <c r="A10" s="13" t="s">
        <v>24</v>
      </c>
      <c r="B10" s="9" t="s">
        <v>18</v>
      </c>
      <c r="C10" s="10">
        <v>109.55569080949482</v>
      </c>
      <c r="D10" s="10">
        <v>108.1893313298272</v>
      </c>
      <c r="E10" s="10">
        <v>109.55569080949482</v>
      </c>
      <c r="F10" s="10">
        <v>109.48905109489053</v>
      </c>
      <c r="G10" s="10">
        <v>108.14058275758487</v>
      </c>
      <c r="H10" s="10">
        <v>109.48905109489051</v>
      </c>
      <c r="I10" s="10">
        <v>109.42</v>
      </c>
    </row>
    <row r="11" spans="1:9" ht="11.25" customHeight="1" x14ac:dyDescent="0.2">
      <c r="A11" s="13" t="s">
        <v>20</v>
      </c>
      <c r="B11" s="9" t="s">
        <v>16</v>
      </c>
      <c r="C11" s="10"/>
      <c r="D11" s="10">
        <v>7.2126220886551462E-2</v>
      </c>
      <c r="E11" s="10"/>
      <c r="F11" s="10"/>
      <c r="G11" s="10"/>
      <c r="H11" s="10"/>
      <c r="I11" s="10"/>
    </row>
    <row r="12" spans="1:9" ht="11.25" customHeight="1" x14ac:dyDescent="0.2">
      <c r="A12" s="13" t="s">
        <v>10</v>
      </c>
      <c r="B12" s="16" t="s">
        <v>14</v>
      </c>
      <c r="C12" s="10"/>
      <c r="D12" s="9"/>
      <c r="E12" s="10">
        <v>0.45648204503956175</v>
      </c>
      <c r="F12" s="9"/>
      <c r="G12" s="9"/>
      <c r="H12" s="9"/>
      <c r="I12" s="10"/>
    </row>
    <row r="13" spans="1:9" ht="11.25" customHeight="1" x14ac:dyDescent="0.2">
      <c r="A13" s="13" t="s">
        <v>21</v>
      </c>
      <c r="B13" s="9" t="s">
        <v>14</v>
      </c>
      <c r="C13" s="10"/>
      <c r="D13" s="10"/>
      <c r="E13" s="10"/>
      <c r="F13" s="10"/>
      <c r="G13" s="10"/>
      <c r="H13" s="10">
        <v>0.18248175182481752</v>
      </c>
      <c r="I13" s="10">
        <v>0.182</v>
      </c>
    </row>
    <row r="14" spans="1:9" ht="11.25" customHeight="1" x14ac:dyDescent="0.2">
      <c r="A14" s="13" t="s">
        <v>22</v>
      </c>
      <c r="B14" s="9" t="s">
        <v>14</v>
      </c>
      <c r="C14" s="10"/>
      <c r="D14" s="10"/>
      <c r="E14" s="10"/>
      <c r="F14" s="10">
        <v>1.0948905109489053</v>
      </c>
      <c r="G14" s="10">
        <v>1.0814058275758487</v>
      </c>
      <c r="H14" s="10"/>
      <c r="I14" s="10"/>
    </row>
    <row r="15" spans="1:9" ht="11.25" customHeight="1" x14ac:dyDescent="0.2">
      <c r="A15" s="13" t="s">
        <v>3</v>
      </c>
      <c r="B15" s="9" t="s">
        <v>13</v>
      </c>
      <c r="C15" s="10"/>
      <c r="D15" s="10"/>
      <c r="E15" s="10"/>
      <c r="F15" s="10">
        <v>1.0948905109489053</v>
      </c>
      <c r="G15" s="10">
        <v>1.0814058275758487</v>
      </c>
      <c r="H15" s="10"/>
      <c r="I15" s="10"/>
    </row>
    <row r="16" spans="1:9" ht="11.25" customHeight="1" x14ac:dyDescent="0.2">
      <c r="A16" s="13" t="s">
        <v>4</v>
      </c>
      <c r="B16" s="9" t="s">
        <v>12</v>
      </c>
      <c r="C16" s="10"/>
      <c r="D16" s="10"/>
      <c r="E16" s="10"/>
      <c r="F16" s="10">
        <v>5.4744525547445262</v>
      </c>
      <c r="G16" s="10">
        <v>5.4070291378792437</v>
      </c>
      <c r="H16" s="10"/>
      <c r="I16" s="10"/>
    </row>
    <row r="17" spans="1:9" ht="11.25" customHeight="1" x14ac:dyDescent="0.2">
      <c r="A17" s="13" t="s">
        <v>2</v>
      </c>
      <c r="B17" s="9" t="s">
        <v>14</v>
      </c>
      <c r="C17" s="10"/>
      <c r="D17" s="10"/>
      <c r="E17" s="10"/>
      <c r="F17" s="10">
        <v>0.36496350364963509</v>
      </c>
      <c r="G17" s="10">
        <v>0.36046860919194956</v>
      </c>
      <c r="H17" s="10"/>
      <c r="I17" s="10"/>
    </row>
    <row r="18" spans="1:9" ht="11.25" customHeight="1" x14ac:dyDescent="0.2">
      <c r="A18" s="13" t="s">
        <v>0</v>
      </c>
      <c r="B18" s="9" t="s">
        <v>19</v>
      </c>
      <c r="C18" s="10">
        <v>182.59281801582469</v>
      </c>
      <c r="D18" s="10">
        <v>180.31555221637865</v>
      </c>
      <c r="E18" s="10">
        <v>182.59281801582469</v>
      </c>
      <c r="F18" s="10">
        <v>182.48175182481754</v>
      </c>
      <c r="G18" s="10">
        <v>180.23430459597478</v>
      </c>
      <c r="H18" s="10">
        <v>182.48175182481751</v>
      </c>
      <c r="I18" s="10">
        <v>182.37</v>
      </c>
    </row>
    <row r="19" spans="1:9" ht="11.25" customHeight="1" x14ac:dyDescent="0.2">
      <c r="A19" s="13" t="s">
        <v>28</v>
      </c>
      <c r="B19" s="9" t="s">
        <v>14</v>
      </c>
      <c r="C19" s="15"/>
      <c r="D19" s="15"/>
      <c r="E19" s="10"/>
      <c r="F19" s="15"/>
      <c r="G19" s="15"/>
      <c r="H19" s="15">
        <v>0.18248175182481752</v>
      </c>
      <c r="I19" s="10">
        <v>0.36499999999999999</v>
      </c>
    </row>
    <row r="20" spans="1:9" ht="11.25" customHeight="1" x14ac:dyDescent="0.2">
      <c r="A20" s="13" t="s">
        <v>1</v>
      </c>
      <c r="B20" s="17" t="s">
        <v>15</v>
      </c>
      <c r="C20" s="10"/>
      <c r="D20" s="10"/>
      <c r="E20" s="10"/>
      <c r="F20" s="10"/>
      <c r="G20" s="10">
        <v>3.6046860919194956E-2</v>
      </c>
      <c r="H20" s="10"/>
      <c r="I20" s="10"/>
    </row>
  </sheetData>
  <sortState ref="A1:H19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workbookViewId="0">
      <pane xSplit="11" ySplit="11" topLeftCell="L12" activePane="bottomRight" state="frozen"/>
      <selection pane="topRight" activeCell="L1" sqref="L1"/>
      <selection pane="bottomLeft" activeCell="A18" sqref="A18"/>
      <selection pane="bottomRight" activeCell="E36" sqref="E36"/>
    </sheetView>
  </sheetViews>
  <sheetFormatPr defaultRowHeight="11.25" x14ac:dyDescent="0.2"/>
  <cols>
    <col min="1" max="1" width="8.7109375" style="11" bestFit="1" customWidth="1"/>
    <col min="2" max="2" width="11.42578125" style="11" bestFit="1" customWidth="1"/>
    <col min="3" max="3" width="6.5703125" style="12" bestFit="1" customWidth="1"/>
    <col min="4" max="4" width="4.28515625" style="11" bestFit="1" customWidth="1"/>
    <col min="5" max="11" width="7.85546875" style="11" bestFit="1" customWidth="1"/>
    <col min="12" max="12" width="9.7109375" style="11" bestFit="1" customWidth="1"/>
    <col min="13" max="13" width="10.42578125" style="11" bestFit="1" customWidth="1"/>
    <col min="14" max="16" width="7.85546875" style="11" bestFit="1" customWidth="1"/>
    <col min="17" max="17" width="8.42578125" style="11" bestFit="1" customWidth="1"/>
    <col min="18" max="22" width="7.85546875" style="11" bestFit="1" customWidth="1"/>
    <col min="23" max="51" width="4.28515625" style="11" bestFit="1" customWidth="1"/>
    <col min="52" max="16384" width="9.140625" style="11"/>
  </cols>
  <sheetData>
    <row r="1" spans="1:51" x14ac:dyDescent="0.2">
      <c r="A1" s="4"/>
      <c r="B1" s="24" t="s">
        <v>5</v>
      </c>
      <c r="C1" s="24"/>
      <c r="D1" s="4"/>
      <c r="E1" s="19" t="s">
        <v>31</v>
      </c>
      <c r="F1" s="19" t="s">
        <v>32</v>
      </c>
      <c r="G1" s="19" t="s">
        <v>9</v>
      </c>
      <c r="H1" s="19" t="s">
        <v>11</v>
      </c>
      <c r="I1" s="19" t="s">
        <v>23</v>
      </c>
      <c r="J1" s="19" t="s">
        <v>8</v>
      </c>
      <c r="K1" s="19" t="s">
        <v>29</v>
      </c>
      <c r="L1" s="19" t="s">
        <v>24</v>
      </c>
      <c r="M1" s="19" t="s">
        <v>20</v>
      </c>
      <c r="N1" s="19" t="s">
        <v>10</v>
      </c>
      <c r="O1" s="19" t="s">
        <v>21</v>
      </c>
      <c r="P1" s="19" t="s">
        <v>22</v>
      </c>
      <c r="Q1" s="19" t="s">
        <v>3</v>
      </c>
      <c r="R1" s="19" t="s">
        <v>4</v>
      </c>
      <c r="S1" s="19" t="s">
        <v>2</v>
      </c>
      <c r="T1" s="19" t="s">
        <v>0</v>
      </c>
      <c r="U1" s="19" t="s">
        <v>28</v>
      </c>
      <c r="V1" s="19" t="s">
        <v>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20" customFormat="1" x14ac:dyDescent="0.2">
      <c r="A2" s="21"/>
      <c r="B2" s="21"/>
      <c r="C2" s="21"/>
      <c r="D2" s="21"/>
      <c r="E2" s="23">
        <f>SUM(E3:E18)</f>
        <v>83.163000000000011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</row>
    <row r="3" spans="1:51" x14ac:dyDescent="0.2">
      <c r="A3" s="2">
        <v>42978</v>
      </c>
      <c r="B3" s="4" t="s">
        <v>25</v>
      </c>
      <c r="C3" s="3">
        <v>4500</v>
      </c>
      <c r="D3" s="4">
        <f>MATCH(B3,'База рецептур'!$A$2:$AL$2,0)</f>
        <v>6</v>
      </c>
      <c r="E3" s="21">
        <f>(VLOOKUP(E$1,'База рецептур'!$1:$1048576,$D3,FALSE)*$C3)/300</f>
        <v>0</v>
      </c>
      <c r="F3" s="21">
        <f>(VLOOKUP(F$1,'База рецептур'!$1:$1048576,$D3,FALSE)*$C3)/300</f>
        <v>0</v>
      </c>
      <c r="G3" s="21">
        <f>(VLOOKUP(G$1,'База рецептур'!$1:$1048576,$D3,FALSE)*$C3)/300</f>
        <v>0</v>
      </c>
      <c r="H3" s="21">
        <f>(VLOOKUP(H$1,'База рецептур'!$1:$1048576,$D3,FALSE)*$C3)/300</f>
        <v>0</v>
      </c>
      <c r="I3" s="21">
        <f>(VLOOKUP(I$1,'База рецептур'!$1:$1048576,$D3,FALSE)*$C3)/300</f>
        <v>0</v>
      </c>
      <c r="J3" s="21">
        <f>(VLOOKUP(J$1,'База рецептур'!$1:$1048576,$D3,FALSE)*$C3)/300</f>
        <v>0</v>
      </c>
      <c r="K3" s="21">
        <f>(VLOOKUP(K$1,'База рецептур'!$1:$1048576,$D3,FALSE)*$C3)/300</f>
        <v>0</v>
      </c>
      <c r="L3" s="21">
        <f>(VLOOKUP(L$1,'База рецептур'!$1:$1048576,$D3,FALSE)*$C3)/300</f>
        <v>1642.3357664233581</v>
      </c>
      <c r="M3" s="21">
        <f>(VLOOKUP(M$1,'База рецептур'!$1:$1048576,$D3,FALSE)*$C3)/300</f>
        <v>0</v>
      </c>
      <c r="N3" s="21">
        <f>(VLOOKUP(N$1,'База рецептур'!$1:$1048576,$D3,FALSE)*$C3)/300</f>
        <v>0</v>
      </c>
      <c r="O3" s="21">
        <f>(VLOOKUP(O$1,'База рецептур'!$1:$1048576,$D3,FALSE)*$C3)/300</f>
        <v>0</v>
      </c>
      <c r="P3" s="21">
        <f>(VLOOKUP(P$1,'База рецептур'!$1:$1048576,$D3,FALSE)*$C3)/300</f>
        <v>16.423357664233581</v>
      </c>
      <c r="Q3" s="21">
        <f>(VLOOKUP(Q$1,'База рецептур'!$1:$1048576,$D3,FALSE)*$C3)/300</f>
        <v>16.423357664233581</v>
      </c>
      <c r="R3" s="21">
        <f>(VLOOKUP(R$1,'База рецептур'!$1:$1048576,$D3,FALSE)*$C3)/300</f>
        <v>82.116788321167888</v>
      </c>
      <c r="S3" s="21">
        <f>(VLOOKUP(S$1,'База рецептур'!$1:$1048576,$D3,FALSE)*$C3)/300</f>
        <v>5.4744525547445262</v>
      </c>
      <c r="T3" s="21">
        <f>(VLOOKUP(T$1,'База рецептур'!$1:$1048576,$D3,FALSE)*$C3)/300</f>
        <v>2737.2262773722632</v>
      </c>
      <c r="U3" s="21">
        <f>(VLOOKUP(U$1,'База рецептур'!$1:$1048576,$D3,FALSE)*$C3)/300</f>
        <v>0</v>
      </c>
      <c r="V3" s="21">
        <f>(VLOOKUP(V$1,'База рецептур'!$1:$1048576,$D3,FALSE)*$C3)/300</f>
        <v>0</v>
      </c>
      <c r="W3" s="21">
        <v>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1">
        <v>0</v>
      </c>
      <c r="AX3" s="21">
        <v>0</v>
      </c>
      <c r="AY3" s="21">
        <v>0</v>
      </c>
    </row>
    <row r="4" spans="1:51" x14ac:dyDescent="0.2">
      <c r="A4" s="2">
        <v>43344</v>
      </c>
      <c r="B4" s="4" t="s">
        <v>25</v>
      </c>
      <c r="C4" s="3">
        <v>300</v>
      </c>
      <c r="D4" s="4">
        <f>MATCH(B4,'База рецептур'!$A$2:$AL$2,0)</f>
        <v>6</v>
      </c>
      <c r="E4" s="21">
        <f>(VLOOKUP(E$1,'База рецептур'!$1:$1048576,$D4,FALSE)*$C4)/300</f>
        <v>0</v>
      </c>
      <c r="F4" s="21">
        <f>(VLOOKUP(F$1,'База рецептур'!$1:$1048576,$D4,FALSE)*$C4)/300</f>
        <v>0</v>
      </c>
      <c r="G4" s="21">
        <f>(VLOOKUP(G$1,'База рецептур'!$1:$1048576,$D4,FALSE)*$C4)/300</f>
        <v>0</v>
      </c>
      <c r="H4" s="21">
        <f>(VLOOKUP(H$1,'База рецептур'!$1:$1048576,$D4,FALSE)*$C4)/300</f>
        <v>0</v>
      </c>
      <c r="I4" s="21">
        <f>(VLOOKUP(I$1,'База рецептур'!$1:$1048576,$D4,FALSE)*$C4)/300</f>
        <v>0</v>
      </c>
      <c r="J4" s="21">
        <f>(VLOOKUP(J$1,'База рецептур'!$1:$1048576,$D4,FALSE)*$C4)/300</f>
        <v>0</v>
      </c>
      <c r="K4" s="21">
        <f>(VLOOKUP(K$1,'База рецептур'!$1:$1048576,$D4,FALSE)*$C4)/300</f>
        <v>0</v>
      </c>
      <c r="L4" s="21">
        <f>(VLOOKUP(L$1,'База рецептур'!$1:$1048576,$D4,FALSE)*$C4)/300</f>
        <v>109.48905109489053</v>
      </c>
      <c r="M4" s="21">
        <f>(VLOOKUP(M$1,'База рецептур'!$1:$1048576,$D4,FALSE)*$C4)/300</f>
        <v>0</v>
      </c>
      <c r="N4" s="21">
        <f>(VLOOKUP(N$1,'База рецептур'!$1:$1048576,$D4,FALSE)*$C4)/300</f>
        <v>0</v>
      </c>
      <c r="O4" s="21">
        <f>(VLOOKUP(O$1,'База рецептур'!$1:$1048576,$D4,FALSE)*$C4)/300</f>
        <v>0</v>
      </c>
      <c r="P4" s="21">
        <f>(VLOOKUP(P$1,'База рецептур'!$1:$1048576,$D4,FALSE)*$C4)/300</f>
        <v>1.0948905109489053</v>
      </c>
      <c r="Q4" s="21">
        <f>(VLOOKUP(Q$1,'База рецептур'!$1:$1048576,$D4,FALSE)*$C4)/300</f>
        <v>1.0948905109489053</v>
      </c>
      <c r="R4" s="21">
        <f>(VLOOKUP(R$1,'База рецептур'!$1:$1048576,$D4,FALSE)*$C4)/300</f>
        <v>5.4744525547445262</v>
      </c>
      <c r="S4" s="21">
        <f>(VLOOKUP(S$1,'База рецептур'!$1:$1048576,$D4,FALSE)*$C4)/300</f>
        <v>0.36496350364963509</v>
      </c>
      <c r="T4" s="21">
        <f>(VLOOKUP(T$1,'База рецептур'!$1:$1048576,$D4,FALSE)*$C4)/300</f>
        <v>182.48175182481754</v>
      </c>
      <c r="U4" s="21">
        <f>(VLOOKUP(U$1,'База рецептур'!$1:$1048576,$D4,FALSE)*$C4)/300</f>
        <v>0</v>
      </c>
      <c r="V4" s="21">
        <f>(VLOOKUP(V$1,'База рецептур'!$1:$1048576,$D4,FALSE)*$C4)/300</f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</row>
    <row r="5" spans="1:51" x14ac:dyDescent="0.2">
      <c r="A5" s="2">
        <v>43345</v>
      </c>
      <c r="B5" s="4" t="s">
        <v>25</v>
      </c>
      <c r="C5" s="3">
        <v>3300</v>
      </c>
      <c r="D5" s="4">
        <f>MATCH(B5,'База рецептур'!$A$2:$AL$2,0)</f>
        <v>6</v>
      </c>
      <c r="E5" s="21">
        <f>(VLOOKUP(E$1,'База рецептур'!$1:$1048576,$D5,FALSE)*$C5)/300</f>
        <v>0</v>
      </c>
      <c r="F5" s="21">
        <f>(VLOOKUP(F$1,'База рецептур'!$1:$1048576,$D5,FALSE)*$C5)/300</f>
        <v>0</v>
      </c>
      <c r="G5" s="21">
        <f>(VLOOKUP(G$1,'База рецептур'!$1:$1048576,$D5,FALSE)*$C5)/300</f>
        <v>0</v>
      </c>
      <c r="H5" s="21">
        <f>(VLOOKUP(H$1,'База рецептур'!$1:$1048576,$D5,FALSE)*$C5)/300</f>
        <v>0</v>
      </c>
      <c r="I5" s="21">
        <f>(VLOOKUP(I$1,'База рецептур'!$1:$1048576,$D5,FALSE)*$C5)/300</f>
        <v>0</v>
      </c>
      <c r="J5" s="21">
        <f>(VLOOKUP(J$1,'База рецептур'!$1:$1048576,$D5,FALSE)*$C5)/300</f>
        <v>0</v>
      </c>
      <c r="K5" s="21">
        <f>(VLOOKUP(K$1,'База рецептур'!$1:$1048576,$D5,FALSE)*$C5)/300</f>
        <v>0</v>
      </c>
      <c r="L5" s="21">
        <f>(VLOOKUP(L$1,'База рецептур'!$1:$1048576,$D5,FALSE)*$C5)/300</f>
        <v>1204.3795620437959</v>
      </c>
      <c r="M5" s="21">
        <f>(VLOOKUP(M$1,'База рецептур'!$1:$1048576,$D5,FALSE)*$C5)/300</f>
        <v>0</v>
      </c>
      <c r="N5" s="21">
        <f>(VLOOKUP(N$1,'База рецептур'!$1:$1048576,$D5,FALSE)*$C5)/300</f>
        <v>0</v>
      </c>
      <c r="O5" s="21">
        <f>(VLOOKUP(O$1,'База рецептур'!$1:$1048576,$D5,FALSE)*$C5)/300</f>
        <v>0</v>
      </c>
      <c r="P5" s="21">
        <f>(VLOOKUP(P$1,'База рецептур'!$1:$1048576,$D5,FALSE)*$C5)/300</f>
        <v>12.043795620437958</v>
      </c>
      <c r="Q5" s="21">
        <f>(VLOOKUP(Q$1,'База рецептур'!$1:$1048576,$D5,FALSE)*$C5)/300</f>
        <v>12.043795620437958</v>
      </c>
      <c r="R5" s="21">
        <f>(VLOOKUP(R$1,'База рецептур'!$1:$1048576,$D5,FALSE)*$C5)/300</f>
        <v>60.21897810218978</v>
      </c>
      <c r="S5" s="21">
        <f>(VLOOKUP(S$1,'База рецептур'!$1:$1048576,$D5,FALSE)*$C5)/300</f>
        <v>4.014598540145986</v>
      </c>
      <c r="T5" s="21">
        <f>(VLOOKUP(T$1,'База рецептур'!$1:$1048576,$D5,FALSE)*$C5)/300</f>
        <v>2007.2992700729931</v>
      </c>
      <c r="U5" s="21">
        <f>(VLOOKUP(U$1,'База рецептур'!$1:$1048576,$D5,FALSE)*$C5)/300</f>
        <v>0</v>
      </c>
      <c r="V5" s="21">
        <f>(VLOOKUP(V$1,'База рецептур'!$1:$1048576,$D5,FALSE)*$C5)/300</f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</row>
    <row r="6" spans="1:51" x14ac:dyDescent="0.2">
      <c r="A6" s="2">
        <v>43346</v>
      </c>
      <c r="B6" s="4" t="s">
        <v>25</v>
      </c>
      <c r="C6" s="3">
        <v>9000</v>
      </c>
      <c r="D6" s="4">
        <f>MATCH(B6,'База рецептур'!$A$2:$AL$2,0)</f>
        <v>6</v>
      </c>
      <c r="E6" s="21">
        <f>(VLOOKUP(E$1,'База рецептур'!$1:$1048576,$D6,FALSE)*$C6)/300</f>
        <v>0</v>
      </c>
      <c r="F6" s="21">
        <f>(VLOOKUP(F$1,'База рецептур'!$1:$1048576,$D6,FALSE)*$C6)/300</f>
        <v>0</v>
      </c>
      <c r="G6" s="21">
        <f>(VLOOKUP(G$1,'База рецептур'!$1:$1048576,$D6,FALSE)*$C6)/300</f>
        <v>0</v>
      </c>
      <c r="H6" s="21">
        <f>(VLOOKUP(H$1,'База рецептур'!$1:$1048576,$D6,FALSE)*$C6)/300</f>
        <v>0</v>
      </c>
      <c r="I6" s="21">
        <f>(VLOOKUP(I$1,'База рецептур'!$1:$1048576,$D6,FALSE)*$C6)/300</f>
        <v>0</v>
      </c>
      <c r="J6" s="21">
        <f>(VLOOKUP(J$1,'База рецептур'!$1:$1048576,$D6,FALSE)*$C6)/300</f>
        <v>0</v>
      </c>
      <c r="K6" s="21">
        <f>(VLOOKUP(K$1,'База рецептур'!$1:$1048576,$D6,FALSE)*$C6)/300</f>
        <v>0</v>
      </c>
      <c r="L6" s="21">
        <f>(VLOOKUP(L$1,'База рецептур'!$1:$1048576,$D6,FALSE)*$C6)/300</f>
        <v>3284.6715328467162</v>
      </c>
      <c r="M6" s="21">
        <f>(VLOOKUP(M$1,'База рецептур'!$1:$1048576,$D6,FALSE)*$C6)/300</f>
        <v>0</v>
      </c>
      <c r="N6" s="21">
        <f>(VLOOKUP(N$1,'База рецептур'!$1:$1048576,$D6,FALSE)*$C6)/300</f>
        <v>0</v>
      </c>
      <c r="O6" s="21">
        <f>(VLOOKUP(O$1,'База рецептур'!$1:$1048576,$D6,FALSE)*$C6)/300</f>
        <v>0</v>
      </c>
      <c r="P6" s="21">
        <f>(VLOOKUP(P$1,'База рецептур'!$1:$1048576,$D6,FALSE)*$C6)/300</f>
        <v>32.846715328467162</v>
      </c>
      <c r="Q6" s="21">
        <f>(VLOOKUP(Q$1,'База рецептур'!$1:$1048576,$D6,FALSE)*$C6)/300</f>
        <v>32.846715328467162</v>
      </c>
      <c r="R6" s="21">
        <f>(VLOOKUP(R$1,'База рецептур'!$1:$1048576,$D6,FALSE)*$C6)/300</f>
        <v>164.23357664233578</v>
      </c>
      <c r="S6" s="21">
        <f>(VLOOKUP(S$1,'База рецептур'!$1:$1048576,$D6,FALSE)*$C6)/300</f>
        <v>10.948905109489052</v>
      </c>
      <c r="T6" s="21">
        <f>(VLOOKUP(T$1,'База рецептур'!$1:$1048576,$D6,FALSE)*$C6)/300</f>
        <v>5474.4525547445264</v>
      </c>
      <c r="U6" s="21">
        <f>(VLOOKUP(U$1,'База рецептур'!$1:$1048576,$D6,FALSE)*$C6)/300</f>
        <v>0</v>
      </c>
      <c r="V6" s="21">
        <f>(VLOOKUP(V$1,'База рецептур'!$1:$1048576,$D6,FALSE)*$C6)/300</f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</row>
    <row r="7" spans="1:51" x14ac:dyDescent="0.2">
      <c r="A7" s="2">
        <v>43347</v>
      </c>
      <c r="B7" s="4" t="s">
        <v>33</v>
      </c>
      <c r="C7" s="3">
        <v>7200</v>
      </c>
      <c r="D7" s="4">
        <f>MATCH(B7,'База рецептур'!$A$2:$AL$2,0)</f>
        <v>9</v>
      </c>
      <c r="E7" s="21">
        <f>(VLOOKUP(E$1,'База рецептур'!$1:$1048576,$D7,FALSE)*$C7)/300</f>
        <v>35.016000000000005</v>
      </c>
      <c r="F7" s="21">
        <f>(VLOOKUP(F$1,'База рецептур'!$1:$1048576,$D7,FALSE)*$C7)/300</f>
        <v>148.80000000000001</v>
      </c>
      <c r="G7" s="21">
        <f>(VLOOKUP(G$1,'База рецептур'!$1:$1048576,$D7,FALSE)*$C7)/300</f>
        <v>0</v>
      </c>
      <c r="H7" s="21">
        <f>(VLOOKUP(H$1,'База рецептур'!$1:$1048576,$D7,FALSE)*$C7)/300</f>
        <v>0</v>
      </c>
      <c r="I7" s="21">
        <f>(VLOOKUP(I$1,'База рецептур'!$1:$1048576,$D7,FALSE)*$C7)/300</f>
        <v>0</v>
      </c>
      <c r="J7" s="21">
        <f>(VLOOKUP(J$1,'База рецептур'!$1:$1048576,$D7,FALSE)*$C7)/300</f>
        <v>0</v>
      </c>
      <c r="K7" s="21">
        <f>(VLOOKUP(K$1,'База рецептур'!$1:$1048576,$D7,FALSE)*$C7)/300</f>
        <v>0</v>
      </c>
      <c r="L7" s="21">
        <f>(VLOOKUP(L$1,'База рецептур'!$1:$1048576,$D7,FALSE)*$C7)/300</f>
        <v>2626.08</v>
      </c>
      <c r="M7" s="21">
        <f>(VLOOKUP(M$1,'База рецептур'!$1:$1048576,$D7,FALSE)*$C7)/300</f>
        <v>0</v>
      </c>
      <c r="N7" s="21">
        <f>(VLOOKUP(N$1,'База рецептур'!$1:$1048576,$D7,FALSE)*$C7)/300</f>
        <v>0</v>
      </c>
      <c r="O7" s="21">
        <f>(VLOOKUP(O$1,'База рецептур'!$1:$1048576,$D7,FALSE)*$C7)/300</f>
        <v>4.3679999999999994</v>
      </c>
      <c r="P7" s="21">
        <f>(VLOOKUP(P$1,'База рецептур'!$1:$1048576,$D7,FALSE)*$C7)/300</f>
        <v>0</v>
      </c>
      <c r="Q7" s="21">
        <f>(VLOOKUP(Q$1,'База рецептур'!$1:$1048576,$D7,FALSE)*$C7)/300</f>
        <v>0</v>
      </c>
      <c r="R7" s="21">
        <f>(VLOOKUP(R$1,'База рецептур'!$1:$1048576,$D7,FALSE)*$C7)/300</f>
        <v>0</v>
      </c>
      <c r="S7" s="21">
        <f>(VLOOKUP(S$1,'База рецептур'!$1:$1048576,$D7,FALSE)*$C7)/300</f>
        <v>0</v>
      </c>
      <c r="T7" s="21">
        <f>(VLOOKUP(T$1,'База рецептур'!$1:$1048576,$D7,FALSE)*$C7)/300</f>
        <v>4376.88</v>
      </c>
      <c r="U7" s="21">
        <f>(VLOOKUP(U$1,'База рецептур'!$1:$1048576,$D7,FALSE)*$C7)/300</f>
        <v>8.76</v>
      </c>
      <c r="V7" s="21">
        <f>(VLOOKUP(V$1,'База рецептур'!$1:$1048576,$D7,FALSE)*$C7)/300</f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</row>
    <row r="8" spans="1:51" x14ac:dyDescent="0.2">
      <c r="A8" s="2">
        <v>43348</v>
      </c>
      <c r="B8" s="4" t="s">
        <v>33</v>
      </c>
      <c r="C8" s="3">
        <v>4800</v>
      </c>
      <c r="D8" s="4">
        <f>MATCH(B8,'База рецептур'!$A$2:$AL$2,0)</f>
        <v>9</v>
      </c>
      <c r="E8" s="21">
        <f>(VLOOKUP(E$1,'База рецептур'!$1:$1048576,$D8,FALSE)*$C8)/300</f>
        <v>23.344000000000001</v>
      </c>
      <c r="F8" s="21">
        <f>(VLOOKUP(F$1,'База рецептур'!$1:$1048576,$D8,FALSE)*$C8)/300</f>
        <v>99.2</v>
      </c>
      <c r="G8" s="21">
        <f>(VLOOKUP(G$1,'База рецептур'!$1:$1048576,$D8,FALSE)*$C8)/300</f>
        <v>0</v>
      </c>
      <c r="H8" s="21">
        <f>(VLOOKUP(H$1,'База рецептур'!$1:$1048576,$D8,FALSE)*$C8)/300</f>
        <v>0</v>
      </c>
      <c r="I8" s="21">
        <f>(VLOOKUP(I$1,'База рецептур'!$1:$1048576,$D8,FALSE)*$C8)/300</f>
        <v>0</v>
      </c>
      <c r="J8" s="21">
        <f>(VLOOKUP(J$1,'База рецептур'!$1:$1048576,$D8,FALSE)*$C8)/300</f>
        <v>0</v>
      </c>
      <c r="K8" s="21">
        <f>(VLOOKUP(K$1,'База рецептур'!$1:$1048576,$D8,FALSE)*$C8)/300</f>
        <v>0</v>
      </c>
      <c r="L8" s="21">
        <f>(VLOOKUP(L$1,'База рецептур'!$1:$1048576,$D8,FALSE)*$C8)/300</f>
        <v>1750.72</v>
      </c>
      <c r="M8" s="21">
        <f>(VLOOKUP(M$1,'База рецептур'!$1:$1048576,$D8,FALSE)*$C8)/300</f>
        <v>0</v>
      </c>
      <c r="N8" s="21">
        <f>(VLOOKUP(N$1,'База рецептур'!$1:$1048576,$D8,FALSE)*$C8)/300</f>
        <v>0</v>
      </c>
      <c r="O8" s="21">
        <f>(VLOOKUP(O$1,'База рецептур'!$1:$1048576,$D8,FALSE)*$C8)/300</f>
        <v>2.9119999999999999</v>
      </c>
      <c r="P8" s="21">
        <f>(VLOOKUP(P$1,'База рецептур'!$1:$1048576,$D8,FALSE)*$C8)/300</f>
        <v>0</v>
      </c>
      <c r="Q8" s="21">
        <f>(VLOOKUP(Q$1,'База рецептур'!$1:$1048576,$D8,FALSE)*$C8)/300</f>
        <v>0</v>
      </c>
      <c r="R8" s="21">
        <f>(VLOOKUP(R$1,'База рецептур'!$1:$1048576,$D8,FALSE)*$C8)/300</f>
        <v>0</v>
      </c>
      <c r="S8" s="21">
        <f>(VLOOKUP(S$1,'База рецептур'!$1:$1048576,$D8,FALSE)*$C8)/300</f>
        <v>0</v>
      </c>
      <c r="T8" s="21">
        <f>(VLOOKUP(T$1,'База рецептур'!$1:$1048576,$D8,FALSE)*$C8)/300</f>
        <v>2917.92</v>
      </c>
      <c r="U8" s="21">
        <f>(VLOOKUP(U$1,'База рецептур'!$1:$1048576,$D8,FALSE)*$C8)/300</f>
        <v>5.84</v>
      </c>
      <c r="V8" s="21">
        <f>(VLOOKUP(V$1,'База рецептур'!$1:$1048576,$D8,FALSE)*$C8)/300</f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</row>
    <row r="9" spans="1:51" x14ac:dyDescent="0.2">
      <c r="A9" s="2">
        <v>43349</v>
      </c>
      <c r="B9" s="4" t="s">
        <v>33</v>
      </c>
      <c r="C9" s="3">
        <v>5100</v>
      </c>
      <c r="D9" s="4">
        <f>MATCH(B9,'База рецептур'!$A$2:$AL$2,0)</f>
        <v>9</v>
      </c>
      <c r="E9" s="21">
        <f>(VLOOKUP(E$1,'База рецептур'!$1:$1048576,$D9,FALSE)*$C9)/300</f>
        <v>24.803000000000001</v>
      </c>
      <c r="F9" s="21">
        <f>(VLOOKUP(F$1,'База рецептур'!$1:$1048576,$D9,FALSE)*$C9)/300</f>
        <v>105.4</v>
      </c>
      <c r="G9" s="21">
        <f>(VLOOKUP(G$1,'База рецептур'!$1:$1048576,$D9,FALSE)*$C9)/300</f>
        <v>0</v>
      </c>
      <c r="H9" s="21">
        <f>(VLOOKUP(H$1,'База рецептур'!$1:$1048576,$D9,FALSE)*$C9)/300</f>
        <v>0</v>
      </c>
      <c r="I9" s="21">
        <f>(VLOOKUP(I$1,'База рецептур'!$1:$1048576,$D9,FALSE)*$C9)/300</f>
        <v>0</v>
      </c>
      <c r="J9" s="21">
        <f>(VLOOKUP(J$1,'База рецептур'!$1:$1048576,$D9,FALSE)*$C9)/300</f>
        <v>0</v>
      </c>
      <c r="K9" s="21">
        <f>(VLOOKUP(K$1,'База рецептур'!$1:$1048576,$D9,FALSE)*$C9)/300</f>
        <v>0</v>
      </c>
      <c r="L9" s="21">
        <f>(VLOOKUP(L$1,'База рецептур'!$1:$1048576,$D9,FALSE)*$C9)/300</f>
        <v>1860.14</v>
      </c>
      <c r="M9" s="21">
        <f>(VLOOKUP(M$1,'База рецептур'!$1:$1048576,$D9,FALSE)*$C9)/300</f>
        <v>0</v>
      </c>
      <c r="N9" s="21">
        <f>(VLOOKUP(N$1,'База рецептур'!$1:$1048576,$D9,FALSE)*$C9)/300</f>
        <v>0</v>
      </c>
      <c r="O9" s="21">
        <f>(VLOOKUP(O$1,'База рецептур'!$1:$1048576,$D9,FALSE)*$C9)/300</f>
        <v>3.0939999999999999</v>
      </c>
      <c r="P9" s="21">
        <f>(VLOOKUP(P$1,'База рецептур'!$1:$1048576,$D9,FALSE)*$C9)/300</f>
        <v>0</v>
      </c>
      <c r="Q9" s="21">
        <f>(VLOOKUP(Q$1,'База рецептур'!$1:$1048576,$D9,FALSE)*$C9)/300</f>
        <v>0</v>
      </c>
      <c r="R9" s="21">
        <f>(VLOOKUP(R$1,'База рецептур'!$1:$1048576,$D9,FALSE)*$C9)/300</f>
        <v>0</v>
      </c>
      <c r="S9" s="21">
        <f>(VLOOKUP(S$1,'База рецептур'!$1:$1048576,$D9,FALSE)*$C9)/300</f>
        <v>0</v>
      </c>
      <c r="T9" s="21">
        <f>(VLOOKUP(T$1,'База рецептур'!$1:$1048576,$D9,FALSE)*$C9)/300</f>
        <v>3100.29</v>
      </c>
      <c r="U9" s="21">
        <f>(VLOOKUP(U$1,'База рецептур'!$1:$1048576,$D9,FALSE)*$C9)/300</f>
        <v>6.2050000000000001</v>
      </c>
      <c r="V9" s="21">
        <f>(VLOOKUP(V$1,'База рецептур'!$1:$1048576,$D9,FALSE)*$C9)/300</f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</row>
    <row r="10" spans="1:51" x14ac:dyDescent="0.2">
      <c r="A10" s="2">
        <v>43349</v>
      </c>
      <c r="B10" s="4" t="s">
        <v>25</v>
      </c>
      <c r="C10" s="3">
        <v>3000</v>
      </c>
      <c r="D10" s="4">
        <f>MATCH(B10,'База рецептур'!$A$2:$AL$2,0)</f>
        <v>6</v>
      </c>
      <c r="E10" s="21">
        <f>(VLOOKUP(E$1,'База рецептур'!$1:$1048576,$D10,FALSE)*$C10)/300</f>
        <v>0</v>
      </c>
      <c r="F10" s="21">
        <f>(VLOOKUP(F$1,'База рецептур'!$1:$1048576,$D10,FALSE)*$C10)/300</f>
        <v>0</v>
      </c>
      <c r="G10" s="21">
        <f>(VLOOKUP(G$1,'База рецептур'!$1:$1048576,$D10,FALSE)*$C10)/300</f>
        <v>0</v>
      </c>
      <c r="H10" s="21">
        <f>(VLOOKUP(H$1,'База рецептур'!$1:$1048576,$D10,FALSE)*$C10)/300</f>
        <v>0</v>
      </c>
      <c r="I10" s="21">
        <f>(VLOOKUP(I$1,'База рецептур'!$1:$1048576,$D10,FALSE)*$C10)/300</f>
        <v>0</v>
      </c>
      <c r="J10" s="21">
        <f>(VLOOKUP(J$1,'База рецептур'!$1:$1048576,$D10,FALSE)*$C10)/300</f>
        <v>0</v>
      </c>
      <c r="K10" s="21">
        <f>(VLOOKUP(K$1,'База рецептур'!$1:$1048576,$D10,FALSE)*$C10)/300</f>
        <v>0</v>
      </c>
      <c r="L10" s="21">
        <f>(VLOOKUP(L$1,'База рецептур'!$1:$1048576,$D10,FALSE)*$C10)/300</f>
        <v>1094.8905109489053</v>
      </c>
      <c r="M10" s="21">
        <f>(VLOOKUP(M$1,'База рецептур'!$1:$1048576,$D10,FALSE)*$C10)/300</f>
        <v>0</v>
      </c>
      <c r="N10" s="21">
        <f>(VLOOKUP(N$1,'База рецептур'!$1:$1048576,$D10,FALSE)*$C10)/300</f>
        <v>0</v>
      </c>
      <c r="O10" s="21">
        <f>(VLOOKUP(O$1,'База рецептур'!$1:$1048576,$D10,FALSE)*$C10)/300</f>
        <v>0</v>
      </c>
      <c r="P10" s="21">
        <f>(VLOOKUP(P$1,'База рецептур'!$1:$1048576,$D10,FALSE)*$C10)/300</f>
        <v>10.948905109489052</v>
      </c>
      <c r="Q10" s="21">
        <f>(VLOOKUP(Q$1,'База рецептур'!$1:$1048576,$D10,FALSE)*$C10)/300</f>
        <v>10.948905109489052</v>
      </c>
      <c r="R10" s="21">
        <f>(VLOOKUP(R$1,'База рецептур'!$1:$1048576,$D10,FALSE)*$C10)/300</f>
        <v>54.744525547445264</v>
      </c>
      <c r="S10" s="21">
        <f>(VLOOKUP(S$1,'База рецептур'!$1:$1048576,$D10,FALSE)*$C10)/300</f>
        <v>3.6496350364963512</v>
      </c>
      <c r="T10" s="21">
        <f>(VLOOKUP(T$1,'База рецептур'!$1:$1048576,$D10,FALSE)*$C10)/300</f>
        <v>1824.8175182481755</v>
      </c>
      <c r="U10" s="21">
        <f>(VLOOKUP(U$1,'База рецептур'!$1:$1048576,$D10,FALSE)*$C10)/300</f>
        <v>0</v>
      </c>
      <c r="V10" s="21">
        <f>(VLOOKUP(V$1,'База рецептур'!$1:$1048576,$D10,FALSE)*$C10)/300</f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</row>
    <row r="11" spans="1:51" x14ac:dyDescent="0.2">
      <c r="A11" s="2">
        <v>43350</v>
      </c>
      <c r="B11" s="4" t="s">
        <v>25</v>
      </c>
      <c r="C11" s="3">
        <v>13500</v>
      </c>
      <c r="D11" s="4">
        <f>MATCH(B11,'База рецептур'!$A$2:$AL$2,0)</f>
        <v>6</v>
      </c>
      <c r="E11" s="21">
        <f>(VLOOKUP(E$1,'База рецептур'!$1:$1048576,$D11,FALSE)*$C11)/300</f>
        <v>0</v>
      </c>
      <c r="F11" s="21">
        <f>(VLOOKUP(F$1,'База рецептур'!$1:$1048576,$D11,FALSE)*$C11)/300</f>
        <v>0</v>
      </c>
      <c r="G11" s="21">
        <f>(VLOOKUP(G$1,'База рецептур'!$1:$1048576,$D11,FALSE)*$C11)/300</f>
        <v>0</v>
      </c>
      <c r="H11" s="21">
        <f>(VLOOKUP(H$1,'База рецептур'!$1:$1048576,$D11,FALSE)*$C11)/300</f>
        <v>0</v>
      </c>
      <c r="I11" s="21">
        <f>(VLOOKUP(I$1,'База рецептур'!$1:$1048576,$D11,FALSE)*$C11)/300</f>
        <v>0</v>
      </c>
      <c r="J11" s="21">
        <f>(VLOOKUP(J$1,'База рецептур'!$1:$1048576,$D11,FALSE)*$C11)/300</f>
        <v>0</v>
      </c>
      <c r="K11" s="21">
        <f>(VLOOKUP(K$1,'База рецептур'!$1:$1048576,$D11,FALSE)*$C11)/300</f>
        <v>0</v>
      </c>
      <c r="L11" s="21">
        <f>(VLOOKUP(L$1,'База рецептур'!$1:$1048576,$D11,FALSE)*$C11)/300</f>
        <v>4927.0072992700734</v>
      </c>
      <c r="M11" s="21">
        <f>(VLOOKUP(M$1,'База рецептур'!$1:$1048576,$D11,FALSE)*$C11)/300</f>
        <v>0</v>
      </c>
      <c r="N11" s="21">
        <f>(VLOOKUP(N$1,'База рецептур'!$1:$1048576,$D11,FALSE)*$C11)/300</f>
        <v>0</v>
      </c>
      <c r="O11" s="21">
        <f>(VLOOKUP(O$1,'База рецептур'!$1:$1048576,$D11,FALSE)*$C11)/300</f>
        <v>0</v>
      </c>
      <c r="P11" s="21">
        <f>(VLOOKUP(P$1,'База рецептур'!$1:$1048576,$D11,FALSE)*$C11)/300</f>
        <v>49.27007299270074</v>
      </c>
      <c r="Q11" s="21">
        <f>(VLOOKUP(Q$1,'База рецептур'!$1:$1048576,$D11,FALSE)*$C11)/300</f>
        <v>49.27007299270074</v>
      </c>
      <c r="R11" s="21">
        <f>(VLOOKUP(R$1,'База рецептур'!$1:$1048576,$D11,FALSE)*$C11)/300</f>
        <v>246.35036496350367</v>
      </c>
      <c r="S11" s="21">
        <f>(VLOOKUP(S$1,'База рецептур'!$1:$1048576,$D11,FALSE)*$C11)/300</f>
        <v>16.423357664233578</v>
      </c>
      <c r="T11" s="21">
        <f>(VLOOKUP(T$1,'База рецептур'!$1:$1048576,$D11,FALSE)*$C11)/300</f>
        <v>8211.6788321167896</v>
      </c>
      <c r="U11" s="21">
        <f>(VLOOKUP(U$1,'База рецептур'!$1:$1048576,$D11,FALSE)*$C11)/300</f>
        <v>0</v>
      </c>
      <c r="V11" s="21">
        <f>(VLOOKUP(V$1,'База рецептур'!$1:$1048576,$D11,FALSE)*$C11)/300</f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</row>
    <row r="12" spans="1:51" x14ac:dyDescent="0.2">
      <c r="A12" s="2">
        <v>43351</v>
      </c>
      <c r="B12" s="4" t="s">
        <v>25</v>
      </c>
      <c r="C12" s="3">
        <v>9000</v>
      </c>
      <c r="D12" s="4">
        <f>MATCH(B12,'База рецептур'!$A$2:$AL$2,0)</f>
        <v>6</v>
      </c>
      <c r="E12" s="21">
        <f>(VLOOKUP(E$1,'База рецептур'!$1:$1048576,$D12,FALSE)*$C12)/300</f>
        <v>0</v>
      </c>
      <c r="F12" s="21">
        <f>(VLOOKUP(F$1,'База рецептур'!$1:$1048576,$D12,FALSE)*$C12)/300</f>
        <v>0</v>
      </c>
      <c r="G12" s="21">
        <f>(VLOOKUP(G$1,'База рецептур'!$1:$1048576,$D12,FALSE)*$C12)/300</f>
        <v>0</v>
      </c>
      <c r="H12" s="21">
        <f>(VLOOKUP(H$1,'База рецептур'!$1:$1048576,$D12,FALSE)*$C12)/300</f>
        <v>0</v>
      </c>
      <c r="I12" s="21">
        <f>(VLOOKUP(I$1,'База рецептур'!$1:$1048576,$D12,FALSE)*$C12)/300</f>
        <v>0</v>
      </c>
      <c r="J12" s="21">
        <f>(VLOOKUP(J$1,'База рецептур'!$1:$1048576,$D12,FALSE)*$C12)/300</f>
        <v>0</v>
      </c>
      <c r="K12" s="21">
        <f>(VLOOKUP(K$1,'База рецептур'!$1:$1048576,$D12,FALSE)*$C12)/300</f>
        <v>0</v>
      </c>
      <c r="L12" s="21">
        <f>(VLOOKUP(L$1,'База рецептур'!$1:$1048576,$D12,FALSE)*$C12)/300</f>
        <v>3284.6715328467162</v>
      </c>
      <c r="M12" s="21">
        <f>(VLOOKUP(M$1,'База рецептур'!$1:$1048576,$D12,FALSE)*$C12)/300</f>
        <v>0</v>
      </c>
      <c r="N12" s="21">
        <f>(VLOOKUP(N$1,'База рецептур'!$1:$1048576,$D12,FALSE)*$C12)/300</f>
        <v>0</v>
      </c>
      <c r="O12" s="21">
        <f>(VLOOKUP(O$1,'База рецептур'!$1:$1048576,$D12,FALSE)*$C12)/300</f>
        <v>0</v>
      </c>
      <c r="P12" s="21">
        <f>(VLOOKUP(P$1,'База рецептур'!$1:$1048576,$D12,FALSE)*$C12)/300</f>
        <v>32.846715328467162</v>
      </c>
      <c r="Q12" s="21">
        <f>(VLOOKUP(Q$1,'База рецептур'!$1:$1048576,$D12,FALSE)*$C12)/300</f>
        <v>32.846715328467162</v>
      </c>
      <c r="R12" s="21">
        <f>(VLOOKUP(R$1,'База рецептур'!$1:$1048576,$D12,FALSE)*$C12)/300</f>
        <v>164.23357664233578</v>
      </c>
      <c r="S12" s="21">
        <f>(VLOOKUP(S$1,'База рецептур'!$1:$1048576,$D12,FALSE)*$C12)/300</f>
        <v>10.948905109489052</v>
      </c>
      <c r="T12" s="21">
        <f>(VLOOKUP(T$1,'База рецептур'!$1:$1048576,$D12,FALSE)*$C12)/300</f>
        <v>5474.4525547445264</v>
      </c>
      <c r="U12" s="21">
        <f>(VLOOKUP(U$1,'База рецептур'!$1:$1048576,$D12,FALSE)*$C12)/300</f>
        <v>0</v>
      </c>
      <c r="V12" s="21">
        <f>(VLOOKUP(V$1,'База рецептур'!$1:$1048576,$D12,FALSE)*$C12)/300</f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</row>
    <row r="13" spans="1:51" x14ac:dyDescent="0.2">
      <c r="A13" s="2">
        <v>43351</v>
      </c>
      <c r="B13" s="4" t="s">
        <v>26</v>
      </c>
      <c r="C13" s="3">
        <v>600</v>
      </c>
      <c r="D13" s="4">
        <f>MATCH(B13,'База рецептур'!$A$2:$AL$2,0)</f>
        <v>7</v>
      </c>
      <c r="E13" s="21">
        <f>(VLOOKUP(E$1,'База рецептур'!$1:$1048576,$D13,FALSE)*$C13)/300</f>
        <v>0</v>
      </c>
      <c r="F13" s="21">
        <f>(VLOOKUP(F$1,'База рецептур'!$1:$1048576,$D13,FALSE)*$C13)/300</f>
        <v>0</v>
      </c>
      <c r="G13" s="21">
        <f>(VLOOKUP(G$1,'База рецептур'!$1:$1048576,$D13,FALSE)*$C13)/300</f>
        <v>0</v>
      </c>
      <c r="H13" s="21">
        <f>(VLOOKUP(H$1,'База рецептур'!$1:$1048576,$D13,FALSE)*$C13)/300</f>
        <v>0.10814058275758485</v>
      </c>
      <c r="I13" s="21">
        <f>(VLOOKUP(I$1,'База рецептур'!$1:$1048576,$D13,FALSE)*$C13)/300</f>
        <v>7.2093721838389913</v>
      </c>
      <c r="J13" s="21">
        <f>(VLOOKUP(J$1,'База рецептур'!$1:$1048576,$D13,FALSE)*$C13)/300</f>
        <v>0</v>
      </c>
      <c r="K13" s="21">
        <f>(VLOOKUP(K$1,'База рецептур'!$1:$1048576,$D13,FALSE)*$C13)/300</f>
        <v>0</v>
      </c>
      <c r="L13" s="21">
        <f>(VLOOKUP(L$1,'База рецептур'!$1:$1048576,$D13,FALSE)*$C13)/300</f>
        <v>216.28116551516973</v>
      </c>
      <c r="M13" s="21">
        <f>(VLOOKUP(M$1,'База рецептур'!$1:$1048576,$D13,FALSE)*$C13)/300</f>
        <v>0</v>
      </c>
      <c r="N13" s="21">
        <f>(VLOOKUP(N$1,'База рецептур'!$1:$1048576,$D13,FALSE)*$C13)/300</f>
        <v>0</v>
      </c>
      <c r="O13" s="21">
        <f>(VLOOKUP(O$1,'База рецептур'!$1:$1048576,$D13,FALSE)*$C13)/300</f>
        <v>0</v>
      </c>
      <c r="P13" s="21">
        <f>(VLOOKUP(P$1,'База рецептур'!$1:$1048576,$D13,FALSE)*$C13)/300</f>
        <v>2.1628116551516974</v>
      </c>
      <c r="Q13" s="21">
        <f>(VLOOKUP(Q$1,'База рецептур'!$1:$1048576,$D13,FALSE)*$C13)/300</f>
        <v>2.1628116551516974</v>
      </c>
      <c r="R13" s="21">
        <f>(VLOOKUP(R$1,'База рецептур'!$1:$1048576,$D13,FALSE)*$C13)/300</f>
        <v>10.814058275758487</v>
      </c>
      <c r="S13" s="21">
        <f>(VLOOKUP(S$1,'База рецептур'!$1:$1048576,$D13,FALSE)*$C13)/300</f>
        <v>0.72093721838389913</v>
      </c>
      <c r="T13" s="21">
        <f>(VLOOKUP(T$1,'База рецептур'!$1:$1048576,$D13,FALSE)*$C13)/300</f>
        <v>360.46860919194955</v>
      </c>
      <c r="U13" s="21">
        <f>(VLOOKUP(U$1,'База рецептур'!$1:$1048576,$D13,FALSE)*$C13)/300</f>
        <v>0</v>
      </c>
      <c r="V13" s="21">
        <f>(VLOOKUP(V$1,'База рецептур'!$1:$1048576,$D13,FALSE)*$C13)/300</f>
        <v>7.2093721838389913E-2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</row>
    <row r="14" spans="1:51" x14ac:dyDescent="0.2">
      <c r="A14" s="2">
        <v>43352</v>
      </c>
      <c r="B14" s="4" t="s">
        <v>26</v>
      </c>
      <c r="C14" s="3">
        <v>9000</v>
      </c>
      <c r="D14" s="4">
        <f>MATCH(B14,'База рецептур'!$A$2:$AL$2,0)</f>
        <v>7</v>
      </c>
      <c r="E14" s="21">
        <f>(VLOOKUP(E$1,'База рецептур'!$1:$1048576,$D14,FALSE)*$C14)/300</f>
        <v>0</v>
      </c>
      <c r="F14" s="21">
        <f>(VLOOKUP(F$1,'База рецептур'!$1:$1048576,$D14,FALSE)*$C14)/300</f>
        <v>0</v>
      </c>
      <c r="G14" s="21">
        <f>(VLOOKUP(G$1,'База рецептур'!$1:$1048576,$D14,FALSE)*$C14)/300</f>
        <v>0</v>
      </c>
      <c r="H14" s="21">
        <f>(VLOOKUP(H$1,'База рецептур'!$1:$1048576,$D14,FALSE)*$C14)/300</f>
        <v>1.6221087413637729</v>
      </c>
      <c r="I14" s="21">
        <f>(VLOOKUP(I$1,'База рецептур'!$1:$1048576,$D14,FALSE)*$C14)/300</f>
        <v>108.14058275758487</v>
      </c>
      <c r="J14" s="21">
        <f>(VLOOKUP(J$1,'База рецептур'!$1:$1048576,$D14,FALSE)*$C14)/300</f>
        <v>0</v>
      </c>
      <c r="K14" s="21">
        <f>(VLOOKUP(K$1,'База рецептур'!$1:$1048576,$D14,FALSE)*$C14)/300</f>
        <v>0</v>
      </c>
      <c r="L14" s="21">
        <f>(VLOOKUP(L$1,'База рецептур'!$1:$1048576,$D14,FALSE)*$C14)/300</f>
        <v>3244.2174827275462</v>
      </c>
      <c r="M14" s="21">
        <f>(VLOOKUP(M$1,'База рецептур'!$1:$1048576,$D14,FALSE)*$C14)/300</f>
        <v>0</v>
      </c>
      <c r="N14" s="21">
        <f>(VLOOKUP(N$1,'База рецептур'!$1:$1048576,$D14,FALSE)*$C14)/300</f>
        <v>0</v>
      </c>
      <c r="O14" s="21">
        <f>(VLOOKUP(O$1,'База рецептур'!$1:$1048576,$D14,FALSE)*$C14)/300</f>
        <v>0</v>
      </c>
      <c r="P14" s="21">
        <f>(VLOOKUP(P$1,'База рецептур'!$1:$1048576,$D14,FALSE)*$C14)/300</f>
        <v>32.442174827275458</v>
      </c>
      <c r="Q14" s="21">
        <f>(VLOOKUP(Q$1,'База рецептур'!$1:$1048576,$D14,FALSE)*$C14)/300</f>
        <v>32.442174827275458</v>
      </c>
      <c r="R14" s="21">
        <f>(VLOOKUP(R$1,'База рецептур'!$1:$1048576,$D14,FALSE)*$C14)/300</f>
        <v>162.21087413637733</v>
      </c>
      <c r="S14" s="21">
        <f>(VLOOKUP(S$1,'База рецептур'!$1:$1048576,$D14,FALSE)*$C14)/300</f>
        <v>10.814058275758487</v>
      </c>
      <c r="T14" s="21">
        <f>(VLOOKUP(T$1,'База рецептур'!$1:$1048576,$D14,FALSE)*$C14)/300</f>
        <v>5407.0291378792426</v>
      </c>
      <c r="U14" s="21">
        <f>(VLOOKUP(U$1,'База рецептур'!$1:$1048576,$D14,FALSE)*$C14)/300</f>
        <v>0</v>
      </c>
      <c r="V14" s="21">
        <f>(VLOOKUP(V$1,'База рецептур'!$1:$1048576,$D14,FALSE)*$C14)/300</f>
        <v>1.0814058275758487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</row>
    <row r="15" spans="1:51" x14ac:dyDescent="0.2">
      <c r="A15" s="4"/>
      <c r="B15" s="4"/>
      <c r="C15" s="3"/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</row>
    <row r="16" spans="1:51" x14ac:dyDescent="0.2">
      <c r="A16" s="4"/>
      <c r="B16" s="4"/>
      <c r="C16" s="3"/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</row>
    <row r="17" spans="1:51" x14ac:dyDescent="0.2">
      <c r="A17" s="4"/>
      <c r="B17" s="4"/>
      <c r="C17" s="3"/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</row>
    <row r="18" spans="1:51" x14ac:dyDescent="0.2">
      <c r="A18" s="4"/>
      <c r="B18" s="4"/>
      <c r="C18" s="3"/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XFD1048576"/>
    </sheetView>
  </sheetViews>
  <sheetFormatPr defaultRowHeight="11.85" customHeight="1" x14ac:dyDescent="0.25"/>
  <cols>
    <col min="1" max="1" width="11.42578125" bestFit="1" customWidth="1"/>
  </cols>
  <sheetData>
    <row r="1" spans="1:1" ht="11.85" customHeight="1" x14ac:dyDescent="0.25">
      <c r="A1" s="7" t="s">
        <v>6</v>
      </c>
    </row>
    <row r="2" spans="1:1" ht="11.85" customHeight="1" x14ac:dyDescent="0.25">
      <c r="A2" s="4" t="s">
        <v>7</v>
      </c>
    </row>
    <row r="3" spans="1:1" ht="11.85" customHeight="1" x14ac:dyDescent="0.25">
      <c r="A3" s="1" t="s">
        <v>30</v>
      </c>
    </row>
    <row r="4" spans="1:1" ht="11.85" customHeight="1" x14ac:dyDescent="0.25">
      <c r="A4" s="7" t="s">
        <v>43</v>
      </c>
    </row>
    <row r="5" spans="1:1" ht="11.85" customHeight="1" x14ac:dyDescent="0.25">
      <c r="A5" s="1" t="s">
        <v>25</v>
      </c>
    </row>
    <row r="6" spans="1:1" ht="11.85" customHeight="1" x14ac:dyDescent="0.25">
      <c r="A6" s="1" t="s">
        <v>26</v>
      </c>
    </row>
    <row r="7" spans="1:1" ht="11.85" customHeight="1" x14ac:dyDescent="0.25">
      <c r="A7" s="1" t="s">
        <v>27</v>
      </c>
    </row>
    <row r="8" spans="1:1" ht="11.85" customHeight="1" x14ac:dyDescent="0.25">
      <c r="A8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рецептур</vt:lpstr>
      <vt:lpstr>Смешение_списание</vt:lpstr>
      <vt:lpstr>Значения для списков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 Skripko</dc:creator>
  <cp:lastModifiedBy>ГАВ</cp:lastModifiedBy>
  <dcterms:created xsi:type="dcterms:W3CDTF">2018-08-29T09:04:39Z</dcterms:created>
  <dcterms:modified xsi:type="dcterms:W3CDTF">2018-09-10T10:41:03Z</dcterms:modified>
</cp:coreProperties>
</file>