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2985" yWindow="3120" windowWidth="32460" windowHeight="14280" tabRatio="500"/>
  </bookViews>
  <sheets>
    <sheet name="Данные по послед. ТО" sheetId="3" r:id="rId1"/>
    <sheet name="Лист1" sheetId="1" r:id="rId2"/>
    <sheet name="Лист2" sheetId="2" r:id="rId3"/>
  </sheets>
  <definedNames>
    <definedName name="_xlnm._FilterDatabase" localSheetId="1" hidden="1">Лист1!$A$1:$N$13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3" l="1"/>
  <c r="K12" i="3" s="1"/>
  <c r="G14" i="3"/>
  <c r="F14" i="3"/>
  <c r="E14" i="3"/>
  <c r="D14" i="3"/>
  <c r="H14" i="3" s="1"/>
  <c r="G13" i="3"/>
  <c r="F13" i="3"/>
  <c r="E13" i="3"/>
  <c r="I13" i="3" s="1"/>
  <c r="D13" i="3"/>
  <c r="H13" i="3" s="1"/>
  <c r="F12" i="3"/>
  <c r="E12" i="3"/>
  <c r="I12" i="3" s="1"/>
  <c r="G11" i="3"/>
  <c r="K11" i="3" s="1"/>
  <c r="F11" i="3"/>
  <c r="E11" i="3"/>
  <c r="D11" i="3"/>
  <c r="H11" i="3" s="1"/>
  <c r="G10" i="3"/>
  <c r="K10" i="3" s="1"/>
  <c r="F10" i="3"/>
  <c r="E10" i="3"/>
  <c r="D10" i="3"/>
  <c r="H10" i="3" s="1"/>
  <c r="G9" i="3"/>
  <c r="K9" i="3" s="1"/>
  <c r="F9" i="3"/>
  <c r="E9" i="3"/>
  <c r="D9" i="3"/>
  <c r="H9" i="3" s="1"/>
  <c r="G8" i="3"/>
  <c r="K8" i="3" s="1"/>
  <c r="F8" i="3"/>
  <c r="E8" i="3"/>
  <c r="D8" i="3"/>
  <c r="G7" i="3"/>
  <c r="F7" i="3"/>
  <c r="E7" i="3"/>
  <c r="D7" i="3"/>
  <c r="H7" i="3" s="1"/>
  <c r="G6" i="3"/>
  <c r="K6" i="3" s="1"/>
  <c r="F6" i="3"/>
  <c r="E6" i="3"/>
  <c r="D6" i="3"/>
  <c r="G5" i="3"/>
  <c r="K5" i="3" s="1"/>
  <c r="F5" i="3"/>
  <c r="E5" i="3"/>
  <c r="D5" i="3"/>
  <c r="H5" i="3" s="1"/>
  <c r="G4" i="3"/>
  <c r="K4" i="3" s="1"/>
  <c r="F4" i="3"/>
  <c r="E4" i="3"/>
  <c r="D4" i="3"/>
  <c r="G3" i="3"/>
  <c r="K3" i="3" s="1"/>
  <c r="F3" i="3"/>
  <c r="E3" i="3"/>
  <c r="D3" i="3"/>
  <c r="H3" i="3" s="1"/>
  <c r="D12" i="3"/>
  <c r="H8" i="3"/>
  <c r="J10" i="3"/>
  <c r="H12" i="3"/>
  <c r="J13" i="3"/>
  <c r="H6" i="3"/>
  <c r="H4" i="3"/>
  <c r="L16" i="3"/>
  <c r="I14" i="3"/>
  <c r="I11" i="3"/>
  <c r="I10" i="3"/>
  <c r="J9" i="3"/>
  <c r="I9" i="3"/>
  <c r="J8" i="3"/>
  <c r="I8" i="3"/>
  <c r="J7" i="3"/>
  <c r="I7" i="3"/>
  <c r="I6" i="3"/>
  <c r="I5" i="3"/>
  <c r="I4" i="3"/>
  <c r="I3" i="3"/>
  <c r="J12" i="3"/>
  <c r="L14" i="3"/>
  <c r="L13" i="3"/>
  <c r="L12" i="3"/>
  <c r="L11" i="3"/>
  <c r="L10" i="3"/>
  <c r="L9" i="3"/>
  <c r="L8" i="3"/>
  <c r="L7" i="3"/>
  <c r="L6" i="3"/>
  <c r="L5" i="3"/>
  <c r="L4" i="3"/>
  <c r="L3" i="3"/>
  <c r="K13" i="3"/>
  <c r="K14" i="3"/>
  <c r="J14" i="3"/>
  <c r="J11" i="3"/>
  <c r="K7" i="3"/>
  <c r="J6" i="3"/>
  <c r="J5" i="3"/>
  <c r="J4" i="3"/>
  <c r="J3" i="3"/>
  <c r="V14" i="3" l="1"/>
  <c r="X14" i="3"/>
  <c r="Z14" i="3" s="1"/>
  <c r="AB14" i="3" s="1"/>
  <c r="T13" i="3"/>
  <c r="V13" i="3" s="1"/>
  <c r="X13" i="3" s="1"/>
  <c r="Z13" i="3" s="1"/>
  <c r="AB13" i="3" s="1"/>
  <c r="V12" i="3"/>
  <c r="P11" i="3"/>
  <c r="R11" i="3" s="1"/>
  <c r="T11" i="3" s="1"/>
  <c r="T10" i="3"/>
  <c r="P9" i="3"/>
  <c r="R9" i="3" s="1"/>
  <c r="T9" i="3" s="1"/>
  <c r="V8" i="3"/>
  <c r="X8" i="3" s="1"/>
  <c r="Z8" i="3" s="1"/>
  <c r="AB8" i="3" s="1"/>
  <c r="R7" i="3"/>
  <c r="T7" i="3"/>
  <c r="V6" i="3"/>
  <c r="X6" i="3" s="1"/>
  <c r="Z6" i="3" s="1"/>
  <c r="AB6" i="3" s="1"/>
  <c r="V5" i="3"/>
  <c r="X5" i="3" s="1"/>
  <c r="Z5" i="3" s="1"/>
  <c r="AB5" i="3" s="1"/>
  <c r="T4" i="3"/>
  <c r="V3" i="3"/>
  <c r="X3" i="3" s="1"/>
  <c r="Z3" i="3" s="1"/>
  <c r="AB3" i="3" s="1"/>
  <c r="D3" i="1"/>
  <c r="D4" i="1"/>
  <c r="D5" i="1"/>
  <c r="D6" i="1"/>
  <c r="D7" i="1"/>
  <c r="D8" i="1"/>
  <c r="D9" i="1"/>
  <c r="D10" i="1"/>
  <c r="D12" i="1"/>
  <c r="D13" i="1"/>
  <c r="E4" i="1"/>
  <c r="E3" i="1"/>
  <c r="E5" i="1"/>
  <c r="E6" i="1"/>
  <c r="E7" i="1"/>
  <c r="E8" i="1"/>
  <c r="E9" i="1"/>
  <c r="E10" i="1"/>
  <c r="E12" i="1"/>
  <c r="E13" i="1"/>
  <c r="D2" i="1"/>
  <c r="E2" i="1"/>
  <c r="H3" i="1"/>
  <c r="H4" i="1"/>
  <c r="H5" i="1"/>
  <c r="H6" i="1"/>
  <c r="H7" i="1"/>
  <c r="H8" i="1"/>
  <c r="H9" i="1"/>
  <c r="H10" i="1"/>
  <c r="H12" i="1"/>
  <c r="H13" i="1"/>
  <c r="H2" i="1"/>
  <c r="F3" i="1"/>
  <c r="F4" i="1"/>
  <c r="F5" i="1"/>
  <c r="F6" i="1"/>
  <c r="F7" i="1"/>
  <c r="F8" i="1"/>
  <c r="F9" i="1"/>
  <c r="F10" i="1"/>
  <c r="F12" i="1"/>
  <c r="F13" i="1"/>
  <c r="F2" i="1"/>
  <c r="V11" i="3" l="1"/>
  <c r="X11" i="3" s="1"/>
  <c r="Z11" i="3" s="1"/>
  <c r="AB11" i="3" s="1"/>
  <c r="V9" i="3"/>
  <c r="X9" i="3" s="1"/>
  <c r="Z9" i="3" s="1"/>
  <c r="AB9" i="3" s="1"/>
  <c r="V4" i="3"/>
  <c r="X4" i="3" s="1"/>
  <c r="Z4" i="3" s="1"/>
  <c r="AB4" i="3" s="1"/>
  <c r="V7" i="3"/>
  <c r="X7" i="3" s="1"/>
  <c r="Z7" i="3" s="1"/>
  <c r="AB7" i="3" s="1"/>
  <c r="V10" i="3"/>
  <c r="X10" i="3" s="1"/>
  <c r="Z10" i="3" s="1"/>
  <c r="AB10" i="3" s="1"/>
  <c r="X12" i="3"/>
  <c r="Z12" i="3" s="1"/>
  <c r="AB12" i="3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Сюда каждый день вводятся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<sst xmlns="http://schemas.openxmlformats.org/spreadsheetml/2006/main" count="73" uniqueCount="49">
  <si>
    <t>BAUER BG22 (гар№0001)</t>
  </si>
  <si>
    <t>Наименование техники</t>
  </si>
  <si>
    <t>Текущие м/ч</t>
  </si>
  <si>
    <t>ТО 500</t>
  </si>
  <si>
    <t>ТО 1000</t>
  </si>
  <si>
    <t>ТО 2000</t>
  </si>
  <si>
    <t>ТО 500 через:</t>
  </si>
  <si>
    <t>ТО 1000 через:</t>
  </si>
  <si>
    <t>ТО 2000 через:</t>
  </si>
  <si>
    <t>BAUER BG22 (гар№0006)</t>
  </si>
  <si>
    <t>LIEBHERR LRB250 (гар№0002)</t>
  </si>
  <si>
    <t>BAUER BG28 (гар№0003)</t>
  </si>
  <si>
    <t>LIEBHERR LRB250 (гар№0004)</t>
  </si>
  <si>
    <t>BAUER BG28 (гар№0005)</t>
  </si>
  <si>
    <t>BAUER BG36 (гар№0007)</t>
  </si>
  <si>
    <t>BAUER BG36 (гар№0008)</t>
  </si>
  <si>
    <t>BAUER BG28 (гар№0009)</t>
  </si>
  <si>
    <t>JUNTTAN PM25 (гар№0010)</t>
  </si>
  <si>
    <t>LIEBHERR LRB250 (гар№0011)</t>
  </si>
  <si>
    <t>BAUER BG36 (гар№0012)</t>
  </si>
  <si>
    <t>Последнее ТО</t>
  </si>
  <si>
    <t xml:space="preserve">Дата </t>
  </si>
  <si>
    <t>№ п.п</t>
  </si>
  <si>
    <t>№ гар.</t>
  </si>
  <si>
    <t>Данные м.ч. 
на сегодня</t>
  </si>
  <si>
    <t>ТО-500</t>
  </si>
  <si>
    <t>ТО-1000</t>
  </si>
  <si>
    <t>ТО-2000</t>
  </si>
  <si>
    <t>Дата</t>
  </si>
  <si>
    <t>Кол-во м/ч.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</si>
  <si>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</si>
  <si>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</si>
  <si>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</si>
  <si>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</si>
  <si>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</si>
  <si>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</si>
  <si>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</si>
  <si>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</si>
  <si>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</si>
  <si>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</si>
  <si>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</si>
  <si>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</si>
  <si>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Примерная дата ТО500</t>
  </si>
  <si>
    <t>Примерная дата ТО1000</t>
  </si>
  <si>
    <t>Примерная дата ТО2000</t>
  </si>
  <si>
    <t>Кол-во 
м.ч. до ТО500</t>
  </si>
  <si>
    <t>Кол-во 
м.ч. до ТО1000</t>
  </si>
  <si>
    <t>Кол-во 
м.ч. до ТО1500</t>
  </si>
  <si>
    <t>Кол-во 
м.ч. до ТО2000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</si>
</sst>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3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49" fontId="0" fillId="7" borderId="13" xfId="0" applyNumberForma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14" fontId="0" fillId="7" borderId="13" xfId="0" applyNumberFormat="1" applyFill="1" applyBorder="1" applyAlignment="1">
      <alignment horizontal="center" vertical="center"/>
    </xf>
    <xf numFmtId="14" fontId="0" fillId="7" borderId="15" xfId="0" applyNumberForma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FF0000"/>
      </font>
    </dxf>
    <dxf>
      <font>
        <color theme="7" tint="0.39994506668294322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7" tint="0.39994506668294322"/>
      </font>
    </dxf>
    <dxf>
      <font>
        <color rgb="FF00B050"/>
      </font>
    </dxf>
    <dxf>
      <font>
        <color theme="7" tint="0.39994506668294322"/>
      </font>
      <fill>
        <patternFill>
          <bgColor theme="8" tint="0.39994506668294322"/>
        </patternFill>
      </fill>
    </dxf>
    <dxf>
      <font>
        <color rgb="FFFFFF00"/>
      </font>
      <fill>
        <patternFill>
          <bgColor rgb="FFFFC7CE"/>
        </patternFill>
      </fill>
    </dxf>
    <dxf>
      <font>
        <color theme="7" tint="0.39994506668294322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20"/>
  <sheetViews>
    <sheetView tabSelected="1" showRuler="0" workbookViewId="0">
      <selection activeCell="F17" sqref="F17"/>
    </sheetView>
  </sheetViews>
  <sheetFormatPr defaultColWidth="11" defaultRowHeight="15.75" x14ac:dyDescent="0.25"/>
  <cols>
    <col min="1" max="1" width="6.625" customWidth="1"/>
  </cols>
  <sheetData>
    <row r="1" spans="1:28" ht="47.25" x14ac:dyDescent="0.25">
      <c r="A1" s="5" t="s">
        <v>22</v>
      </c>
      <c r="B1" s="18" t="s">
        <v>23</v>
      </c>
      <c r="C1" s="12" t="s">
        <v>24</v>
      </c>
      <c r="D1" s="34" t="s">
        <v>45</v>
      </c>
      <c r="E1" s="35" t="s">
        <v>46</v>
      </c>
      <c r="F1" s="37" t="s">
        <v>47</v>
      </c>
      <c r="G1" s="36" t="s">
        <v>48</v>
      </c>
      <c r="H1" s="34" t="s">
        <v>42</v>
      </c>
      <c r="I1" s="35" t="s">
        <v>43</v>
      </c>
      <c r="J1" s="37" t="s">
        <v>44</v>
      </c>
      <c r="K1" s="36" t="s">
        <v>44</v>
      </c>
      <c r="L1" s="12"/>
      <c r="M1" s="43" t="s">
        <v>25</v>
      </c>
      <c r="N1" s="41"/>
      <c r="O1" s="41" t="s">
        <v>26</v>
      </c>
      <c r="P1" s="41"/>
      <c r="Q1" s="41" t="s">
        <v>25</v>
      </c>
      <c r="R1" s="41"/>
      <c r="S1" s="41" t="s">
        <v>27</v>
      </c>
      <c r="T1" s="42"/>
      <c r="U1" s="43" t="s">
        <v>25</v>
      </c>
      <c r="V1" s="41"/>
      <c r="W1" s="41" t="s">
        <v>26</v>
      </c>
      <c r="X1" s="41"/>
      <c r="Y1" s="41" t="s">
        <v>25</v>
      </c>
      <c r="Z1" s="41"/>
      <c r="AA1" s="41" t="s">
        <v>27</v>
      </c>
      <c r="AB1" s="42"/>
    </row>
    <row r="2" spans="1:28" x14ac:dyDescent="0.25">
      <c r="A2" s="5"/>
      <c r="B2" s="16"/>
      <c r="C2" s="13"/>
      <c r="D2" s="32"/>
      <c r="E2" s="16"/>
      <c r="F2" s="16"/>
      <c r="G2" s="16"/>
      <c r="H2" s="13"/>
      <c r="I2" s="28"/>
      <c r="J2" s="13"/>
      <c r="K2" s="28"/>
      <c r="L2" s="11" t="s">
        <v>29</v>
      </c>
      <c r="M2" s="6" t="s">
        <v>28</v>
      </c>
      <c r="N2" s="2" t="s">
        <v>29</v>
      </c>
      <c r="O2" s="2" t="s">
        <v>28</v>
      </c>
      <c r="P2" s="2" t="s">
        <v>29</v>
      </c>
      <c r="Q2" s="2" t="s">
        <v>28</v>
      </c>
      <c r="R2" s="2" t="s">
        <v>29</v>
      </c>
      <c r="S2" s="2" t="s">
        <v>28</v>
      </c>
      <c r="T2" s="7" t="s">
        <v>29</v>
      </c>
      <c r="U2" s="6" t="s">
        <v>28</v>
      </c>
      <c r="V2" s="2" t="s">
        <v>29</v>
      </c>
      <c r="W2" s="2" t="s">
        <v>28</v>
      </c>
      <c r="X2" s="2" t="s">
        <v>29</v>
      </c>
      <c r="Y2" s="2" t="s">
        <v>28</v>
      </c>
      <c r="Z2" s="2" t="s">
        <v>29</v>
      </c>
      <c r="AA2" s="2" t="s">
        <v>28</v>
      </c>
      <c r="AB2" s="7" t="s">
        <v>29</v>
      </c>
    </row>
    <row r="3" spans="1:28" x14ac:dyDescent="0.25">
      <c r="A3" s="5">
        <v>1</v>
      </c>
      <c r="B3" s="19" t="s">
        <v>30</v>
      </c>
      <c r="C3" s="16">
        <v>18550</v>
      </c>
      <c r="D3" s="32">
        <f t="shared" ref="D3:G14" si="0">IFERROR(IF(MOD((LOOKUP(2,1/($M3:$AB3&lt;&gt;"")/($M$2:$AB$2="Дата"),COLUMN($O$1:$AD$1))-13)/2,4)=COLUMN()-4,($L3+500)-$C3,""),"")</f>
        <v>484</v>
      </c>
      <c r="E3" s="32" t="str">
        <f t="shared" si="0"/>
        <v/>
      </c>
      <c r="F3" s="32" t="str">
        <f t="shared" si="0"/>
        <v/>
      </c>
      <c r="G3" s="32" t="str">
        <f t="shared" si="0"/>
        <v/>
      </c>
      <c r="H3" s="46">
        <f ca="1">IF(D3&lt;&gt;"",TODAY()+INT(D3/22),"")</f>
        <v>43373</v>
      </c>
      <c r="I3" s="29" t="str">
        <f t="shared" ref="I3:I14" ca="1" si="1">IF(E3&lt;&gt;"",TODAY()+INT(E3/22),"")</f>
        <v/>
      </c>
      <c r="J3" s="46" t="str">
        <f t="shared" ref="J3:J14" ca="1" si="2">IF(F3&lt;&gt;"",TODAY()+INT(F3/22),"")</f>
        <v/>
      </c>
      <c r="K3" s="29" t="str">
        <f t="shared" ref="K3:K14" ca="1" si="3">IF(G3&lt;&gt;"",TODAY()+INT(G3/22),"")</f>
        <v/>
      </c>
      <c r="L3" s="7">
        <f>IFERROR(LOOKUP(2,1/($M3:$AB3&lt;&gt;"")/($M$2:$AB$2="Дата"),$N3:$AC3),"")</f>
        <v>18534</v>
      </c>
      <c r="M3" s="6"/>
      <c r="N3" s="2"/>
      <c r="O3" s="2"/>
      <c r="P3" s="2"/>
      <c r="Q3" s="2"/>
      <c r="R3" s="2"/>
      <c r="S3" s="22">
        <v>43086</v>
      </c>
      <c r="T3" s="23">
        <v>18534</v>
      </c>
      <c r="U3" s="6"/>
      <c r="V3" s="2">
        <f>T3+500</f>
        <v>19034</v>
      </c>
      <c r="W3" s="2"/>
      <c r="X3" s="2">
        <f>V3+500</f>
        <v>19534</v>
      </c>
      <c r="Y3" s="2"/>
      <c r="Z3" s="2">
        <f>X3+500</f>
        <v>20034</v>
      </c>
      <c r="AA3" s="2"/>
      <c r="AB3" s="7">
        <f>Z3+500</f>
        <v>20534</v>
      </c>
    </row>
    <row r="4" spans="1:28" x14ac:dyDescent="0.25">
      <c r="A4" s="5">
        <v>2</v>
      </c>
      <c r="B4" s="19" t="s">
        <v>31</v>
      </c>
      <c r="C4" s="16">
        <v>4026</v>
      </c>
      <c r="D4" s="32" t="str">
        <f t="shared" si="0"/>
        <v/>
      </c>
      <c r="E4" s="32" t="str">
        <f t="shared" si="0"/>
        <v/>
      </c>
      <c r="F4" s="32" t="str">
        <f t="shared" si="0"/>
        <v/>
      </c>
      <c r="G4" s="32">
        <f t="shared" si="0"/>
        <v>494</v>
      </c>
      <c r="H4" s="14" t="str">
        <f t="shared" ref="H4:H14" ca="1" si="4">IF(D4&lt;&gt;"",TODAY()+INT(D4/22),"")</f>
        <v/>
      </c>
      <c r="I4" s="29" t="str">
        <f t="shared" ca="1" si="1"/>
        <v/>
      </c>
      <c r="J4" s="14" t="str">
        <f t="shared" ca="1" si="2"/>
        <v/>
      </c>
      <c r="K4" s="29">
        <f t="shared" ca="1" si="3"/>
        <v>43373</v>
      </c>
      <c r="L4" s="7">
        <f t="shared" ref="L4:L14" si="5">IFERROR(LOOKUP(2,1/($M4:$AB4&lt;&gt;"")/($M$2:$AB$2="Дата"),$N4:$AC4),"")</f>
        <v>4020</v>
      </c>
      <c r="M4" s="6"/>
      <c r="N4" s="2"/>
      <c r="O4" s="2"/>
      <c r="P4" s="2"/>
      <c r="Q4" s="22">
        <v>43126</v>
      </c>
      <c r="R4" s="24">
        <v>4020</v>
      </c>
      <c r="S4" s="2"/>
      <c r="T4" s="7">
        <f>R4+500</f>
        <v>4520</v>
      </c>
      <c r="U4" s="6"/>
      <c r="V4" s="2">
        <f>T4+500</f>
        <v>5020</v>
      </c>
      <c r="W4" s="2"/>
      <c r="X4" s="2">
        <f t="shared" ref="X4:X14" si="6">V4+500</f>
        <v>5520</v>
      </c>
      <c r="Y4" s="2"/>
      <c r="Z4" s="2">
        <f t="shared" ref="Z4:Z14" si="7">X4+500</f>
        <v>6020</v>
      </c>
      <c r="AA4" s="2"/>
      <c r="AB4" s="7">
        <f t="shared" ref="AB4:AB14" si="8">Z4+500</f>
        <v>6520</v>
      </c>
    </row>
    <row r="5" spans="1:28" x14ac:dyDescent="0.25">
      <c r="A5" s="5">
        <v>3</v>
      </c>
      <c r="B5" s="19" t="s">
        <v>32</v>
      </c>
      <c r="C5" s="16">
        <v>35913</v>
      </c>
      <c r="D5" s="32">
        <f t="shared" si="0"/>
        <v>331</v>
      </c>
      <c r="E5" s="32" t="str">
        <f t="shared" si="0"/>
        <v/>
      </c>
      <c r="F5" s="32" t="str">
        <f t="shared" si="0"/>
        <v/>
      </c>
      <c r="G5" s="32" t="str">
        <f t="shared" si="0"/>
        <v/>
      </c>
      <c r="H5" s="14">
        <f t="shared" ca="1" si="4"/>
        <v>43366</v>
      </c>
      <c r="I5" s="29" t="str">
        <f t="shared" ca="1" si="1"/>
        <v/>
      </c>
      <c r="J5" s="14" t="str">
        <f t="shared" ca="1" si="2"/>
        <v/>
      </c>
      <c r="K5" s="29" t="str">
        <f t="shared" ca="1" si="3"/>
        <v/>
      </c>
      <c r="L5" s="7">
        <f t="shared" si="5"/>
        <v>35744</v>
      </c>
      <c r="M5" s="6"/>
      <c r="N5" s="2"/>
      <c r="O5" s="2"/>
      <c r="P5" s="2"/>
      <c r="Q5" s="2"/>
      <c r="R5" s="2"/>
      <c r="S5" s="22">
        <v>43338</v>
      </c>
      <c r="T5" s="23">
        <v>35744</v>
      </c>
      <c r="U5" s="6"/>
      <c r="V5" s="2">
        <f>T5+500</f>
        <v>36244</v>
      </c>
      <c r="W5" s="2"/>
      <c r="X5" s="2">
        <f t="shared" si="6"/>
        <v>36744</v>
      </c>
      <c r="Y5" s="2"/>
      <c r="Z5" s="2">
        <f t="shared" si="7"/>
        <v>37244</v>
      </c>
      <c r="AA5" s="2"/>
      <c r="AB5" s="7">
        <f t="shared" si="8"/>
        <v>37744</v>
      </c>
    </row>
    <row r="6" spans="1:28" x14ac:dyDescent="0.25">
      <c r="A6" s="5">
        <v>4</v>
      </c>
      <c r="B6" s="19" t="s">
        <v>33</v>
      </c>
      <c r="C6" s="16">
        <v>235</v>
      </c>
      <c r="D6" s="32">
        <f t="shared" si="0"/>
        <v>316</v>
      </c>
      <c r="E6" s="32" t="str">
        <f t="shared" si="0"/>
        <v/>
      </c>
      <c r="F6" s="32" t="str">
        <f t="shared" si="0"/>
        <v/>
      </c>
      <c r="G6" s="32" t="str">
        <f t="shared" si="0"/>
        <v/>
      </c>
      <c r="H6" s="14">
        <f t="shared" ca="1" si="4"/>
        <v>43365</v>
      </c>
      <c r="I6" s="29" t="str">
        <f t="shared" ca="1" si="1"/>
        <v/>
      </c>
      <c r="J6" s="14" t="str">
        <f t="shared" ca="1" si="2"/>
        <v/>
      </c>
      <c r="K6" s="29" t="str">
        <f t="shared" ca="1" si="3"/>
        <v/>
      </c>
      <c r="L6" s="7">
        <f t="shared" si="5"/>
        <v>51</v>
      </c>
      <c r="M6" s="6"/>
      <c r="N6" s="2"/>
      <c r="O6" s="2"/>
      <c r="P6" s="2"/>
      <c r="Q6" s="2"/>
      <c r="R6" s="2"/>
      <c r="S6" s="22">
        <v>42927</v>
      </c>
      <c r="T6" s="23">
        <v>51</v>
      </c>
      <c r="U6" s="6"/>
      <c r="V6" s="2">
        <f>T6+500</f>
        <v>551</v>
      </c>
      <c r="W6" s="2"/>
      <c r="X6" s="2">
        <f t="shared" si="6"/>
        <v>1051</v>
      </c>
      <c r="Y6" s="2"/>
      <c r="Z6" s="2">
        <f t="shared" si="7"/>
        <v>1551</v>
      </c>
      <c r="AA6" s="2"/>
      <c r="AB6" s="7">
        <f t="shared" si="8"/>
        <v>2051</v>
      </c>
    </row>
    <row r="7" spans="1:28" x14ac:dyDescent="0.25">
      <c r="A7" s="5">
        <v>5</v>
      </c>
      <c r="B7" s="19" t="s">
        <v>34</v>
      </c>
      <c r="C7" s="16">
        <v>2879</v>
      </c>
      <c r="D7" s="32" t="str">
        <f t="shared" si="0"/>
        <v/>
      </c>
      <c r="E7" s="32" t="str">
        <f t="shared" si="0"/>
        <v/>
      </c>
      <c r="F7" s="32">
        <f t="shared" si="0"/>
        <v>236</v>
      </c>
      <c r="G7" s="32" t="str">
        <f t="shared" si="0"/>
        <v/>
      </c>
      <c r="H7" s="14" t="str">
        <f t="shared" ca="1" si="4"/>
        <v/>
      </c>
      <c r="I7" s="29" t="str">
        <f t="shared" ca="1" si="1"/>
        <v/>
      </c>
      <c r="J7" s="14">
        <f t="shared" ca="1" si="2"/>
        <v>43361</v>
      </c>
      <c r="K7" s="29" t="str">
        <f t="shared" ca="1" si="3"/>
        <v/>
      </c>
      <c r="L7" s="7">
        <f t="shared" si="5"/>
        <v>2615</v>
      </c>
      <c r="M7" s="6"/>
      <c r="N7" s="2"/>
      <c r="O7" s="22">
        <v>43332</v>
      </c>
      <c r="P7" s="24">
        <v>2615</v>
      </c>
      <c r="Q7" s="2"/>
      <c r="R7" s="2">
        <f>P7+500</f>
        <v>3115</v>
      </c>
      <c r="S7" s="2"/>
      <c r="T7" s="7">
        <f>R7+500</f>
        <v>3615</v>
      </c>
      <c r="U7" s="6"/>
      <c r="V7" s="2">
        <f t="shared" ref="V7:V14" si="9">T7+500</f>
        <v>4115</v>
      </c>
      <c r="W7" s="2"/>
      <c r="X7" s="2">
        <f t="shared" si="6"/>
        <v>4615</v>
      </c>
      <c r="Y7" s="2"/>
      <c r="Z7" s="2">
        <f t="shared" si="7"/>
        <v>5115</v>
      </c>
      <c r="AA7" s="2"/>
      <c r="AB7" s="7">
        <f t="shared" si="8"/>
        <v>5615</v>
      </c>
    </row>
    <row r="8" spans="1:28" x14ac:dyDescent="0.25">
      <c r="A8" s="5">
        <v>6</v>
      </c>
      <c r="B8" s="19" t="s">
        <v>35</v>
      </c>
      <c r="C8" s="16">
        <v>24165</v>
      </c>
      <c r="D8" s="32">
        <f t="shared" si="0"/>
        <v>356</v>
      </c>
      <c r="E8" s="32" t="str">
        <f t="shared" si="0"/>
        <v/>
      </c>
      <c r="F8" s="32" t="str">
        <f t="shared" si="0"/>
        <v/>
      </c>
      <c r="G8" s="32" t="str">
        <f t="shared" si="0"/>
        <v/>
      </c>
      <c r="H8" s="14">
        <f t="shared" ca="1" si="4"/>
        <v>43367</v>
      </c>
      <c r="I8" s="29" t="str">
        <f t="shared" ca="1" si="1"/>
        <v/>
      </c>
      <c r="J8" s="14" t="str">
        <f t="shared" ca="1" si="2"/>
        <v/>
      </c>
      <c r="K8" s="29" t="str">
        <f t="shared" ca="1" si="3"/>
        <v/>
      </c>
      <c r="L8" s="7">
        <f t="shared" si="5"/>
        <v>24021</v>
      </c>
      <c r="M8" s="6"/>
      <c r="N8" s="2"/>
      <c r="O8" s="2"/>
      <c r="P8" s="2"/>
      <c r="Q8" s="2"/>
      <c r="R8" s="2"/>
      <c r="S8" s="22">
        <v>43335</v>
      </c>
      <c r="T8" s="23">
        <v>24021</v>
      </c>
      <c r="U8" s="6"/>
      <c r="V8" s="2">
        <f t="shared" si="9"/>
        <v>24521</v>
      </c>
      <c r="W8" s="2"/>
      <c r="X8" s="2">
        <f t="shared" si="6"/>
        <v>25021</v>
      </c>
      <c r="Y8" s="2"/>
      <c r="Z8" s="2">
        <f t="shared" si="7"/>
        <v>25521</v>
      </c>
      <c r="AA8" s="2"/>
      <c r="AB8" s="7">
        <f t="shared" si="8"/>
        <v>26021</v>
      </c>
    </row>
    <row r="9" spans="1:28" x14ac:dyDescent="0.25">
      <c r="A9" s="5">
        <v>7</v>
      </c>
      <c r="B9" s="19" t="s">
        <v>36</v>
      </c>
      <c r="C9" s="16">
        <v>1905</v>
      </c>
      <c r="D9" s="32" t="str">
        <f t="shared" si="0"/>
        <v/>
      </c>
      <c r="E9" s="32">
        <f t="shared" si="0"/>
        <v>196</v>
      </c>
      <c r="F9" s="32" t="str">
        <f t="shared" si="0"/>
        <v/>
      </c>
      <c r="G9" s="32" t="str">
        <f t="shared" si="0"/>
        <v/>
      </c>
      <c r="H9" s="14" t="str">
        <f t="shared" ca="1" si="4"/>
        <v/>
      </c>
      <c r="I9" s="29">
        <f t="shared" ca="1" si="1"/>
        <v>43359</v>
      </c>
      <c r="J9" s="14" t="str">
        <f t="shared" ca="1" si="2"/>
        <v/>
      </c>
      <c r="K9" s="29" t="str">
        <f t="shared" ca="1" si="3"/>
        <v/>
      </c>
      <c r="L9" s="7">
        <f t="shared" si="5"/>
        <v>1601</v>
      </c>
      <c r="M9" s="25">
        <v>43215</v>
      </c>
      <c r="N9" s="24">
        <v>1601</v>
      </c>
      <c r="O9" s="2"/>
      <c r="P9" s="2">
        <f>N9+500</f>
        <v>2101</v>
      </c>
      <c r="Q9" s="2"/>
      <c r="R9" s="2">
        <f>P9+500</f>
        <v>2601</v>
      </c>
      <c r="S9" s="2"/>
      <c r="T9" s="7">
        <f>R9+500</f>
        <v>3101</v>
      </c>
      <c r="U9" s="6"/>
      <c r="V9" s="2">
        <f t="shared" si="9"/>
        <v>3601</v>
      </c>
      <c r="W9" s="2"/>
      <c r="X9" s="2">
        <f t="shared" si="6"/>
        <v>4101</v>
      </c>
      <c r="Y9" s="2"/>
      <c r="Z9" s="2">
        <f t="shared" si="7"/>
        <v>4601</v>
      </c>
      <c r="AA9" s="2"/>
      <c r="AB9" s="7">
        <f t="shared" si="8"/>
        <v>5101</v>
      </c>
    </row>
    <row r="10" spans="1:28" x14ac:dyDescent="0.25">
      <c r="A10" s="5">
        <v>8</v>
      </c>
      <c r="B10" s="19" t="s">
        <v>37</v>
      </c>
      <c r="C10" s="16">
        <v>19896</v>
      </c>
      <c r="D10" s="32" t="str">
        <f t="shared" si="0"/>
        <v/>
      </c>
      <c r="E10" s="32" t="str">
        <f t="shared" si="0"/>
        <v/>
      </c>
      <c r="F10" s="32" t="str">
        <f t="shared" si="0"/>
        <v/>
      </c>
      <c r="G10" s="32">
        <f t="shared" si="0"/>
        <v>284</v>
      </c>
      <c r="H10" s="14" t="str">
        <f t="shared" ca="1" si="4"/>
        <v/>
      </c>
      <c r="I10" s="29" t="str">
        <f t="shared" ca="1" si="1"/>
        <v/>
      </c>
      <c r="J10" s="14" t="str">
        <f t="shared" ca="1" si="2"/>
        <v/>
      </c>
      <c r="K10" s="29">
        <f t="shared" ca="1" si="3"/>
        <v>43363</v>
      </c>
      <c r="L10" s="7">
        <f t="shared" si="5"/>
        <v>19680</v>
      </c>
      <c r="M10" s="6"/>
      <c r="N10" s="2"/>
      <c r="O10" s="2"/>
      <c r="P10" s="2"/>
      <c r="Q10" s="22">
        <v>43333</v>
      </c>
      <c r="R10" s="24">
        <v>19680</v>
      </c>
      <c r="S10" s="2"/>
      <c r="T10" s="7">
        <f>R10+500</f>
        <v>20180</v>
      </c>
      <c r="U10" s="6"/>
      <c r="V10" s="2">
        <f t="shared" si="9"/>
        <v>20680</v>
      </c>
      <c r="W10" s="2"/>
      <c r="X10" s="2">
        <f t="shared" si="6"/>
        <v>21180</v>
      </c>
      <c r="Y10" s="2"/>
      <c r="Z10" s="2">
        <f t="shared" si="7"/>
        <v>21680</v>
      </c>
      <c r="AA10" s="2"/>
      <c r="AB10" s="7">
        <f t="shared" si="8"/>
        <v>22180</v>
      </c>
    </row>
    <row r="11" spans="1:28" x14ac:dyDescent="0.25">
      <c r="A11" s="5">
        <v>9</v>
      </c>
      <c r="B11" s="19" t="s">
        <v>38</v>
      </c>
      <c r="C11" s="16">
        <v>30019</v>
      </c>
      <c r="D11" s="32" t="str">
        <f t="shared" si="0"/>
        <v/>
      </c>
      <c r="E11" s="32">
        <f t="shared" si="0"/>
        <v>221</v>
      </c>
      <c r="F11" s="32" t="str">
        <f t="shared" si="0"/>
        <v/>
      </c>
      <c r="G11" s="32" t="str">
        <f t="shared" si="0"/>
        <v/>
      </c>
      <c r="H11" s="14" t="str">
        <f t="shared" ca="1" si="4"/>
        <v/>
      </c>
      <c r="I11" s="29">
        <f t="shared" ca="1" si="1"/>
        <v>43361</v>
      </c>
      <c r="J11" s="14" t="str">
        <f t="shared" ca="1" si="2"/>
        <v/>
      </c>
      <c r="K11" s="29" t="str">
        <f t="shared" ca="1" si="3"/>
        <v/>
      </c>
      <c r="L11" s="7">
        <f t="shared" si="5"/>
        <v>29740</v>
      </c>
      <c r="M11" s="25">
        <v>43333</v>
      </c>
      <c r="N11" s="24">
        <v>29740</v>
      </c>
      <c r="O11" s="2"/>
      <c r="P11" s="2">
        <f>N11+500</f>
        <v>30240</v>
      </c>
      <c r="Q11" s="2"/>
      <c r="R11" s="2">
        <f>P11+500</f>
        <v>30740</v>
      </c>
      <c r="S11" s="2"/>
      <c r="T11" s="7">
        <f>R11+500</f>
        <v>31240</v>
      </c>
      <c r="U11" s="6"/>
      <c r="V11" s="2">
        <f t="shared" si="9"/>
        <v>31740</v>
      </c>
      <c r="W11" s="2"/>
      <c r="X11" s="2">
        <f t="shared" si="6"/>
        <v>32240</v>
      </c>
      <c r="Y11" s="2"/>
      <c r="Z11" s="2">
        <f t="shared" si="7"/>
        <v>32740</v>
      </c>
      <c r="AA11" s="2"/>
      <c r="AB11" s="7">
        <f t="shared" si="8"/>
        <v>33240</v>
      </c>
    </row>
    <row r="12" spans="1:28" s="55" customFormat="1" x14ac:dyDescent="0.25">
      <c r="A12" s="47">
        <v>10</v>
      </c>
      <c r="B12" s="48" t="s">
        <v>39</v>
      </c>
      <c r="C12" s="49">
        <v>28768</v>
      </c>
      <c r="D12" s="49" t="str">
        <f>IFERROR(IF(MOD((LOOKUP(2,1/($M12:$AB12&lt;&gt;"")/($M$2:$AB$2="Дата"),COLUMN($O$1:$AD$1))-13)/2,4)=COLUMN()-4,($L12+500)-$C12,""),"")</f>
        <v/>
      </c>
      <c r="E12" s="49" t="str">
        <f t="shared" si="0"/>
        <v/>
      </c>
      <c r="F12" s="49" t="str">
        <f t="shared" si="0"/>
        <v/>
      </c>
      <c r="G12" s="49" t="str">
        <f t="shared" si="0"/>
        <v/>
      </c>
      <c r="H12" s="50" t="str">
        <f t="shared" ca="1" si="4"/>
        <v/>
      </c>
      <c r="I12" s="51" t="str">
        <f t="shared" ca="1" si="1"/>
        <v/>
      </c>
      <c r="J12" s="50" t="str">
        <f t="shared" ca="1" si="2"/>
        <v/>
      </c>
      <c r="K12" s="51" t="str">
        <f t="shared" ca="1" si="3"/>
        <v/>
      </c>
      <c r="L12" s="52" t="str">
        <f t="shared" si="5"/>
        <v/>
      </c>
      <c r="M12" s="53"/>
      <c r="N12" s="54"/>
      <c r="O12" s="54"/>
      <c r="P12" s="54"/>
      <c r="Q12" s="54"/>
      <c r="R12" s="54"/>
      <c r="S12" s="54"/>
      <c r="T12" s="52"/>
      <c r="U12" s="53"/>
      <c r="V12" s="54">
        <f t="shared" si="9"/>
        <v>500</v>
      </c>
      <c r="W12" s="54"/>
      <c r="X12" s="54">
        <f t="shared" si="6"/>
        <v>1000</v>
      </c>
      <c r="Y12" s="54"/>
      <c r="Z12" s="54">
        <f t="shared" si="7"/>
        <v>1500</v>
      </c>
      <c r="AA12" s="54"/>
      <c r="AB12" s="52">
        <f t="shared" si="8"/>
        <v>2000</v>
      </c>
    </row>
    <row r="13" spans="1:28" x14ac:dyDescent="0.25">
      <c r="A13" s="5">
        <v>11</v>
      </c>
      <c r="B13" s="19" t="s">
        <v>40</v>
      </c>
      <c r="C13" s="16">
        <v>868</v>
      </c>
      <c r="D13" s="16" t="str">
        <f t="shared" ref="D13:G14" si="10">IFERROR(IF(MOD((LOOKUP(2,1/($M13:$AB13&lt;&gt;"")/($M$2:$AB$2="Дата"),COLUMN($O$1:$AD$1))-13)/2,4)=COLUMN()-4,($L13+500)-$C13,""),"")</f>
        <v/>
      </c>
      <c r="E13" s="16" t="str">
        <f t="shared" si="0"/>
        <v/>
      </c>
      <c r="F13" s="16" t="str">
        <f t="shared" si="0"/>
        <v/>
      </c>
      <c r="G13" s="16">
        <f t="shared" si="0"/>
        <v>252</v>
      </c>
      <c r="H13" s="14" t="str">
        <f t="shared" ca="1" si="4"/>
        <v/>
      </c>
      <c r="I13" s="29" t="str">
        <f t="shared" ca="1" si="1"/>
        <v/>
      </c>
      <c r="J13" s="14" t="str">
        <f t="shared" ca="1" si="2"/>
        <v/>
      </c>
      <c r="K13" s="29">
        <f t="shared" ca="1" si="3"/>
        <v>43362</v>
      </c>
      <c r="L13" s="7">
        <f t="shared" si="5"/>
        <v>620</v>
      </c>
      <c r="M13" s="6"/>
      <c r="N13" s="2"/>
      <c r="O13" s="2"/>
      <c r="P13" s="2"/>
      <c r="Q13" s="22">
        <v>43136</v>
      </c>
      <c r="R13" s="24">
        <v>620</v>
      </c>
      <c r="S13" s="2"/>
      <c r="T13" s="7">
        <f>R13+500</f>
        <v>1120</v>
      </c>
      <c r="U13" s="6"/>
      <c r="V13" s="2">
        <f t="shared" si="9"/>
        <v>1620</v>
      </c>
      <c r="W13" s="2"/>
      <c r="X13" s="2">
        <f t="shared" si="6"/>
        <v>2120</v>
      </c>
      <c r="Y13" s="2"/>
      <c r="Z13" s="2">
        <f t="shared" si="7"/>
        <v>2620</v>
      </c>
      <c r="AA13" s="2"/>
      <c r="AB13" s="7">
        <f t="shared" si="8"/>
        <v>3120</v>
      </c>
    </row>
    <row r="14" spans="1:28" ht="16.5" thickBot="1" x14ac:dyDescent="0.3">
      <c r="A14" s="5">
        <v>12</v>
      </c>
      <c r="B14" s="20" t="s">
        <v>41</v>
      </c>
      <c r="C14" s="17">
        <v>2524</v>
      </c>
      <c r="D14" s="17">
        <f t="shared" si="10"/>
        <v>370</v>
      </c>
      <c r="E14" s="17" t="str">
        <f t="shared" si="0"/>
        <v/>
      </c>
      <c r="F14" s="17" t="str">
        <f t="shared" si="0"/>
        <v/>
      </c>
      <c r="G14" s="17" t="str">
        <f t="shared" si="0"/>
        <v/>
      </c>
      <c r="H14" s="15">
        <f t="shared" ca="1" si="4"/>
        <v>43367</v>
      </c>
      <c r="I14" s="30" t="str">
        <f t="shared" ca="1" si="1"/>
        <v/>
      </c>
      <c r="J14" s="15" t="str">
        <f t="shared" ca="1" si="2"/>
        <v/>
      </c>
      <c r="K14" s="30" t="str">
        <f t="shared" ca="1" si="3"/>
        <v/>
      </c>
      <c r="L14" s="10">
        <f t="shared" si="5"/>
        <v>2394</v>
      </c>
      <c r="M14" s="8"/>
      <c r="N14" s="9"/>
      <c r="O14" s="9"/>
      <c r="P14" s="9"/>
      <c r="Q14" s="9"/>
      <c r="R14" s="9"/>
      <c r="S14" s="26">
        <v>43340</v>
      </c>
      <c r="T14" s="27">
        <v>2394</v>
      </c>
      <c r="U14" s="8"/>
      <c r="V14" s="9">
        <f t="shared" si="9"/>
        <v>2894</v>
      </c>
      <c r="W14" s="9"/>
      <c r="X14" s="9">
        <f t="shared" si="6"/>
        <v>3394</v>
      </c>
      <c r="Y14" s="9"/>
      <c r="Z14" s="9">
        <f t="shared" si="7"/>
        <v>3894</v>
      </c>
      <c r="AA14" s="9"/>
      <c r="AB14" s="10">
        <f t="shared" si="8"/>
        <v>4394</v>
      </c>
    </row>
    <row r="16" spans="1:28" x14ac:dyDescent="0.25">
      <c r="B16" s="33"/>
      <c r="L16" s="56">
        <f>COLUMN()</f>
        <v>12</v>
      </c>
    </row>
    <row r="20" spans="4:12" x14ac:dyDescent="0.25">
      <c r="D20" s="38"/>
      <c r="E20" s="39"/>
      <c r="F20" s="39"/>
      <c r="G20" s="39"/>
      <c r="H20" s="40"/>
      <c r="I20" s="31"/>
      <c r="J20" s="31"/>
      <c r="K20" s="31"/>
      <c r="L20" s="21"/>
    </row>
  </sheetData>
  <mergeCells count="9">
    <mergeCell ref="D20:H20"/>
    <mergeCell ref="W1:X1"/>
    <mergeCell ref="Y1:Z1"/>
    <mergeCell ref="AA1:AB1"/>
    <mergeCell ref="M1:N1"/>
    <mergeCell ref="O1:P1"/>
    <mergeCell ref="Q1:R1"/>
    <mergeCell ref="S1:T1"/>
    <mergeCell ref="U1:V1"/>
  </mergeCells>
  <conditionalFormatting sqref="D3:G14">
    <cfRule type="cellIs" dxfId="3" priority="3" operator="lessThan">
      <formula>450</formula>
    </cfRule>
    <cfRule type="cellIs" dxfId="5" priority="2" operator="lessThan">
      <formula>50</formula>
    </cfRule>
    <cfRule type="cellIs" dxfId="4" priority="1" operator="lessThanOrEqual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25"/>
  <sheetViews>
    <sheetView showRuler="0" workbookViewId="0">
      <selection activeCell="D14" sqref="D14"/>
    </sheetView>
  </sheetViews>
  <sheetFormatPr defaultColWidth="10.875" defaultRowHeight="15.75" x14ac:dyDescent="0.25"/>
  <cols>
    <col min="1" max="1" width="25.625" style="1" customWidth="1"/>
    <col min="2" max="9" width="14" style="1" customWidth="1"/>
    <col min="10" max="11" width="12.625" style="1" customWidth="1"/>
    <col min="12" max="26" width="14" style="1" customWidth="1"/>
    <col min="27" max="16384" width="10.875" style="1"/>
  </cols>
  <sheetData>
    <row r="1" spans="1:14" ht="30.95" customHeight="1" x14ac:dyDescent="0.25">
      <c r="A1" s="2" t="s">
        <v>1</v>
      </c>
      <c r="B1" s="2" t="s">
        <v>2</v>
      </c>
      <c r="C1" s="5" t="s">
        <v>21</v>
      </c>
      <c r="D1" s="44" t="s">
        <v>6</v>
      </c>
      <c r="E1" s="45"/>
      <c r="F1" s="44" t="s">
        <v>7</v>
      </c>
      <c r="G1" s="45"/>
      <c r="H1" s="44" t="s">
        <v>8</v>
      </c>
      <c r="I1" s="45"/>
      <c r="J1" s="44" t="s">
        <v>20</v>
      </c>
      <c r="K1" s="45"/>
      <c r="L1" s="2" t="s">
        <v>3</v>
      </c>
      <c r="M1" s="2" t="s">
        <v>4</v>
      </c>
      <c r="N1" s="2" t="s">
        <v>5</v>
      </c>
    </row>
    <row r="2" spans="1:14" ht="21.95" customHeight="1" x14ac:dyDescent="0.25">
      <c r="A2" s="3" t="s">
        <v>0</v>
      </c>
      <c r="B2" s="2">
        <v>18550</v>
      </c>
      <c r="C2" s="4">
        <v>43349</v>
      </c>
      <c r="D2" s="2">
        <f>(J2+500)-B2</f>
        <v>484</v>
      </c>
      <c r="E2" s="4">
        <f t="shared" ref="E2:E10" si="0">C2+(D2/22)</f>
        <v>43371</v>
      </c>
      <c r="F2" s="2">
        <f t="shared" ref="F2:F10" si="1">(J2+1000)-B2</f>
        <v>984</v>
      </c>
      <c r="G2" s="2"/>
      <c r="H2" s="2">
        <f t="shared" ref="H2:H10" si="2">(J2+2000)-B2</f>
        <v>1984</v>
      </c>
      <c r="I2" s="2"/>
      <c r="J2" s="2">
        <v>18534</v>
      </c>
      <c r="K2" s="4">
        <v>43086</v>
      </c>
      <c r="L2" s="2">
        <v>18000</v>
      </c>
      <c r="M2" s="2">
        <v>17500</v>
      </c>
      <c r="N2" s="2">
        <v>17000</v>
      </c>
    </row>
    <row r="3" spans="1:14" ht="21.95" customHeight="1" x14ac:dyDescent="0.25">
      <c r="A3" s="3" t="s">
        <v>10</v>
      </c>
      <c r="B3" s="2">
        <v>4026</v>
      </c>
      <c r="C3" s="4">
        <v>43349</v>
      </c>
      <c r="D3" s="2">
        <f t="shared" ref="D3:D13" si="3">(J3+500)-B3</f>
        <v>494</v>
      </c>
      <c r="E3" s="4">
        <f t="shared" si="0"/>
        <v>43371.454545454544</v>
      </c>
      <c r="F3" s="2">
        <f t="shared" si="1"/>
        <v>994</v>
      </c>
      <c r="G3" s="2"/>
      <c r="H3" s="2">
        <f t="shared" si="2"/>
        <v>1994</v>
      </c>
      <c r="I3" s="2"/>
      <c r="J3" s="2">
        <v>4020</v>
      </c>
      <c r="K3" s="4">
        <v>43126</v>
      </c>
      <c r="L3" s="2"/>
      <c r="M3" s="2"/>
      <c r="N3" s="2"/>
    </row>
    <row r="4" spans="1:14" ht="21.95" customHeight="1" x14ac:dyDescent="0.25">
      <c r="A4" s="3" t="s">
        <v>11</v>
      </c>
      <c r="B4" s="2">
        <v>36192</v>
      </c>
      <c r="C4" s="4">
        <v>43349</v>
      </c>
      <c r="D4" s="2">
        <f t="shared" si="3"/>
        <v>52</v>
      </c>
      <c r="E4" s="4">
        <f t="shared" si="0"/>
        <v>43351.36363636364</v>
      </c>
      <c r="F4" s="2">
        <f t="shared" si="1"/>
        <v>552</v>
      </c>
      <c r="G4" s="2"/>
      <c r="H4" s="2">
        <f t="shared" si="2"/>
        <v>1552</v>
      </c>
      <c r="I4" s="2"/>
      <c r="J4" s="2">
        <v>35744</v>
      </c>
      <c r="K4" s="4">
        <v>43338</v>
      </c>
      <c r="L4" s="2"/>
      <c r="M4" s="2"/>
      <c r="N4" s="2"/>
    </row>
    <row r="5" spans="1:14" ht="21.95" customHeight="1" x14ac:dyDescent="0.25">
      <c r="A5" s="3" t="s">
        <v>12</v>
      </c>
      <c r="B5" s="2">
        <v>235</v>
      </c>
      <c r="C5" s="4">
        <v>43349</v>
      </c>
      <c r="D5" s="2">
        <f t="shared" si="3"/>
        <v>326</v>
      </c>
      <c r="E5" s="4">
        <f t="shared" si="0"/>
        <v>43363.818181818184</v>
      </c>
      <c r="F5" s="2">
        <f t="shared" si="1"/>
        <v>826</v>
      </c>
      <c r="G5" s="2"/>
      <c r="H5" s="2">
        <f t="shared" si="2"/>
        <v>1826</v>
      </c>
      <c r="I5" s="2"/>
      <c r="J5" s="2">
        <v>61</v>
      </c>
      <c r="K5" s="4">
        <v>42927</v>
      </c>
      <c r="L5" s="2"/>
      <c r="M5" s="2"/>
      <c r="N5" s="2"/>
    </row>
    <row r="6" spans="1:14" ht="21.95" customHeight="1" x14ac:dyDescent="0.25">
      <c r="A6" s="3" t="s">
        <v>13</v>
      </c>
      <c r="B6" s="2">
        <v>2900</v>
      </c>
      <c r="C6" s="4">
        <v>43349</v>
      </c>
      <c r="D6" s="2">
        <f t="shared" si="3"/>
        <v>215</v>
      </c>
      <c r="E6" s="4">
        <f t="shared" si="0"/>
        <v>43358.772727272728</v>
      </c>
      <c r="F6" s="2">
        <f t="shared" si="1"/>
        <v>715</v>
      </c>
      <c r="G6" s="2"/>
      <c r="H6" s="2">
        <f t="shared" si="2"/>
        <v>1715</v>
      </c>
      <c r="I6" s="2"/>
      <c r="J6" s="2">
        <v>2615</v>
      </c>
      <c r="K6" s="4">
        <v>43332</v>
      </c>
      <c r="L6" s="2"/>
      <c r="M6" s="2"/>
      <c r="N6" s="2"/>
    </row>
    <row r="7" spans="1:14" ht="21.95" customHeight="1" x14ac:dyDescent="0.25">
      <c r="A7" s="3" t="s">
        <v>9</v>
      </c>
      <c r="B7" s="2">
        <v>24186</v>
      </c>
      <c r="C7" s="4">
        <v>43349</v>
      </c>
      <c r="D7" s="2">
        <f t="shared" si="3"/>
        <v>335</v>
      </c>
      <c r="E7" s="4">
        <f t="shared" si="0"/>
        <v>43364.227272727272</v>
      </c>
      <c r="F7" s="2">
        <f t="shared" si="1"/>
        <v>835</v>
      </c>
      <c r="G7" s="2"/>
      <c r="H7" s="2">
        <f t="shared" si="2"/>
        <v>1835</v>
      </c>
      <c r="I7" s="2"/>
      <c r="J7" s="2">
        <v>24021</v>
      </c>
      <c r="K7" s="4">
        <v>43335</v>
      </c>
      <c r="L7" s="2"/>
      <c r="M7" s="2"/>
      <c r="N7" s="2"/>
    </row>
    <row r="8" spans="1:14" ht="21.95" customHeight="1" x14ac:dyDescent="0.25">
      <c r="A8" s="3" t="s">
        <v>14</v>
      </c>
      <c r="B8" s="2">
        <v>1905</v>
      </c>
      <c r="C8" s="4">
        <v>43349</v>
      </c>
      <c r="D8" s="2">
        <f t="shared" si="3"/>
        <v>196</v>
      </c>
      <c r="E8" s="4">
        <f t="shared" si="0"/>
        <v>43357.909090909088</v>
      </c>
      <c r="F8" s="2">
        <f t="shared" si="1"/>
        <v>696</v>
      </c>
      <c r="G8" s="2"/>
      <c r="H8" s="2">
        <f t="shared" si="2"/>
        <v>1696</v>
      </c>
      <c r="I8" s="2"/>
      <c r="J8" s="2">
        <v>1601</v>
      </c>
      <c r="K8" s="4">
        <v>43215</v>
      </c>
      <c r="L8" s="2"/>
      <c r="M8" s="2"/>
      <c r="N8" s="2"/>
    </row>
    <row r="9" spans="1:14" ht="21.95" customHeight="1" x14ac:dyDescent="0.25">
      <c r="A9" s="3" t="s">
        <v>15</v>
      </c>
      <c r="B9" s="2">
        <v>19898</v>
      </c>
      <c r="C9" s="4">
        <v>43349</v>
      </c>
      <c r="D9" s="2">
        <f t="shared" si="3"/>
        <v>282</v>
      </c>
      <c r="E9" s="4">
        <f t="shared" si="0"/>
        <v>43361.818181818184</v>
      </c>
      <c r="F9" s="2">
        <f t="shared" si="1"/>
        <v>782</v>
      </c>
      <c r="G9" s="2"/>
      <c r="H9" s="2">
        <f t="shared" si="2"/>
        <v>1782</v>
      </c>
      <c r="I9" s="2"/>
      <c r="J9" s="2">
        <v>19680</v>
      </c>
      <c r="K9" s="4">
        <v>43333</v>
      </c>
      <c r="L9" s="2"/>
      <c r="M9" s="2"/>
      <c r="N9" s="2"/>
    </row>
    <row r="10" spans="1:14" ht="21.95" customHeight="1" x14ac:dyDescent="0.25">
      <c r="A10" s="3" t="s">
        <v>16</v>
      </c>
      <c r="B10" s="2">
        <v>30040</v>
      </c>
      <c r="C10" s="4">
        <v>43349</v>
      </c>
      <c r="D10" s="2">
        <f t="shared" si="3"/>
        <v>200</v>
      </c>
      <c r="E10" s="4">
        <f t="shared" si="0"/>
        <v>43358.090909090912</v>
      </c>
      <c r="F10" s="2">
        <f t="shared" si="1"/>
        <v>700</v>
      </c>
      <c r="G10" s="2"/>
      <c r="H10" s="2">
        <f t="shared" si="2"/>
        <v>1700</v>
      </c>
      <c r="I10" s="2"/>
      <c r="J10" s="2">
        <v>29740</v>
      </c>
      <c r="K10" s="4">
        <v>43333</v>
      </c>
      <c r="L10" s="2"/>
      <c r="M10" s="2"/>
      <c r="N10" s="2"/>
    </row>
    <row r="11" spans="1:14" ht="21.95" customHeight="1" x14ac:dyDescent="0.25">
      <c r="A11" s="3" t="s">
        <v>17</v>
      </c>
      <c r="B11" s="2">
        <v>28768</v>
      </c>
      <c r="C11" s="4"/>
      <c r="D11" s="2"/>
      <c r="E11" s="4"/>
      <c r="F11" s="2"/>
      <c r="G11" s="2"/>
      <c r="H11" s="2"/>
      <c r="I11" s="2"/>
      <c r="J11" s="2"/>
      <c r="K11" s="2"/>
      <c r="L11" s="2"/>
      <c r="M11" s="2"/>
      <c r="N11" s="2"/>
    </row>
    <row r="12" spans="1:14" ht="21.95" customHeight="1" x14ac:dyDescent="0.25">
      <c r="A12" s="3" t="s">
        <v>18</v>
      </c>
      <c r="B12" s="2">
        <v>868</v>
      </c>
      <c r="C12" s="4">
        <v>43349</v>
      </c>
      <c r="D12" s="2">
        <f t="shared" si="3"/>
        <v>252</v>
      </c>
      <c r="E12" s="4">
        <f>C12+(D12/22)</f>
        <v>43360.454545454544</v>
      </c>
      <c r="F12" s="2">
        <f>(J12+1000)-B12</f>
        <v>752</v>
      </c>
      <c r="G12" s="2"/>
      <c r="H12" s="2">
        <f>(J12+2000)-B12</f>
        <v>1752</v>
      </c>
      <c r="I12" s="2"/>
      <c r="J12" s="2">
        <v>620</v>
      </c>
      <c r="K12" s="4">
        <v>43136</v>
      </c>
      <c r="L12" s="2"/>
      <c r="M12" s="2"/>
      <c r="N12" s="2"/>
    </row>
    <row r="13" spans="1:14" ht="21.95" customHeight="1" x14ac:dyDescent="0.25">
      <c r="A13" s="3" t="s">
        <v>19</v>
      </c>
      <c r="B13" s="2">
        <v>2544</v>
      </c>
      <c r="C13" s="4">
        <v>43349</v>
      </c>
      <c r="D13" s="2">
        <f t="shared" si="3"/>
        <v>350</v>
      </c>
      <c r="E13" s="4">
        <f>C13+(D13/22)</f>
        <v>43364.909090909088</v>
      </c>
      <c r="F13" s="2">
        <f>(J13+1000)-B13</f>
        <v>850</v>
      </c>
      <c r="G13" s="2"/>
      <c r="H13" s="2">
        <f>(J13+2000)-B13</f>
        <v>1850</v>
      </c>
      <c r="I13" s="2"/>
      <c r="J13" s="2">
        <v>2394</v>
      </c>
      <c r="K13" s="4">
        <v>43340</v>
      </c>
      <c r="L13" s="2"/>
      <c r="M13" s="2"/>
      <c r="N13" s="2"/>
    </row>
    <row r="14" spans="1:14" ht="21.95" customHeight="1" x14ac:dyDescent="0.25"/>
    <row r="15" spans="1:14" ht="21.95" customHeight="1" x14ac:dyDescent="0.25"/>
    <row r="16" spans="1:14" ht="21.95" customHeight="1" x14ac:dyDescent="0.25"/>
    <row r="17" ht="21.95" customHeight="1" x14ac:dyDescent="0.25"/>
    <row r="18" ht="21.95" customHeight="1" x14ac:dyDescent="0.25"/>
    <row r="19" ht="21.95" customHeight="1" x14ac:dyDescent="0.25"/>
    <row r="20" ht="21.95" customHeight="1" x14ac:dyDescent="0.25"/>
    <row r="21" ht="21.95" customHeight="1" x14ac:dyDescent="0.25"/>
    <row r="22" ht="21.95" customHeight="1" x14ac:dyDescent="0.25"/>
    <row r="23" ht="21.95" customHeight="1" x14ac:dyDescent="0.25"/>
    <row r="24" ht="21.95" customHeight="1" x14ac:dyDescent="0.25"/>
    <row r="25" ht="21.95" customHeight="1" x14ac:dyDescent="0.25"/>
    <row r="26" ht="21.95" customHeight="1" x14ac:dyDescent="0.25"/>
    <row r="27" ht="21.95" customHeight="1" x14ac:dyDescent="0.25"/>
    <row r="28" ht="21.95" customHeight="1" x14ac:dyDescent="0.25"/>
    <row r="29" ht="21.95" customHeight="1" x14ac:dyDescent="0.25"/>
    <row r="30" ht="21.95" customHeight="1" x14ac:dyDescent="0.25"/>
    <row r="31" ht="21.95" customHeight="1" x14ac:dyDescent="0.25"/>
    <row r="32" ht="21.95" customHeight="1" x14ac:dyDescent="0.25"/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1.95" customHeight="1" x14ac:dyDescent="0.25"/>
    <row r="39" ht="21.95" customHeight="1" x14ac:dyDescent="0.25"/>
    <row r="40" ht="21.95" customHeight="1" x14ac:dyDescent="0.25"/>
    <row r="41" ht="21.95" customHeight="1" x14ac:dyDescent="0.25"/>
    <row r="42" ht="21.95" customHeight="1" x14ac:dyDescent="0.25"/>
    <row r="43" ht="21.95" customHeight="1" x14ac:dyDescent="0.25"/>
    <row r="44" ht="21.95" customHeight="1" x14ac:dyDescent="0.25"/>
    <row r="45" ht="21.95" customHeight="1" x14ac:dyDescent="0.25"/>
    <row r="46" ht="21.95" customHeight="1" x14ac:dyDescent="0.25"/>
    <row r="47" ht="21.95" customHeight="1" x14ac:dyDescent="0.25"/>
    <row r="48" ht="21.95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  <row r="53" ht="21.95" customHeight="1" x14ac:dyDescent="0.25"/>
    <row r="54" ht="21.95" customHeight="1" x14ac:dyDescent="0.25"/>
    <row r="55" ht="21.95" customHeight="1" x14ac:dyDescent="0.25"/>
    <row r="56" ht="21.95" customHeight="1" x14ac:dyDescent="0.25"/>
    <row r="57" ht="21.95" customHeight="1" x14ac:dyDescent="0.25"/>
    <row r="58" ht="21.95" customHeight="1" x14ac:dyDescent="0.25"/>
    <row r="59" ht="21.95" customHeight="1" x14ac:dyDescent="0.25"/>
    <row r="60" ht="21.95" customHeight="1" x14ac:dyDescent="0.25"/>
    <row r="61" ht="21.95" customHeight="1" x14ac:dyDescent="0.25"/>
    <row r="62" ht="21.95" customHeight="1" x14ac:dyDescent="0.25"/>
    <row r="63" ht="21.95" customHeight="1" x14ac:dyDescent="0.25"/>
    <row r="64" ht="21.95" customHeight="1" x14ac:dyDescent="0.25"/>
    <row r="65" ht="21.95" customHeight="1" x14ac:dyDescent="0.25"/>
    <row r="66" ht="21.95" customHeight="1" x14ac:dyDescent="0.25"/>
    <row r="67" ht="21.95" customHeight="1" x14ac:dyDescent="0.25"/>
    <row r="68" ht="21.95" customHeight="1" x14ac:dyDescent="0.25"/>
    <row r="69" ht="21.95" customHeight="1" x14ac:dyDescent="0.25"/>
    <row r="70" ht="21.95" customHeight="1" x14ac:dyDescent="0.25"/>
    <row r="71" ht="21.95" customHeight="1" x14ac:dyDescent="0.25"/>
    <row r="72" ht="21.95" customHeight="1" x14ac:dyDescent="0.25"/>
    <row r="73" ht="21.95" customHeight="1" x14ac:dyDescent="0.25"/>
    <row r="74" ht="21.95" customHeight="1" x14ac:dyDescent="0.25"/>
    <row r="75" ht="21.95" customHeight="1" x14ac:dyDescent="0.25"/>
    <row r="76" ht="21.95" customHeight="1" x14ac:dyDescent="0.25"/>
    <row r="77" ht="21.95" customHeight="1" x14ac:dyDescent="0.25"/>
    <row r="78" ht="21.95" customHeight="1" x14ac:dyDescent="0.25"/>
    <row r="79" ht="21.95" customHeight="1" x14ac:dyDescent="0.25"/>
    <row r="80" ht="21.95" customHeight="1" x14ac:dyDescent="0.25"/>
    <row r="81" ht="21.95" customHeight="1" x14ac:dyDescent="0.25"/>
    <row r="82" ht="21.95" customHeight="1" x14ac:dyDescent="0.25"/>
    <row r="83" ht="21.95" customHeight="1" x14ac:dyDescent="0.25"/>
    <row r="84" ht="21.95" customHeight="1" x14ac:dyDescent="0.25"/>
    <row r="85" ht="21.95" customHeight="1" x14ac:dyDescent="0.25"/>
    <row r="86" ht="21.95" customHeight="1" x14ac:dyDescent="0.25"/>
    <row r="87" ht="21.9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95" customHeight="1" x14ac:dyDescent="0.25"/>
    <row r="93" ht="21.95" customHeight="1" x14ac:dyDescent="0.25"/>
    <row r="94" ht="21.95" customHeight="1" x14ac:dyDescent="0.25"/>
    <row r="95" ht="21.95" customHeight="1" x14ac:dyDescent="0.25"/>
    <row r="96" ht="21.95" customHeight="1" x14ac:dyDescent="0.25"/>
    <row r="97" ht="21.95" customHeight="1" x14ac:dyDescent="0.25"/>
    <row r="98" ht="21.95" customHeight="1" x14ac:dyDescent="0.25"/>
    <row r="99" ht="21.95" customHeight="1" x14ac:dyDescent="0.25"/>
    <row r="100" ht="21.95" customHeight="1" x14ac:dyDescent="0.25"/>
    <row r="101" ht="21.95" customHeight="1" x14ac:dyDescent="0.25"/>
    <row r="102" ht="21.95" customHeight="1" x14ac:dyDescent="0.25"/>
    <row r="103" ht="21.95" customHeight="1" x14ac:dyDescent="0.25"/>
    <row r="104" ht="21.95" customHeight="1" x14ac:dyDescent="0.25"/>
    <row r="105" ht="21.95" customHeight="1" x14ac:dyDescent="0.25"/>
    <row r="106" ht="21.95" customHeight="1" x14ac:dyDescent="0.25"/>
    <row r="107" ht="21.95" customHeight="1" x14ac:dyDescent="0.25"/>
    <row r="108" ht="21.95" customHeight="1" x14ac:dyDescent="0.25"/>
    <row r="109" ht="21.95" customHeight="1" x14ac:dyDescent="0.25"/>
    <row r="110" ht="21.95" customHeight="1" x14ac:dyDescent="0.25"/>
    <row r="111" ht="21.95" customHeight="1" x14ac:dyDescent="0.25"/>
    <row r="112" ht="21.95" customHeight="1" x14ac:dyDescent="0.25"/>
    <row r="113" ht="21.95" customHeight="1" x14ac:dyDescent="0.25"/>
    <row r="114" ht="21.95" customHeight="1" x14ac:dyDescent="0.25"/>
    <row r="115" ht="21.95" customHeight="1" x14ac:dyDescent="0.25"/>
    <row r="116" ht="21.95" customHeight="1" x14ac:dyDescent="0.25"/>
    <row r="117" ht="21.95" customHeight="1" x14ac:dyDescent="0.25"/>
    <row r="118" ht="21.95" customHeight="1" x14ac:dyDescent="0.25"/>
    <row r="119" ht="21.95" customHeight="1" x14ac:dyDescent="0.25"/>
    <row r="120" ht="21.95" customHeight="1" x14ac:dyDescent="0.25"/>
    <row r="121" ht="21.95" customHeight="1" x14ac:dyDescent="0.25"/>
    <row r="122" ht="21.95" customHeight="1" x14ac:dyDescent="0.25"/>
    <row r="123" ht="21.95" customHeight="1" x14ac:dyDescent="0.25"/>
    <row r="124" ht="21.95" customHeight="1" x14ac:dyDescent="0.25"/>
    <row r="125" ht="21.95" customHeight="1" x14ac:dyDescent="0.25"/>
    <row r="126" ht="21.95" customHeight="1" x14ac:dyDescent="0.25"/>
    <row r="127" ht="21.95" customHeight="1" x14ac:dyDescent="0.25"/>
    <row r="128" ht="21.95" customHeight="1" x14ac:dyDescent="0.25"/>
    <row r="129" ht="21.95" customHeight="1" x14ac:dyDescent="0.25"/>
    <row r="130" ht="21.95" customHeight="1" x14ac:dyDescent="0.25"/>
    <row r="131" ht="21.95" customHeight="1" x14ac:dyDescent="0.25"/>
    <row r="132" ht="21.95" customHeight="1" x14ac:dyDescent="0.25"/>
    <row r="133" ht="21.95" customHeight="1" x14ac:dyDescent="0.25"/>
    <row r="134" ht="21.95" customHeight="1" x14ac:dyDescent="0.25"/>
    <row r="135" ht="21.95" customHeight="1" x14ac:dyDescent="0.25"/>
    <row r="136" ht="21.95" customHeight="1" x14ac:dyDescent="0.25"/>
    <row r="137" ht="21.95" customHeight="1" x14ac:dyDescent="0.25"/>
    <row r="138" ht="21.95" customHeight="1" x14ac:dyDescent="0.25"/>
    <row r="139" ht="21.95" customHeight="1" x14ac:dyDescent="0.25"/>
    <row r="140" ht="21.95" customHeight="1" x14ac:dyDescent="0.25"/>
    <row r="141" ht="21.95" customHeight="1" x14ac:dyDescent="0.25"/>
    <row r="142" ht="21.95" customHeight="1" x14ac:dyDescent="0.25"/>
    <row r="143" ht="21.95" customHeight="1" x14ac:dyDescent="0.25"/>
    <row r="144" ht="21.95" customHeight="1" x14ac:dyDescent="0.25"/>
    <row r="145" ht="21.95" customHeight="1" x14ac:dyDescent="0.25"/>
    <row r="146" ht="21.95" customHeight="1" x14ac:dyDescent="0.25"/>
    <row r="147" ht="21.95" customHeight="1" x14ac:dyDescent="0.25"/>
    <row r="148" ht="21.95" customHeight="1" x14ac:dyDescent="0.25"/>
    <row r="149" ht="21.95" customHeight="1" x14ac:dyDescent="0.25"/>
    <row r="150" ht="21.95" customHeight="1" x14ac:dyDescent="0.25"/>
    <row r="151" ht="21.95" customHeight="1" x14ac:dyDescent="0.25"/>
    <row r="152" ht="21.95" customHeight="1" x14ac:dyDescent="0.25"/>
    <row r="153" ht="21.95" customHeight="1" x14ac:dyDescent="0.25"/>
    <row r="154" ht="21.95" customHeight="1" x14ac:dyDescent="0.25"/>
    <row r="155" ht="21.95" customHeight="1" x14ac:dyDescent="0.25"/>
    <row r="156" ht="21.95" customHeight="1" x14ac:dyDescent="0.25"/>
    <row r="157" ht="21.95" customHeight="1" x14ac:dyDescent="0.25"/>
    <row r="158" ht="21.95" customHeight="1" x14ac:dyDescent="0.25"/>
    <row r="159" ht="21.95" customHeight="1" x14ac:dyDescent="0.25"/>
    <row r="160" ht="21.95" customHeight="1" x14ac:dyDescent="0.25"/>
    <row r="161" ht="21.95" customHeight="1" x14ac:dyDescent="0.25"/>
    <row r="162" ht="21.95" customHeight="1" x14ac:dyDescent="0.25"/>
    <row r="163" ht="21.95" customHeight="1" x14ac:dyDescent="0.25"/>
    <row r="164" ht="21.95" customHeight="1" x14ac:dyDescent="0.25"/>
    <row r="165" ht="21.95" customHeight="1" x14ac:dyDescent="0.25"/>
    <row r="166" ht="21.95" customHeight="1" x14ac:dyDescent="0.25"/>
    <row r="167" ht="21.95" customHeight="1" x14ac:dyDescent="0.25"/>
    <row r="168" ht="21.95" customHeight="1" x14ac:dyDescent="0.25"/>
    <row r="169" ht="21.95" customHeight="1" x14ac:dyDescent="0.25"/>
    <row r="170" ht="21.95" customHeight="1" x14ac:dyDescent="0.25"/>
    <row r="171" ht="21.95" customHeight="1" x14ac:dyDescent="0.25"/>
    <row r="172" ht="21.95" customHeight="1" x14ac:dyDescent="0.25"/>
    <row r="173" ht="21.95" customHeight="1" x14ac:dyDescent="0.25"/>
    <row r="174" ht="21.95" customHeight="1" x14ac:dyDescent="0.25"/>
    <row r="175" ht="21.95" customHeight="1" x14ac:dyDescent="0.25"/>
    <row r="176" ht="21.95" customHeight="1" x14ac:dyDescent="0.25"/>
    <row r="177" ht="21.95" customHeight="1" x14ac:dyDescent="0.25"/>
    <row r="178" ht="21.95" customHeight="1" x14ac:dyDescent="0.25"/>
    <row r="179" ht="21.95" customHeight="1" x14ac:dyDescent="0.25"/>
    <row r="180" ht="21.95" customHeight="1" x14ac:dyDescent="0.25"/>
    <row r="181" ht="21.95" customHeight="1" x14ac:dyDescent="0.25"/>
    <row r="182" ht="21.95" customHeight="1" x14ac:dyDescent="0.25"/>
    <row r="183" ht="21.95" customHeight="1" x14ac:dyDescent="0.25"/>
    <row r="184" ht="21.95" customHeight="1" x14ac:dyDescent="0.25"/>
    <row r="185" ht="21.95" customHeight="1" x14ac:dyDescent="0.25"/>
    <row r="186" ht="21.95" customHeight="1" x14ac:dyDescent="0.25"/>
    <row r="187" ht="21.95" customHeight="1" x14ac:dyDescent="0.25"/>
    <row r="188" ht="21.95" customHeight="1" x14ac:dyDescent="0.25"/>
    <row r="189" ht="21.95" customHeight="1" x14ac:dyDescent="0.25"/>
    <row r="190" ht="21.95" customHeight="1" x14ac:dyDescent="0.25"/>
    <row r="191" ht="21.95" customHeight="1" x14ac:dyDescent="0.25"/>
    <row r="192" ht="21.95" customHeight="1" x14ac:dyDescent="0.25"/>
    <row r="193" ht="21.95" customHeight="1" x14ac:dyDescent="0.25"/>
    <row r="194" ht="21.95" customHeight="1" x14ac:dyDescent="0.25"/>
    <row r="195" ht="21.95" customHeight="1" x14ac:dyDescent="0.25"/>
    <row r="196" ht="21.95" customHeight="1" x14ac:dyDescent="0.25"/>
    <row r="197" ht="21.95" customHeight="1" x14ac:dyDescent="0.25"/>
    <row r="198" ht="21.95" customHeight="1" x14ac:dyDescent="0.25"/>
    <row r="199" ht="21.95" customHeight="1" x14ac:dyDescent="0.25"/>
    <row r="200" ht="21.95" customHeight="1" x14ac:dyDescent="0.25"/>
    <row r="201" ht="21.95" customHeight="1" x14ac:dyDescent="0.25"/>
    <row r="202" ht="21.95" customHeight="1" x14ac:dyDescent="0.25"/>
    <row r="203" ht="21.95" customHeight="1" x14ac:dyDescent="0.25"/>
    <row r="204" ht="21.95" customHeight="1" x14ac:dyDescent="0.25"/>
    <row r="205" ht="21.95" customHeight="1" x14ac:dyDescent="0.25"/>
    <row r="206" ht="21.95" customHeight="1" x14ac:dyDescent="0.25"/>
    <row r="207" ht="21.95" customHeight="1" x14ac:dyDescent="0.25"/>
    <row r="208" ht="21.95" customHeight="1" x14ac:dyDescent="0.25"/>
    <row r="209" ht="21.95" customHeight="1" x14ac:dyDescent="0.25"/>
    <row r="210" ht="21.95" customHeight="1" x14ac:dyDescent="0.25"/>
    <row r="211" ht="21.95" customHeight="1" x14ac:dyDescent="0.25"/>
    <row r="212" ht="21.95" customHeight="1" x14ac:dyDescent="0.25"/>
    <row r="213" ht="21.95" customHeight="1" x14ac:dyDescent="0.25"/>
    <row r="214" ht="21.95" customHeight="1" x14ac:dyDescent="0.25"/>
    <row r="215" ht="21.95" customHeight="1" x14ac:dyDescent="0.25"/>
    <row r="216" ht="21.95" customHeight="1" x14ac:dyDescent="0.25"/>
    <row r="217" ht="21.95" customHeight="1" x14ac:dyDescent="0.25"/>
    <row r="218" ht="21.95" customHeight="1" x14ac:dyDescent="0.25"/>
    <row r="219" ht="21.95" customHeight="1" x14ac:dyDescent="0.25"/>
    <row r="220" ht="21.95" customHeight="1" x14ac:dyDescent="0.25"/>
    <row r="221" ht="21.95" customHeight="1" x14ac:dyDescent="0.25"/>
    <row r="222" ht="21.95" customHeight="1" x14ac:dyDescent="0.25"/>
    <row r="223" ht="21.95" customHeight="1" x14ac:dyDescent="0.25"/>
    <row r="224" ht="21.95" customHeight="1" x14ac:dyDescent="0.25"/>
    <row r="225" ht="21.95" customHeight="1" x14ac:dyDescent="0.25"/>
    <row r="226" ht="21.95" customHeight="1" x14ac:dyDescent="0.25"/>
    <row r="227" ht="21.95" customHeight="1" x14ac:dyDescent="0.25"/>
    <row r="228" ht="21.95" customHeight="1" x14ac:dyDescent="0.25"/>
    <row r="229" ht="21.95" customHeight="1" x14ac:dyDescent="0.25"/>
    <row r="230" ht="21.95" customHeight="1" x14ac:dyDescent="0.25"/>
    <row r="231" ht="21.95" customHeight="1" x14ac:dyDescent="0.25"/>
    <row r="232" ht="21.95" customHeight="1" x14ac:dyDescent="0.25"/>
    <row r="233" ht="21.95" customHeight="1" x14ac:dyDescent="0.25"/>
    <row r="234" ht="21.95" customHeight="1" x14ac:dyDescent="0.25"/>
    <row r="235" ht="21.95" customHeight="1" x14ac:dyDescent="0.25"/>
    <row r="236" ht="21.95" customHeight="1" x14ac:dyDescent="0.25"/>
    <row r="237" ht="21.95" customHeight="1" x14ac:dyDescent="0.25"/>
    <row r="238" ht="21.95" customHeight="1" x14ac:dyDescent="0.25"/>
    <row r="239" ht="21.95" customHeight="1" x14ac:dyDescent="0.25"/>
    <row r="240" ht="21.95" customHeight="1" x14ac:dyDescent="0.25"/>
    <row r="241" ht="21.95" customHeight="1" x14ac:dyDescent="0.25"/>
    <row r="242" ht="21.95" customHeight="1" x14ac:dyDescent="0.25"/>
    <row r="243" ht="21.95" customHeight="1" x14ac:dyDescent="0.25"/>
    <row r="244" ht="21.95" customHeight="1" x14ac:dyDescent="0.25"/>
    <row r="245" ht="21.95" customHeight="1" x14ac:dyDescent="0.25"/>
    <row r="246" ht="21.95" customHeight="1" x14ac:dyDescent="0.25"/>
    <row r="247" ht="21.95" customHeight="1" x14ac:dyDescent="0.25"/>
    <row r="248" ht="21.95" customHeight="1" x14ac:dyDescent="0.25"/>
    <row r="249" ht="21.95" customHeight="1" x14ac:dyDescent="0.25"/>
    <row r="250" ht="21.95" customHeight="1" x14ac:dyDescent="0.25"/>
    <row r="251" ht="21.95" customHeight="1" x14ac:dyDescent="0.25"/>
    <row r="252" ht="21.95" customHeight="1" x14ac:dyDescent="0.25"/>
    <row r="253" ht="21.95" customHeight="1" x14ac:dyDescent="0.25"/>
    <row r="254" ht="21.95" customHeight="1" x14ac:dyDescent="0.25"/>
    <row r="255" ht="21.95" customHeight="1" x14ac:dyDescent="0.25"/>
    <row r="256" ht="21.95" customHeight="1" x14ac:dyDescent="0.25"/>
    <row r="257" ht="21.95" customHeight="1" x14ac:dyDescent="0.25"/>
    <row r="258" ht="21.95" customHeight="1" x14ac:dyDescent="0.25"/>
    <row r="259" ht="21.95" customHeight="1" x14ac:dyDescent="0.25"/>
    <row r="260" ht="21.95" customHeight="1" x14ac:dyDescent="0.25"/>
    <row r="261" ht="21.95" customHeight="1" x14ac:dyDescent="0.25"/>
    <row r="262" ht="21.95" customHeight="1" x14ac:dyDescent="0.25"/>
    <row r="263" ht="21.95" customHeight="1" x14ac:dyDescent="0.25"/>
    <row r="264" ht="21.95" customHeight="1" x14ac:dyDescent="0.25"/>
    <row r="265" ht="21.95" customHeight="1" x14ac:dyDescent="0.25"/>
    <row r="266" ht="21.95" customHeight="1" x14ac:dyDescent="0.25"/>
    <row r="267" ht="21.95" customHeight="1" x14ac:dyDescent="0.25"/>
    <row r="268" ht="21.95" customHeight="1" x14ac:dyDescent="0.25"/>
    <row r="269" ht="21.95" customHeight="1" x14ac:dyDescent="0.25"/>
    <row r="270" ht="21.95" customHeight="1" x14ac:dyDescent="0.25"/>
    <row r="271" ht="21.95" customHeight="1" x14ac:dyDescent="0.25"/>
    <row r="272" ht="21.95" customHeight="1" x14ac:dyDescent="0.25"/>
    <row r="273" ht="21.95" customHeight="1" x14ac:dyDescent="0.25"/>
    <row r="274" ht="21.95" customHeight="1" x14ac:dyDescent="0.25"/>
    <row r="275" ht="21.95" customHeight="1" x14ac:dyDescent="0.25"/>
    <row r="276" ht="21.95" customHeight="1" x14ac:dyDescent="0.25"/>
    <row r="277" ht="21.95" customHeight="1" x14ac:dyDescent="0.25"/>
    <row r="278" ht="21.95" customHeight="1" x14ac:dyDescent="0.25"/>
    <row r="279" ht="21.95" customHeight="1" x14ac:dyDescent="0.25"/>
    <row r="280" ht="21.95" customHeight="1" x14ac:dyDescent="0.25"/>
    <row r="281" ht="21.95" customHeight="1" x14ac:dyDescent="0.25"/>
    <row r="282" ht="21.95" customHeight="1" x14ac:dyDescent="0.25"/>
    <row r="283" ht="21.95" customHeight="1" x14ac:dyDescent="0.25"/>
    <row r="284" ht="21.95" customHeight="1" x14ac:dyDescent="0.25"/>
    <row r="285" ht="21.95" customHeight="1" x14ac:dyDescent="0.25"/>
    <row r="286" ht="21.95" customHeight="1" x14ac:dyDescent="0.25"/>
    <row r="287" ht="21.95" customHeight="1" x14ac:dyDescent="0.25"/>
    <row r="288" ht="21.95" customHeight="1" x14ac:dyDescent="0.25"/>
    <row r="289" ht="21.95" customHeight="1" x14ac:dyDescent="0.25"/>
    <row r="290" ht="21.95" customHeight="1" x14ac:dyDescent="0.25"/>
    <row r="291" ht="21.95" customHeight="1" x14ac:dyDescent="0.25"/>
    <row r="292" ht="21.95" customHeight="1" x14ac:dyDescent="0.25"/>
    <row r="293" ht="21.95" customHeight="1" x14ac:dyDescent="0.25"/>
    <row r="294" ht="21.95" customHeight="1" x14ac:dyDescent="0.25"/>
    <row r="295" ht="21.95" customHeight="1" x14ac:dyDescent="0.25"/>
    <row r="296" ht="21.95" customHeight="1" x14ac:dyDescent="0.25"/>
    <row r="297" ht="21.95" customHeight="1" x14ac:dyDescent="0.25"/>
    <row r="298" ht="21.95" customHeight="1" x14ac:dyDescent="0.25"/>
    <row r="299" ht="21.95" customHeight="1" x14ac:dyDescent="0.25"/>
    <row r="300" ht="21.95" customHeight="1" x14ac:dyDescent="0.25"/>
    <row r="301" ht="21.95" customHeight="1" x14ac:dyDescent="0.25"/>
    <row r="302" ht="21.95" customHeight="1" x14ac:dyDescent="0.25"/>
    <row r="303" ht="21.95" customHeight="1" x14ac:dyDescent="0.25"/>
    <row r="304" ht="21.95" customHeight="1" x14ac:dyDescent="0.25"/>
    <row r="305" ht="21.95" customHeight="1" x14ac:dyDescent="0.25"/>
    <row r="306" ht="21.95" customHeight="1" x14ac:dyDescent="0.25"/>
    <row r="307" ht="21.95" customHeight="1" x14ac:dyDescent="0.25"/>
    <row r="308" ht="21.95" customHeight="1" x14ac:dyDescent="0.25"/>
    <row r="309" ht="21.95" customHeight="1" x14ac:dyDescent="0.25"/>
    <row r="310" ht="21.95" customHeight="1" x14ac:dyDescent="0.25"/>
    <row r="311" ht="21.95" customHeight="1" x14ac:dyDescent="0.25"/>
    <row r="312" ht="21.95" customHeight="1" x14ac:dyDescent="0.25"/>
    <row r="313" ht="21.95" customHeight="1" x14ac:dyDescent="0.25"/>
    <row r="314" ht="21.95" customHeight="1" x14ac:dyDescent="0.25"/>
    <row r="315" ht="21.95" customHeight="1" x14ac:dyDescent="0.25"/>
    <row r="316" ht="21.95" customHeight="1" x14ac:dyDescent="0.25"/>
    <row r="317" ht="21.95" customHeight="1" x14ac:dyDescent="0.25"/>
    <row r="318" ht="21.95" customHeight="1" x14ac:dyDescent="0.25"/>
    <row r="319" ht="21.95" customHeight="1" x14ac:dyDescent="0.25"/>
    <row r="320" ht="21.95" customHeight="1" x14ac:dyDescent="0.25"/>
    <row r="321" ht="21.95" customHeight="1" x14ac:dyDescent="0.25"/>
    <row r="322" ht="21.95" customHeight="1" x14ac:dyDescent="0.25"/>
    <row r="323" ht="21.95" customHeight="1" x14ac:dyDescent="0.25"/>
    <row r="324" ht="21.95" customHeight="1" x14ac:dyDescent="0.25"/>
    <row r="325" ht="21.95" customHeight="1" x14ac:dyDescent="0.25"/>
  </sheetData>
  <mergeCells count="4">
    <mergeCell ref="D1:E1"/>
    <mergeCell ref="F1:G1"/>
    <mergeCell ref="H1:I1"/>
    <mergeCell ref="J1:K1"/>
  </mergeCells>
  <conditionalFormatting sqref="D2:I13">
    <cfRule type="cellIs" dxfId="13" priority="5" operator="greaterThanOrEqual">
      <formula>100</formula>
    </cfRule>
    <cfRule type="cellIs" dxfId="12" priority="6" operator="between">
      <formula>50</formula>
      <formula>100</formula>
    </cfRule>
    <cfRule type="cellIs" dxfId="11" priority="7" operator="lessThan">
      <formula>50</formula>
    </cfRule>
  </conditionalFormatting>
  <conditionalFormatting sqref="D4">
    <cfRule type="cellIs" dxfId="10" priority="1" operator="lessThanOrEqual">
      <formula>51</formula>
    </cfRule>
    <cfRule type="cellIs" dxfId="9" priority="3" operator="equal">
      <formula>30</formula>
    </cfRule>
    <cfRule type="cellIs" dxfId="8" priority="4" operator="equal">
      <formula>50</formula>
    </cfRule>
  </conditionalFormatting>
  <conditionalFormatting sqref="D2:D13">
    <cfRule type="cellIs" dxfId="7" priority="2" operator="equal">
      <formula>50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302"/>
  <sheetViews>
    <sheetView showRuler="0" workbookViewId="0">
      <selection activeCell="B2" sqref="B2"/>
    </sheetView>
  </sheetViews>
  <sheetFormatPr defaultColWidth="11" defaultRowHeight="15.75" x14ac:dyDescent="0.25"/>
  <cols>
    <col min="1" max="18" width="14.375" customWidth="1"/>
  </cols>
  <sheetData>
    <row r="1" spans="2:16" ht="21.95" customHeight="1" x14ac:dyDescent="0.25">
      <c r="B1" s="1" t="s">
        <v>3</v>
      </c>
      <c r="C1" s="1" t="s">
        <v>4</v>
      </c>
      <c r="D1" s="1" t="s">
        <v>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1.9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21.9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.9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21.9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21.9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21.9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21.9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21.9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ht="21.9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6" ht="21.9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ht="21.95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ht="21.9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21.9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21.9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ht="21.9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ht="21.9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ht="21.9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ht="21.9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ht="21.9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ht="21.9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21.9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ht="21.9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ht="21.9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ht="21.9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ht="21.9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ht="21.9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21.9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21.9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2:16" ht="21.9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6" ht="21.9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6" ht="21.9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ht="21.9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21.9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21.9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ht="21.9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ht="21.9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ht="21.9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21.9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21.9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21.9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21.9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21.9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21.9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21.9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21.9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21.9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21.9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21.9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21.9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ht="21.9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t="21.9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t="21.9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ht="21.9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ht="21.9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ht="21.9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ht="21.9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ht="21.9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ht="21.9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ht="21.9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ht="21.9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ht="21.9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21.9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21.9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21.9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21.9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21.9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21.9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21.9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21.9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21.9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21.9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21.9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21.9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21.9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21.9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21.9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21.9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21.9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21.9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21.9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21.9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21.9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21.9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21.9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21.9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21.9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21.9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21.9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21.9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21.9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21.9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21.9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21.9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21.9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21.9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21.9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21.9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21.9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21.9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21.9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21.9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21.9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21.9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21.9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21.9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21.9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21.9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21.9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21.9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21.9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21.9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21.9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21.9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21.9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21.9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21.9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21.9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21.9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21.9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21.9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21.9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21.9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21.9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21.9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21.9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21.9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21.9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21.9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21.9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21.9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21.9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21.9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21.9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21.9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21.9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21.9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21.9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21.9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21.9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21.9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21.9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21.9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21.9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21.9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21.95" customHeight="1" x14ac:dyDescent="0.25"/>
    <row r="147" spans="2:16" ht="21.95" customHeight="1" x14ac:dyDescent="0.25"/>
    <row r="148" spans="2:16" ht="21.95" customHeight="1" x14ac:dyDescent="0.25"/>
    <row r="149" spans="2:16" ht="21.95" customHeight="1" x14ac:dyDescent="0.25"/>
    <row r="150" spans="2:16" ht="21.95" customHeight="1" x14ac:dyDescent="0.25"/>
    <row r="151" spans="2:16" ht="21.95" customHeight="1" x14ac:dyDescent="0.25"/>
    <row r="152" spans="2:16" ht="21.95" customHeight="1" x14ac:dyDescent="0.25"/>
    <row r="153" spans="2:16" ht="21.95" customHeight="1" x14ac:dyDescent="0.25"/>
    <row r="154" spans="2:16" ht="21.95" customHeight="1" x14ac:dyDescent="0.25"/>
    <row r="155" spans="2:16" ht="21.95" customHeight="1" x14ac:dyDescent="0.25"/>
    <row r="156" spans="2:16" ht="21.95" customHeight="1" x14ac:dyDescent="0.25"/>
    <row r="157" spans="2:16" ht="21.95" customHeight="1" x14ac:dyDescent="0.25"/>
    <row r="158" spans="2:16" ht="21.95" customHeight="1" x14ac:dyDescent="0.25"/>
    <row r="159" spans="2:16" ht="21.95" customHeight="1" x14ac:dyDescent="0.25"/>
    <row r="160" spans="2:16" ht="21.95" customHeight="1" x14ac:dyDescent="0.25"/>
    <row r="161" ht="21.95" customHeight="1" x14ac:dyDescent="0.25"/>
    <row r="162" ht="21.95" customHeight="1" x14ac:dyDescent="0.25"/>
    <row r="163" ht="21.95" customHeight="1" x14ac:dyDescent="0.25"/>
    <row r="164" ht="21.95" customHeight="1" x14ac:dyDescent="0.25"/>
    <row r="165" ht="21.95" customHeight="1" x14ac:dyDescent="0.25"/>
    <row r="166" ht="21.95" customHeight="1" x14ac:dyDescent="0.25"/>
    <row r="167" ht="21.95" customHeight="1" x14ac:dyDescent="0.25"/>
    <row r="168" ht="21.95" customHeight="1" x14ac:dyDescent="0.25"/>
    <row r="169" ht="21.95" customHeight="1" x14ac:dyDescent="0.25"/>
    <row r="170" ht="21.95" customHeight="1" x14ac:dyDescent="0.25"/>
    <row r="171" ht="21.95" customHeight="1" x14ac:dyDescent="0.25"/>
    <row r="172" ht="21.95" customHeight="1" x14ac:dyDescent="0.25"/>
    <row r="173" ht="21.95" customHeight="1" x14ac:dyDescent="0.25"/>
    <row r="174" ht="21.95" customHeight="1" x14ac:dyDescent="0.25"/>
    <row r="175" ht="21.95" customHeight="1" x14ac:dyDescent="0.25"/>
    <row r="176" ht="21.95" customHeight="1" x14ac:dyDescent="0.25"/>
    <row r="177" ht="21.95" customHeight="1" x14ac:dyDescent="0.25"/>
    <row r="178" ht="21.95" customHeight="1" x14ac:dyDescent="0.25"/>
    <row r="179" ht="21.95" customHeight="1" x14ac:dyDescent="0.25"/>
    <row r="180" ht="21.95" customHeight="1" x14ac:dyDescent="0.25"/>
    <row r="181" ht="21.95" customHeight="1" x14ac:dyDescent="0.25"/>
    <row r="182" ht="21.95" customHeight="1" x14ac:dyDescent="0.25"/>
    <row r="183" ht="21.95" customHeight="1" x14ac:dyDescent="0.25"/>
    <row r="184" ht="21.95" customHeight="1" x14ac:dyDescent="0.25"/>
    <row r="185" ht="21.95" customHeight="1" x14ac:dyDescent="0.25"/>
    <row r="186" ht="21.95" customHeight="1" x14ac:dyDescent="0.25"/>
    <row r="187" ht="21.95" customHeight="1" x14ac:dyDescent="0.25"/>
    <row r="188" ht="21.95" customHeight="1" x14ac:dyDescent="0.25"/>
    <row r="189" ht="21.95" customHeight="1" x14ac:dyDescent="0.25"/>
    <row r="190" ht="21.95" customHeight="1" x14ac:dyDescent="0.25"/>
    <row r="191" ht="21.95" customHeight="1" x14ac:dyDescent="0.25"/>
    <row r="192" ht="21.95" customHeight="1" x14ac:dyDescent="0.25"/>
    <row r="193" ht="21.95" customHeight="1" x14ac:dyDescent="0.25"/>
    <row r="194" ht="21.95" customHeight="1" x14ac:dyDescent="0.25"/>
    <row r="195" ht="21.95" customHeight="1" x14ac:dyDescent="0.25"/>
    <row r="196" ht="21.95" customHeight="1" x14ac:dyDescent="0.25"/>
    <row r="197" ht="21.95" customHeight="1" x14ac:dyDescent="0.25"/>
    <row r="198" ht="21.95" customHeight="1" x14ac:dyDescent="0.25"/>
    <row r="199" ht="21.95" customHeight="1" x14ac:dyDescent="0.25"/>
    <row r="200" ht="21.95" customHeight="1" x14ac:dyDescent="0.25"/>
    <row r="201" ht="21.95" customHeight="1" x14ac:dyDescent="0.25"/>
    <row r="202" ht="21.95" customHeight="1" x14ac:dyDescent="0.25"/>
    <row r="203" ht="21.95" customHeight="1" x14ac:dyDescent="0.25"/>
    <row r="204" ht="21.95" customHeight="1" x14ac:dyDescent="0.25"/>
    <row r="205" ht="21.95" customHeight="1" x14ac:dyDescent="0.25"/>
    <row r="206" ht="21.95" customHeight="1" x14ac:dyDescent="0.25"/>
    <row r="207" ht="21.95" customHeight="1" x14ac:dyDescent="0.25"/>
    <row r="208" ht="21.95" customHeight="1" x14ac:dyDescent="0.25"/>
    <row r="209" ht="21.95" customHeight="1" x14ac:dyDescent="0.25"/>
    <row r="210" ht="21.95" customHeight="1" x14ac:dyDescent="0.25"/>
    <row r="211" ht="21.95" customHeight="1" x14ac:dyDescent="0.25"/>
    <row r="212" ht="21.95" customHeight="1" x14ac:dyDescent="0.25"/>
    <row r="213" ht="21.95" customHeight="1" x14ac:dyDescent="0.25"/>
    <row r="214" ht="21.95" customHeight="1" x14ac:dyDescent="0.25"/>
    <row r="215" ht="21.95" customHeight="1" x14ac:dyDescent="0.25"/>
    <row r="216" ht="21.95" customHeight="1" x14ac:dyDescent="0.25"/>
    <row r="217" ht="21.95" customHeight="1" x14ac:dyDescent="0.25"/>
    <row r="218" ht="21.95" customHeight="1" x14ac:dyDescent="0.25"/>
    <row r="219" ht="21.95" customHeight="1" x14ac:dyDescent="0.25"/>
    <row r="220" ht="21.95" customHeight="1" x14ac:dyDescent="0.25"/>
    <row r="221" ht="21.95" customHeight="1" x14ac:dyDescent="0.25"/>
    <row r="222" ht="21.95" customHeight="1" x14ac:dyDescent="0.25"/>
    <row r="223" ht="21.95" customHeight="1" x14ac:dyDescent="0.25"/>
    <row r="224" ht="21.95" customHeight="1" x14ac:dyDescent="0.25"/>
    <row r="225" ht="21.95" customHeight="1" x14ac:dyDescent="0.25"/>
    <row r="226" ht="21.95" customHeight="1" x14ac:dyDescent="0.25"/>
    <row r="227" ht="21.95" customHeight="1" x14ac:dyDescent="0.25"/>
    <row r="228" ht="21.95" customHeight="1" x14ac:dyDescent="0.25"/>
    <row r="229" ht="21.95" customHeight="1" x14ac:dyDescent="0.25"/>
    <row r="230" ht="21.95" customHeight="1" x14ac:dyDescent="0.25"/>
    <row r="231" ht="21.95" customHeight="1" x14ac:dyDescent="0.25"/>
    <row r="232" ht="21.95" customHeight="1" x14ac:dyDescent="0.25"/>
    <row r="233" ht="21.95" customHeight="1" x14ac:dyDescent="0.25"/>
    <row r="234" ht="21.95" customHeight="1" x14ac:dyDescent="0.25"/>
    <row r="235" ht="21.95" customHeight="1" x14ac:dyDescent="0.25"/>
    <row r="236" ht="21.95" customHeight="1" x14ac:dyDescent="0.25"/>
    <row r="237" ht="21.95" customHeight="1" x14ac:dyDescent="0.25"/>
    <row r="238" ht="21.95" customHeight="1" x14ac:dyDescent="0.25"/>
    <row r="239" ht="21.95" customHeight="1" x14ac:dyDescent="0.25"/>
    <row r="240" ht="21.95" customHeight="1" x14ac:dyDescent="0.25"/>
    <row r="241" ht="21.95" customHeight="1" x14ac:dyDescent="0.25"/>
    <row r="242" ht="21.95" customHeight="1" x14ac:dyDescent="0.25"/>
    <row r="243" ht="21.95" customHeight="1" x14ac:dyDescent="0.25"/>
    <row r="244" ht="21.95" customHeight="1" x14ac:dyDescent="0.25"/>
    <row r="245" ht="21.95" customHeight="1" x14ac:dyDescent="0.25"/>
    <row r="246" ht="21.95" customHeight="1" x14ac:dyDescent="0.25"/>
    <row r="247" ht="21.95" customHeight="1" x14ac:dyDescent="0.25"/>
    <row r="248" ht="21.95" customHeight="1" x14ac:dyDescent="0.25"/>
    <row r="249" ht="21.95" customHeight="1" x14ac:dyDescent="0.25"/>
    <row r="250" ht="21.95" customHeight="1" x14ac:dyDescent="0.25"/>
    <row r="251" ht="21.95" customHeight="1" x14ac:dyDescent="0.25"/>
    <row r="252" ht="21.95" customHeight="1" x14ac:dyDescent="0.25"/>
    <row r="253" ht="21.95" customHeight="1" x14ac:dyDescent="0.25"/>
    <row r="254" ht="21.95" customHeight="1" x14ac:dyDescent="0.25"/>
    <row r="255" ht="21.95" customHeight="1" x14ac:dyDescent="0.25"/>
    <row r="256" ht="21.95" customHeight="1" x14ac:dyDescent="0.25"/>
    <row r="257" ht="21.95" customHeight="1" x14ac:dyDescent="0.25"/>
    <row r="258" ht="21.95" customHeight="1" x14ac:dyDescent="0.25"/>
    <row r="259" ht="21.95" customHeight="1" x14ac:dyDescent="0.25"/>
    <row r="260" ht="21.95" customHeight="1" x14ac:dyDescent="0.25"/>
    <row r="261" ht="21.95" customHeight="1" x14ac:dyDescent="0.25"/>
    <row r="262" ht="21.95" customHeight="1" x14ac:dyDescent="0.25"/>
    <row r="263" ht="21.95" customHeight="1" x14ac:dyDescent="0.25"/>
    <row r="264" ht="21.95" customHeight="1" x14ac:dyDescent="0.25"/>
    <row r="265" ht="21.95" customHeight="1" x14ac:dyDescent="0.25"/>
    <row r="266" ht="21.95" customHeight="1" x14ac:dyDescent="0.25"/>
    <row r="267" ht="21.95" customHeight="1" x14ac:dyDescent="0.25"/>
    <row r="268" ht="21.95" customHeight="1" x14ac:dyDescent="0.25"/>
    <row r="269" ht="21.95" customHeight="1" x14ac:dyDescent="0.25"/>
    <row r="270" ht="21.95" customHeight="1" x14ac:dyDescent="0.25"/>
    <row r="271" ht="21.95" customHeight="1" x14ac:dyDescent="0.25"/>
    <row r="272" ht="21.95" customHeight="1" x14ac:dyDescent="0.25"/>
    <row r="273" ht="21.95" customHeight="1" x14ac:dyDescent="0.25"/>
    <row r="274" ht="21.95" customHeight="1" x14ac:dyDescent="0.25"/>
    <row r="275" ht="21.95" customHeight="1" x14ac:dyDescent="0.25"/>
    <row r="276" ht="21.95" customHeight="1" x14ac:dyDescent="0.25"/>
    <row r="277" ht="21.95" customHeight="1" x14ac:dyDescent="0.25"/>
    <row r="278" ht="21.95" customHeight="1" x14ac:dyDescent="0.25"/>
    <row r="279" ht="21.95" customHeight="1" x14ac:dyDescent="0.25"/>
    <row r="280" ht="21.95" customHeight="1" x14ac:dyDescent="0.25"/>
    <row r="281" ht="21.95" customHeight="1" x14ac:dyDescent="0.25"/>
    <row r="282" ht="21.95" customHeight="1" x14ac:dyDescent="0.25"/>
    <row r="283" ht="21.95" customHeight="1" x14ac:dyDescent="0.25"/>
    <row r="284" ht="21.95" customHeight="1" x14ac:dyDescent="0.25"/>
    <row r="285" ht="21.95" customHeight="1" x14ac:dyDescent="0.25"/>
    <row r="286" ht="21.95" customHeight="1" x14ac:dyDescent="0.25"/>
    <row r="287" ht="21.95" customHeight="1" x14ac:dyDescent="0.25"/>
    <row r="288" ht="21.95" customHeight="1" x14ac:dyDescent="0.25"/>
    <row r="289" ht="21.95" customHeight="1" x14ac:dyDescent="0.25"/>
    <row r="290" ht="21.95" customHeight="1" x14ac:dyDescent="0.25"/>
    <row r="291" ht="21.95" customHeight="1" x14ac:dyDescent="0.25"/>
    <row r="292" ht="21.95" customHeight="1" x14ac:dyDescent="0.25"/>
    <row r="293" ht="21.95" customHeight="1" x14ac:dyDescent="0.25"/>
    <row r="294" ht="21.95" customHeight="1" x14ac:dyDescent="0.25"/>
    <row r="295" ht="21.95" customHeight="1" x14ac:dyDescent="0.25"/>
    <row r="296" ht="21.95" customHeight="1" x14ac:dyDescent="0.25"/>
    <row r="297" ht="21.95" customHeight="1" x14ac:dyDescent="0.25"/>
    <row r="298" ht="21.95" customHeight="1" x14ac:dyDescent="0.25"/>
    <row r="299" ht="21.95" customHeight="1" x14ac:dyDescent="0.25"/>
    <row r="300" ht="21.95" customHeight="1" x14ac:dyDescent="0.25"/>
    <row r="301" ht="21.95" customHeight="1" x14ac:dyDescent="0.25"/>
    <row r="302" ht="21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Данные по послед. ТО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Michael Bliznuk</cp:lastModifiedBy>
  <dcterms:created xsi:type="dcterms:W3CDTF">2018-08-17T12:19:16Z</dcterms:created>
  <dcterms:modified xsi:type="dcterms:W3CDTF">2018-09-08T05:17:43Z</dcterms:modified>
</cp:coreProperties>
</file>