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G:\Моя\Стереть\"/>
    </mc:Choice>
  </mc:AlternateContent>
  <bookViews>
    <workbookView xWindow="0" yWindow="0" windowWidth="28800" windowHeight="12930"/>
  </bookViews>
  <sheets>
    <sheet name="Лист1" sheetId="1" r:id="rId1"/>
    <sheet name="Лист3" sheetId="3" r:id="rId2"/>
  </sheets>
  <definedNames>
    <definedName name="_xlnm._FilterDatabase" localSheetId="0" hidden="1">Лист1!$A$1:$O$60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43" i="1" l="1"/>
  <c r="P43" i="1"/>
  <c r="Q41" i="1" l="1"/>
  <c r="P41" i="1"/>
  <c r="O2" i="3"/>
  <c r="N2" i="3"/>
  <c r="O41" i="1"/>
  <c r="N41" i="1"/>
  <c r="O2" i="1"/>
  <c r="N2" i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2" i="1"/>
  <c r="M3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8" i="1"/>
  <c r="M29" i="1"/>
  <c r="M30" i="1"/>
  <c r="M31" i="1"/>
  <c r="M32" i="1"/>
  <c r="M35" i="1"/>
  <c r="M36" i="1"/>
  <c r="M37" i="1"/>
  <c r="M38" i="1"/>
  <c r="M39" i="1"/>
  <c r="M40" i="1"/>
  <c r="M46" i="1"/>
  <c r="M56" i="1"/>
  <c r="M57" i="1"/>
  <c r="M2" i="1"/>
  <c r="L4" i="1"/>
  <c r="M4" i="1" s="1"/>
  <c r="L5" i="1"/>
  <c r="M5" i="1" s="1"/>
  <c r="L25" i="1"/>
  <c r="M25" i="1" s="1"/>
  <c r="L26" i="1"/>
  <c r="M26" i="1" s="1"/>
  <c r="L27" i="1"/>
  <c r="M27" i="1" s="1"/>
  <c r="L33" i="1"/>
  <c r="M33" i="1" s="1"/>
  <c r="L34" i="1"/>
  <c r="M34" i="1" s="1"/>
  <c r="L41" i="1"/>
  <c r="M41" i="1" s="1"/>
  <c r="L42" i="1"/>
  <c r="M42" i="1" s="1"/>
  <c r="L43" i="1"/>
  <c r="M43" i="1" s="1"/>
  <c r="L44" i="1"/>
  <c r="M44" i="1" s="1"/>
  <c r="L45" i="1"/>
  <c r="M45" i="1" s="1"/>
  <c r="L47" i="1"/>
  <c r="M47" i="1" s="1"/>
  <c r="L48" i="1"/>
  <c r="M48" i="1" s="1"/>
  <c r="L49" i="1"/>
  <c r="M49" i="1" s="1"/>
  <c r="L50" i="1"/>
  <c r="M50" i="1" s="1"/>
  <c r="L51" i="1"/>
  <c r="M51" i="1" s="1"/>
  <c r="L52" i="1"/>
  <c r="M52" i="1" s="1"/>
  <c r="L53" i="1"/>
  <c r="M53" i="1" s="1"/>
  <c r="L54" i="1"/>
  <c r="M54" i="1" s="1"/>
  <c r="L55" i="1"/>
  <c r="M55" i="1" s="1"/>
  <c r="L58" i="1"/>
  <c r="M58" i="1" s="1"/>
  <c r="L59" i="1"/>
  <c r="M59" i="1" s="1"/>
  <c r="L60" i="1"/>
  <c r="M60" i="1" s="1"/>
</calcChain>
</file>

<file path=xl/sharedStrings.xml><?xml version="1.0" encoding="utf-8"?>
<sst xmlns="http://schemas.openxmlformats.org/spreadsheetml/2006/main" count="296" uniqueCount="26">
  <si>
    <t>Номер документа</t>
  </si>
  <si>
    <t>Дата документа</t>
  </si>
  <si>
    <t>Тип документа</t>
  </si>
  <si>
    <t>Дата оплаты по контракту</t>
  </si>
  <si>
    <t>Статус</t>
  </si>
  <si>
    <t>Фактическая дата погашения</t>
  </si>
  <si>
    <t>Количество дней пользования деньгами</t>
  </si>
  <si>
    <t>накладная</t>
  </si>
  <si>
    <t>погашена</t>
  </si>
  <si>
    <t>Наименование поставщика</t>
  </si>
  <si>
    <t>Альфа</t>
  </si>
  <si>
    <t>Бета</t>
  </si>
  <si>
    <t>Гамма</t>
  </si>
  <si>
    <t xml:space="preserve">Дельта </t>
  </si>
  <si>
    <t>Сигма</t>
  </si>
  <si>
    <t>Наименование покупателя</t>
  </si>
  <si>
    <t>Дата отгрузки</t>
  </si>
  <si>
    <t>Омега</t>
  </si>
  <si>
    <t>Сумма  ДОКУМЕНТА</t>
  </si>
  <si>
    <t>ср. взвеш оборачиваемость</t>
  </si>
  <si>
    <t>Доход</t>
  </si>
  <si>
    <t>ср. взвеш доходность</t>
  </si>
  <si>
    <t>Доход,%</t>
  </si>
  <si>
    <t>Эпсилон</t>
  </si>
  <si>
    <t>Должно получится (ср. взвеш доходность)</t>
  </si>
  <si>
    <t>Должно получится
ср. взвеш оборачиваемость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</si>
</sst>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23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NumberFormat="1" applyFill="1" applyBorder="1" applyAlignment="1">
      <alignment horizontal="center" vertical="center"/>
    </xf>
    <xf numFmtId="14" fontId="0" fillId="0" borderId="0" xfId="0" applyNumberFormat="1" applyFill="1" applyBorder="1" applyAlignment="1">
      <alignment horizontal="center" vertical="center"/>
    </xf>
    <xf numFmtId="4" fontId="0" fillId="0" borderId="0" xfId="0" applyNumberForma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 wrapText="1"/>
    </xf>
    <xf numFmtId="10" fontId="0" fillId="0" borderId="0" xfId="0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0" fontId="0" fillId="0" borderId="0" xfId="0" applyNumberForma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2" fontId="0" fillId="0" borderId="0" xfId="0" applyNumberFormat="1" applyFont="1" applyFill="1" applyBorder="1" applyAlignment="1">
      <alignment horizontal="center" vertical="center" wrapText="1"/>
    </xf>
    <xf numFmtId="10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164" fontId="0" fillId="0" borderId="0" xfId="1" applyNumberFormat="1" applyFont="1" applyAlignment="1">
      <alignment horizontal="center" vertic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 filterMode="1"/>
  <dimension ref="A1:R68"/>
  <sheetViews>
    <sheetView tabSelected="1" topLeftCell="H1" workbookViewId="0">
      <selection activeCell="W71" sqref="W71"/>
    </sheetView>
  </sheetViews>
  <sheetFormatPr defaultRowHeight="15" x14ac:dyDescent="0.25"/>
  <cols>
    <col min="1" max="1" width="31.140625" style="5" customWidth="1"/>
    <col min="2" max="2" width="23.42578125" style="5" customWidth="1"/>
    <col min="3" max="15" width="21.7109375" style="5" customWidth="1"/>
    <col min="16" max="16" width="13.7109375" style="5" customWidth="1"/>
    <col min="17" max="17" width="17" style="5" customWidth="1"/>
    <col min="18" max="16384" width="9.140625" style="5"/>
  </cols>
  <sheetData>
    <row r="1" spans="1:18" s="14" customFormat="1" ht="75" x14ac:dyDescent="0.25">
      <c r="A1" s="1" t="s">
        <v>9</v>
      </c>
      <c r="B1" s="1" t="s">
        <v>15</v>
      </c>
      <c r="C1" s="2" t="s">
        <v>0</v>
      </c>
      <c r="D1" s="3" t="s">
        <v>1</v>
      </c>
      <c r="E1" s="1" t="s">
        <v>2</v>
      </c>
      <c r="F1" s="3" t="s">
        <v>3</v>
      </c>
      <c r="G1" s="1" t="s">
        <v>4</v>
      </c>
      <c r="H1" s="3" t="s">
        <v>16</v>
      </c>
      <c r="I1" s="3" t="s">
        <v>5</v>
      </c>
      <c r="J1" s="4" t="s">
        <v>18</v>
      </c>
      <c r="K1" s="1" t="s">
        <v>6</v>
      </c>
      <c r="L1" s="4" t="s">
        <v>20</v>
      </c>
      <c r="M1" s="4" t="s">
        <v>22</v>
      </c>
      <c r="N1" s="1" t="s">
        <v>21</v>
      </c>
      <c r="O1" s="4" t="s">
        <v>19</v>
      </c>
      <c r="P1" s="17" t="s">
        <v>24</v>
      </c>
      <c r="Q1" s="18" t="s">
        <v>25</v>
      </c>
      <c r="R1" s="1"/>
    </row>
    <row r="2" spans="1:18" s="13" customFormat="1" hidden="1" x14ac:dyDescent="0.25">
      <c r="A2" s="7" t="s">
        <v>10</v>
      </c>
      <c r="B2" s="7" t="s">
        <v>17</v>
      </c>
      <c r="C2" s="8">
        <v>2544</v>
      </c>
      <c r="D2" s="9">
        <v>43136</v>
      </c>
      <c r="E2" s="7" t="s">
        <v>7</v>
      </c>
      <c r="F2" s="9">
        <v>43199</v>
      </c>
      <c r="G2" s="9" t="s">
        <v>8</v>
      </c>
      <c r="H2" s="9">
        <v>43200</v>
      </c>
      <c r="I2" s="9">
        <v>43230</v>
      </c>
      <c r="J2" s="10">
        <v>1410366.14</v>
      </c>
      <c r="K2" s="11">
        <f>I2-H2</f>
        <v>30</v>
      </c>
      <c r="L2" s="10">
        <v>171000</v>
      </c>
      <c r="M2" s="15">
        <f>L2/J2</f>
        <v>0.12124511157081523</v>
      </c>
      <c r="N2" s="10" t="e">
        <f>SUMPRODUCT(SUBTOTAL(J2:J60,M2:M60)/SUBTOTAL(9,J2:J60))</f>
        <v>#VALUE!</v>
      </c>
      <c r="O2" s="12" t="e">
        <f>SUMPRODUCT(SUBTOTAL(J2:J60,K2:K60)/SUBTOTAL(9,J2:J60))</f>
        <v>#VALUE!</v>
      </c>
    </row>
    <row r="3" spans="1:18" hidden="1" x14ac:dyDescent="0.25">
      <c r="A3" s="6" t="s">
        <v>11</v>
      </c>
      <c r="B3" s="6" t="s">
        <v>13</v>
      </c>
      <c r="C3" s="8">
        <v>2545</v>
      </c>
      <c r="D3" s="9">
        <v>43137</v>
      </c>
      <c r="E3" s="7" t="s">
        <v>7</v>
      </c>
      <c r="F3" s="9">
        <v>43200</v>
      </c>
      <c r="G3" s="9" t="s">
        <v>8</v>
      </c>
      <c r="H3" s="9">
        <v>43200</v>
      </c>
      <c r="I3" s="9">
        <v>43231</v>
      </c>
      <c r="J3" s="10">
        <v>12412424</v>
      </c>
      <c r="K3" s="11">
        <f t="shared" ref="K3:K60" si="0">I3-H3</f>
        <v>31</v>
      </c>
      <c r="L3" s="10">
        <v>1500256</v>
      </c>
      <c r="M3" s="15">
        <f t="shared" ref="M3:M60" si="1">L3/J3</f>
        <v>0.12086728587421763</v>
      </c>
      <c r="N3" s="6"/>
      <c r="O3" s="6"/>
    </row>
    <row r="4" spans="1:18" hidden="1" x14ac:dyDescent="0.25">
      <c r="A4" s="6" t="s">
        <v>12</v>
      </c>
      <c r="B4" s="6" t="s">
        <v>14</v>
      </c>
      <c r="C4" s="8">
        <v>2546</v>
      </c>
      <c r="D4" s="9">
        <v>43138</v>
      </c>
      <c r="E4" s="7" t="s">
        <v>7</v>
      </c>
      <c r="F4" s="9">
        <v>43201</v>
      </c>
      <c r="G4" s="9" t="s">
        <v>8</v>
      </c>
      <c r="H4" s="9">
        <v>43200</v>
      </c>
      <c r="I4" s="9">
        <v>43232</v>
      </c>
      <c r="J4" s="10">
        <v>1242541</v>
      </c>
      <c r="K4" s="11">
        <f t="shared" si="0"/>
        <v>32</v>
      </c>
      <c r="L4" s="10">
        <f t="shared" ref="L4:L60" si="2">J4*0.113</f>
        <v>140407.133</v>
      </c>
      <c r="M4" s="15">
        <f t="shared" si="1"/>
        <v>0.113</v>
      </c>
      <c r="N4" s="6"/>
      <c r="O4" s="6"/>
    </row>
    <row r="5" spans="1:18" hidden="1" x14ac:dyDescent="0.25">
      <c r="A5" s="6" t="s">
        <v>12</v>
      </c>
      <c r="B5" s="7" t="s">
        <v>17</v>
      </c>
      <c r="C5" s="8">
        <v>2547</v>
      </c>
      <c r="D5" s="9">
        <v>43139</v>
      </c>
      <c r="E5" s="7" t="s">
        <v>7</v>
      </c>
      <c r="F5" s="9">
        <v>43202</v>
      </c>
      <c r="G5" s="9" t="s">
        <v>8</v>
      </c>
      <c r="H5" s="9">
        <v>43200</v>
      </c>
      <c r="I5" s="9">
        <v>43233</v>
      </c>
      <c r="J5" s="10">
        <v>312532</v>
      </c>
      <c r="K5" s="11">
        <f t="shared" si="0"/>
        <v>33</v>
      </c>
      <c r="L5" s="10">
        <f t="shared" si="2"/>
        <v>35316.116000000002</v>
      </c>
      <c r="M5" s="15">
        <f t="shared" si="1"/>
        <v>0.113</v>
      </c>
      <c r="N5" s="6"/>
      <c r="O5" s="6"/>
    </row>
    <row r="6" spans="1:18" hidden="1" x14ac:dyDescent="0.25">
      <c r="A6" s="6" t="s">
        <v>12</v>
      </c>
      <c r="B6" s="7" t="s">
        <v>17</v>
      </c>
      <c r="C6" s="8">
        <v>2548</v>
      </c>
      <c r="D6" s="9">
        <v>43140</v>
      </c>
      <c r="E6" s="7" t="s">
        <v>7</v>
      </c>
      <c r="F6" s="9">
        <v>43203</v>
      </c>
      <c r="G6" s="9" t="s">
        <v>8</v>
      </c>
      <c r="H6" s="9">
        <v>43200</v>
      </c>
      <c r="I6" s="9">
        <v>43234</v>
      </c>
      <c r="J6" s="10">
        <v>43634</v>
      </c>
      <c r="K6" s="11">
        <f t="shared" si="0"/>
        <v>34</v>
      </c>
      <c r="L6" s="10">
        <v>52000</v>
      </c>
      <c r="M6" s="15">
        <f t="shared" si="1"/>
        <v>1.1917312187743503</v>
      </c>
      <c r="N6" s="6"/>
      <c r="O6" s="6"/>
    </row>
    <row r="7" spans="1:18" hidden="1" x14ac:dyDescent="0.25">
      <c r="A7" s="6" t="s">
        <v>11</v>
      </c>
      <c r="B7" s="6" t="s">
        <v>14</v>
      </c>
      <c r="C7" s="8">
        <v>2549</v>
      </c>
      <c r="D7" s="9">
        <v>43141</v>
      </c>
      <c r="E7" s="7" t="s">
        <v>7</v>
      </c>
      <c r="F7" s="9">
        <v>43204</v>
      </c>
      <c r="G7" s="9" t="s">
        <v>8</v>
      </c>
      <c r="H7" s="9">
        <v>43200</v>
      </c>
      <c r="I7" s="9">
        <v>43235</v>
      </c>
      <c r="J7" s="10">
        <v>3464376</v>
      </c>
      <c r="K7" s="11">
        <f t="shared" si="0"/>
        <v>35</v>
      </c>
      <c r="L7" s="10">
        <v>402859</v>
      </c>
      <c r="M7" s="15">
        <f t="shared" si="1"/>
        <v>0.11628616524303366</v>
      </c>
      <c r="N7" s="6"/>
      <c r="O7" s="6"/>
    </row>
    <row r="8" spans="1:18" hidden="1" x14ac:dyDescent="0.25">
      <c r="A8" s="6" t="s">
        <v>11</v>
      </c>
      <c r="B8" s="6" t="s">
        <v>23</v>
      </c>
      <c r="C8" s="8">
        <v>2550</v>
      </c>
      <c r="D8" s="9">
        <v>43142</v>
      </c>
      <c r="E8" s="7" t="s">
        <v>7</v>
      </c>
      <c r="F8" s="9">
        <v>43205</v>
      </c>
      <c r="G8" s="9" t="s">
        <v>8</v>
      </c>
      <c r="H8" s="9">
        <v>43200</v>
      </c>
      <c r="I8" s="9">
        <v>43236</v>
      </c>
      <c r="J8" s="10">
        <v>65797659</v>
      </c>
      <c r="K8" s="11">
        <f t="shared" si="0"/>
        <v>36</v>
      </c>
      <c r="L8" s="10">
        <v>73258000</v>
      </c>
      <c r="M8" s="15">
        <f t="shared" si="1"/>
        <v>1.1133830764404551</v>
      </c>
      <c r="N8" s="6"/>
      <c r="O8" s="6"/>
    </row>
    <row r="9" spans="1:18" hidden="1" x14ac:dyDescent="0.25">
      <c r="A9" s="6" t="s">
        <v>11</v>
      </c>
      <c r="B9" s="7" t="s">
        <v>17</v>
      </c>
      <c r="C9" s="8">
        <v>2551</v>
      </c>
      <c r="D9" s="9">
        <v>43143</v>
      </c>
      <c r="E9" s="7" t="s">
        <v>7</v>
      </c>
      <c r="F9" s="9">
        <v>43206</v>
      </c>
      <c r="G9" s="9" t="s">
        <v>8</v>
      </c>
      <c r="H9" s="9">
        <v>43200</v>
      </c>
      <c r="I9" s="9">
        <v>43237</v>
      </c>
      <c r="J9" s="10">
        <v>467</v>
      </c>
      <c r="K9" s="11">
        <f t="shared" si="0"/>
        <v>37</v>
      </c>
      <c r="L9" s="10">
        <v>85</v>
      </c>
      <c r="M9" s="15">
        <f t="shared" si="1"/>
        <v>0.18201284796573874</v>
      </c>
      <c r="N9" s="6"/>
      <c r="O9" s="6"/>
    </row>
    <row r="10" spans="1:18" hidden="1" x14ac:dyDescent="0.25">
      <c r="A10" s="6" t="s">
        <v>11</v>
      </c>
      <c r="B10" s="6" t="s">
        <v>23</v>
      </c>
      <c r="C10" s="8">
        <v>2552</v>
      </c>
      <c r="D10" s="9">
        <v>43144</v>
      </c>
      <c r="E10" s="7" t="s">
        <v>7</v>
      </c>
      <c r="F10" s="9">
        <v>43207</v>
      </c>
      <c r="G10" s="9" t="s">
        <v>8</v>
      </c>
      <c r="H10" s="9">
        <v>43200</v>
      </c>
      <c r="I10" s="9">
        <v>43238</v>
      </c>
      <c r="J10" s="10">
        <v>3246432</v>
      </c>
      <c r="K10" s="11">
        <f t="shared" si="0"/>
        <v>38</v>
      </c>
      <c r="L10" s="10">
        <v>371258</v>
      </c>
      <c r="M10" s="15">
        <f t="shared" si="1"/>
        <v>0.11435877911504076</v>
      </c>
      <c r="N10" s="6"/>
      <c r="O10" s="6"/>
    </row>
    <row r="11" spans="1:18" hidden="1" x14ac:dyDescent="0.25">
      <c r="A11" s="6" t="s">
        <v>12</v>
      </c>
      <c r="B11" s="7" t="s">
        <v>17</v>
      </c>
      <c r="C11" s="8">
        <v>2553</v>
      </c>
      <c r="D11" s="9">
        <v>43145</v>
      </c>
      <c r="E11" s="7" t="s">
        <v>7</v>
      </c>
      <c r="F11" s="9">
        <v>43208</v>
      </c>
      <c r="G11" s="9" t="s">
        <v>8</v>
      </c>
      <c r="H11" s="9">
        <v>43200</v>
      </c>
      <c r="I11" s="9">
        <v>43239</v>
      </c>
      <c r="J11" s="10">
        <v>4365437</v>
      </c>
      <c r="K11" s="11">
        <f t="shared" si="0"/>
        <v>39</v>
      </c>
      <c r="L11" s="10">
        <v>494858</v>
      </c>
      <c r="M11" s="15">
        <f t="shared" si="1"/>
        <v>0.11335818155204164</v>
      </c>
      <c r="N11" s="6"/>
      <c r="O11" s="6"/>
    </row>
    <row r="12" spans="1:18" hidden="1" x14ac:dyDescent="0.25">
      <c r="A12" s="6" t="s">
        <v>12</v>
      </c>
      <c r="B12" s="7" t="s">
        <v>17</v>
      </c>
      <c r="C12" s="8">
        <v>2554</v>
      </c>
      <c r="D12" s="9">
        <v>43146</v>
      </c>
      <c r="E12" s="7" t="s">
        <v>7</v>
      </c>
      <c r="F12" s="9">
        <v>43209</v>
      </c>
      <c r="G12" s="9" t="s">
        <v>8</v>
      </c>
      <c r="H12" s="9">
        <v>43200</v>
      </c>
      <c r="I12" s="9">
        <v>43240</v>
      </c>
      <c r="J12" s="10">
        <v>65476587</v>
      </c>
      <c r="K12" s="11">
        <f t="shared" si="0"/>
        <v>40</v>
      </c>
      <c r="L12" s="10">
        <v>7587258</v>
      </c>
      <c r="M12" s="15">
        <f t="shared" si="1"/>
        <v>0.11587742042816007</v>
      </c>
      <c r="N12" s="6"/>
      <c r="O12" s="6"/>
    </row>
    <row r="13" spans="1:18" hidden="1" x14ac:dyDescent="0.25">
      <c r="A13" s="6" t="s">
        <v>12</v>
      </c>
      <c r="B13" s="6" t="s">
        <v>13</v>
      </c>
      <c r="C13" s="8">
        <v>2555</v>
      </c>
      <c r="D13" s="9">
        <v>43147</v>
      </c>
      <c r="E13" s="7" t="s">
        <v>7</v>
      </c>
      <c r="F13" s="9">
        <v>43210</v>
      </c>
      <c r="G13" s="9" t="s">
        <v>8</v>
      </c>
      <c r="H13" s="9">
        <v>43200</v>
      </c>
      <c r="I13" s="9">
        <v>43241</v>
      </c>
      <c r="J13" s="10">
        <v>65854</v>
      </c>
      <c r="K13" s="11">
        <f t="shared" si="0"/>
        <v>41</v>
      </c>
      <c r="L13" s="10">
        <v>7550</v>
      </c>
      <c r="M13" s="15">
        <f t="shared" si="1"/>
        <v>0.1146475536793513</v>
      </c>
      <c r="N13" s="6"/>
      <c r="O13" s="6"/>
    </row>
    <row r="14" spans="1:18" hidden="1" x14ac:dyDescent="0.25">
      <c r="A14" s="6" t="s">
        <v>12</v>
      </c>
      <c r="B14" s="6" t="s">
        <v>13</v>
      </c>
      <c r="C14" s="8">
        <v>2556</v>
      </c>
      <c r="D14" s="9">
        <v>43148</v>
      </c>
      <c r="E14" s="7" t="s">
        <v>7</v>
      </c>
      <c r="F14" s="9">
        <v>43211</v>
      </c>
      <c r="G14" s="9" t="s">
        <v>8</v>
      </c>
      <c r="H14" s="9">
        <v>43200</v>
      </c>
      <c r="I14" s="9">
        <v>43242</v>
      </c>
      <c r="J14" s="10">
        <v>314632</v>
      </c>
      <c r="K14" s="11">
        <f t="shared" si="0"/>
        <v>42</v>
      </c>
      <c r="L14" s="10">
        <v>36000</v>
      </c>
      <c r="M14" s="15">
        <f t="shared" si="1"/>
        <v>0.1144193851865036</v>
      </c>
      <c r="N14" s="6"/>
      <c r="O14" s="6"/>
    </row>
    <row r="15" spans="1:18" hidden="1" x14ac:dyDescent="0.25">
      <c r="A15" s="6" t="s">
        <v>12</v>
      </c>
      <c r="B15" s="6" t="s">
        <v>13</v>
      </c>
      <c r="C15" s="8">
        <v>2557</v>
      </c>
      <c r="D15" s="9">
        <v>43149</v>
      </c>
      <c r="E15" s="7" t="s">
        <v>7</v>
      </c>
      <c r="F15" s="9">
        <v>43212</v>
      </c>
      <c r="G15" s="9" t="s">
        <v>8</v>
      </c>
      <c r="H15" s="9">
        <v>43200</v>
      </c>
      <c r="I15" s="9">
        <v>43243</v>
      </c>
      <c r="J15" s="10">
        <v>314143</v>
      </c>
      <c r="K15" s="11">
        <f t="shared" si="0"/>
        <v>43</v>
      </c>
      <c r="L15" s="10">
        <v>34897</v>
      </c>
      <c r="M15" s="15">
        <f t="shared" si="1"/>
        <v>0.11108635239365512</v>
      </c>
      <c r="N15" s="6"/>
      <c r="O15" s="6"/>
    </row>
    <row r="16" spans="1:18" hidden="1" x14ac:dyDescent="0.25">
      <c r="A16" s="6" t="s">
        <v>12</v>
      </c>
      <c r="B16" s="7" t="s">
        <v>17</v>
      </c>
      <c r="C16" s="8">
        <v>2558</v>
      </c>
      <c r="D16" s="9">
        <v>43150</v>
      </c>
      <c r="E16" s="7" t="s">
        <v>7</v>
      </c>
      <c r="F16" s="9">
        <v>43213</v>
      </c>
      <c r="G16" s="9" t="s">
        <v>8</v>
      </c>
      <c r="H16" s="9">
        <v>43200</v>
      </c>
      <c r="I16" s="9">
        <v>43244</v>
      </c>
      <c r="J16" s="10">
        <v>143436</v>
      </c>
      <c r="K16" s="11">
        <f t="shared" si="0"/>
        <v>44</v>
      </c>
      <c r="L16" s="10">
        <v>16205</v>
      </c>
      <c r="M16" s="15">
        <f t="shared" si="1"/>
        <v>0.11297721631947349</v>
      </c>
      <c r="N16" s="6"/>
      <c r="O16" s="6"/>
    </row>
    <row r="17" spans="1:15" hidden="1" x14ac:dyDescent="0.25">
      <c r="A17" s="6" t="s">
        <v>10</v>
      </c>
      <c r="B17" s="7" t="s">
        <v>17</v>
      </c>
      <c r="C17" s="8">
        <v>2559</v>
      </c>
      <c r="D17" s="9">
        <v>43151</v>
      </c>
      <c r="E17" s="7" t="s">
        <v>7</v>
      </c>
      <c r="F17" s="9">
        <v>43214</v>
      </c>
      <c r="G17" s="9" t="s">
        <v>8</v>
      </c>
      <c r="H17" s="9">
        <v>43200</v>
      </c>
      <c r="I17" s="9">
        <v>43245</v>
      </c>
      <c r="J17" s="10">
        <v>54754687</v>
      </c>
      <c r="K17" s="11">
        <f t="shared" si="0"/>
        <v>45</v>
      </c>
      <c r="L17" s="10">
        <v>6181181</v>
      </c>
      <c r="M17" s="15">
        <f t="shared" si="1"/>
        <v>0.11288861901447816</v>
      </c>
      <c r="N17" s="6"/>
      <c r="O17" s="6"/>
    </row>
    <row r="18" spans="1:15" hidden="1" x14ac:dyDescent="0.25">
      <c r="A18" s="6" t="s">
        <v>10</v>
      </c>
      <c r="B18" s="7" t="s">
        <v>17</v>
      </c>
      <c r="C18" s="8">
        <v>2560</v>
      </c>
      <c r="D18" s="9">
        <v>43152</v>
      </c>
      <c r="E18" s="7" t="s">
        <v>7</v>
      </c>
      <c r="F18" s="9">
        <v>43215</v>
      </c>
      <c r="G18" s="9" t="s">
        <v>8</v>
      </c>
      <c r="H18" s="9">
        <v>43200</v>
      </c>
      <c r="I18" s="9">
        <v>43246</v>
      </c>
      <c r="J18" s="10">
        <v>34643</v>
      </c>
      <c r="K18" s="11">
        <f t="shared" si="0"/>
        <v>46</v>
      </c>
      <c r="L18" s="10">
        <v>3916</v>
      </c>
      <c r="M18" s="15">
        <f t="shared" si="1"/>
        <v>0.11303870911872528</v>
      </c>
      <c r="N18" s="6"/>
      <c r="O18" s="6"/>
    </row>
    <row r="19" spans="1:15" hidden="1" x14ac:dyDescent="0.25">
      <c r="A19" s="6" t="s">
        <v>10</v>
      </c>
      <c r="B19" s="6" t="s">
        <v>13</v>
      </c>
      <c r="C19" s="8">
        <v>2561</v>
      </c>
      <c r="D19" s="9">
        <v>43153</v>
      </c>
      <c r="E19" s="7" t="s">
        <v>7</v>
      </c>
      <c r="F19" s="9">
        <v>43216</v>
      </c>
      <c r="G19" s="9" t="s">
        <v>8</v>
      </c>
      <c r="H19" s="9">
        <v>43200</v>
      </c>
      <c r="I19" s="9">
        <v>43247</v>
      </c>
      <c r="J19" s="10">
        <v>4256</v>
      </c>
      <c r="K19" s="11">
        <f t="shared" si="0"/>
        <v>47</v>
      </c>
      <c r="L19" s="10">
        <v>581</v>
      </c>
      <c r="M19" s="15">
        <f t="shared" si="1"/>
        <v>0.13651315789473684</v>
      </c>
      <c r="N19" s="6"/>
      <c r="O19" s="6"/>
    </row>
    <row r="20" spans="1:15" hidden="1" x14ac:dyDescent="0.25">
      <c r="A20" s="6" t="s">
        <v>10</v>
      </c>
      <c r="B20" s="6" t="s">
        <v>13</v>
      </c>
      <c r="C20" s="8">
        <v>2562</v>
      </c>
      <c r="D20" s="9">
        <v>43154</v>
      </c>
      <c r="E20" s="7" t="s">
        <v>7</v>
      </c>
      <c r="F20" s="9">
        <v>43217</v>
      </c>
      <c r="G20" s="9" t="s">
        <v>8</v>
      </c>
      <c r="H20" s="9">
        <v>43200</v>
      </c>
      <c r="I20" s="9">
        <v>43248</v>
      </c>
      <c r="J20" s="10">
        <v>24734</v>
      </c>
      <c r="K20" s="11">
        <f t="shared" si="0"/>
        <v>48</v>
      </c>
      <c r="L20" s="10">
        <v>3100</v>
      </c>
      <c r="M20" s="15">
        <f t="shared" si="1"/>
        <v>0.12533354896094445</v>
      </c>
      <c r="N20" s="6"/>
      <c r="O20" s="6"/>
    </row>
    <row r="21" spans="1:15" hidden="1" x14ac:dyDescent="0.25">
      <c r="A21" s="6" t="s">
        <v>12</v>
      </c>
      <c r="B21" s="6" t="s">
        <v>13</v>
      </c>
      <c r="C21" s="8">
        <v>2563</v>
      </c>
      <c r="D21" s="9">
        <v>43155</v>
      </c>
      <c r="E21" s="7" t="s">
        <v>7</v>
      </c>
      <c r="F21" s="9">
        <v>43218</v>
      </c>
      <c r="G21" s="9" t="s">
        <v>8</v>
      </c>
      <c r="H21" s="9">
        <v>43200</v>
      </c>
      <c r="I21" s="9">
        <v>43249</v>
      </c>
      <c r="J21" s="10">
        <v>5432153</v>
      </c>
      <c r="K21" s="11">
        <f t="shared" si="0"/>
        <v>49</v>
      </c>
      <c r="L21" s="10">
        <v>614589</v>
      </c>
      <c r="M21" s="15">
        <f t="shared" si="1"/>
        <v>0.11313911813603188</v>
      </c>
      <c r="N21" s="6"/>
      <c r="O21" s="6"/>
    </row>
    <row r="22" spans="1:15" hidden="1" x14ac:dyDescent="0.25">
      <c r="A22" s="6" t="s">
        <v>12</v>
      </c>
      <c r="B22" s="6" t="s">
        <v>13</v>
      </c>
      <c r="C22" s="8">
        <v>2564</v>
      </c>
      <c r="D22" s="9">
        <v>43156</v>
      </c>
      <c r="E22" s="7" t="s">
        <v>7</v>
      </c>
      <c r="F22" s="9">
        <v>43219</v>
      </c>
      <c r="G22" s="9" t="s">
        <v>8</v>
      </c>
      <c r="H22" s="9">
        <v>43201</v>
      </c>
      <c r="I22" s="9">
        <v>43250</v>
      </c>
      <c r="J22" s="10">
        <v>435</v>
      </c>
      <c r="K22" s="11">
        <f t="shared" si="0"/>
        <v>49</v>
      </c>
      <c r="L22" s="10">
        <v>65</v>
      </c>
      <c r="M22" s="15">
        <f t="shared" si="1"/>
        <v>0.14942528735632185</v>
      </c>
      <c r="N22" s="6"/>
      <c r="O22" s="6"/>
    </row>
    <row r="23" spans="1:15" hidden="1" x14ac:dyDescent="0.25">
      <c r="A23" s="6" t="s">
        <v>12</v>
      </c>
      <c r="B23" s="7" t="s">
        <v>17</v>
      </c>
      <c r="C23" s="8">
        <v>2565</v>
      </c>
      <c r="D23" s="9">
        <v>43157</v>
      </c>
      <c r="E23" s="7" t="s">
        <v>7</v>
      </c>
      <c r="F23" s="9">
        <v>43220</v>
      </c>
      <c r="G23" s="9" t="s">
        <v>8</v>
      </c>
      <c r="H23" s="9">
        <v>43201</v>
      </c>
      <c r="I23" s="9">
        <v>43251</v>
      </c>
      <c r="J23" s="10">
        <v>43243465</v>
      </c>
      <c r="K23" s="11">
        <f t="shared" si="0"/>
        <v>50</v>
      </c>
      <c r="L23" s="10">
        <v>4994552</v>
      </c>
      <c r="M23" s="15">
        <f t="shared" si="1"/>
        <v>0.11549842270965104</v>
      </c>
      <c r="N23" s="6"/>
      <c r="O23" s="6"/>
    </row>
    <row r="24" spans="1:15" hidden="1" x14ac:dyDescent="0.25">
      <c r="A24" s="6" t="s">
        <v>12</v>
      </c>
      <c r="B24" s="6" t="s">
        <v>13</v>
      </c>
      <c r="C24" s="8">
        <v>2566</v>
      </c>
      <c r="D24" s="9">
        <v>43158</v>
      </c>
      <c r="E24" s="7" t="s">
        <v>7</v>
      </c>
      <c r="F24" s="9">
        <v>43221</v>
      </c>
      <c r="G24" s="9" t="s">
        <v>8</v>
      </c>
      <c r="H24" s="9">
        <v>43201</v>
      </c>
      <c r="I24" s="9">
        <v>43252</v>
      </c>
      <c r="J24" s="10">
        <v>34522</v>
      </c>
      <c r="K24" s="11">
        <f t="shared" si="0"/>
        <v>51</v>
      </c>
      <c r="L24" s="10">
        <v>3908</v>
      </c>
      <c r="M24" s="15">
        <f t="shared" si="1"/>
        <v>0.11320317478709228</v>
      </c>
      <c r="N24" s="6"/>
      <c r="O24" s="6"/>
    </row>
    <row r="25" spans="1:15" hidden="1" x14ac:dyDescent="0.25">
      <c r="A25" s="6" t="s">
        <v>11</v>
      </c>
      <c r="B25" s="6" t="s">
        <v>13</v>
      </c>
      <c r="C25" s="8">
        <v>2567</v>
      </c>
      <c r="D25" s="9">
        <v>43159</v>
      </c>
      <c r="E25" s="7" t="s">
        <v>7</v>
      </c>
      <c r="F25" s="9">
        <v>43222</v>
      </c>
      <c r="G25" s="9" t="s">
        <v>8</v>
      </c>
      <c r="H25" s="9">
        <v>43201</v>
      </c>
      <c r="I25" s="9">
        <v>43253</v>
      </c>
      <c r="J25" s="10">
        <v>32534</v>
      </c>
      <c r="K25" s="11">
        <f t="shared" si="0"/>
        <v>52</v>
      </c>
      <c r="L25" s="10">
        <f t="shared" si="2"/>
        <v>3676.3420000000001</v>
      </c>
      <c r="M25" s="15">
        <f t="shared" si="1"/>
        <v>0.113</v>
      </c>
      <c r="N25" s="6"/>
      <c r="O25" s="6"/>
    </row>
    <row r="26" spans="1:15" hidden="1" x14ac:dyDescent="0.25">
      <c r="A26" s="6" t="s">
        <v>11</v>
      </c>
      <c r="B26" s="7" t="s">
        <v>17</v>
      </c>
      <c r="C26" s="8">
        <v>2568</v>
      </c>
      <c r="D26" s="9">
        <v>43160</v>
      </c>
      <c r="E26" s="7" t="s">
        <v>7</v>
      </c>
      <c r="F26" s="9">
        <v>43223</v>
      </c>
      <c r="G26" s="9" t="s">
        <v>8</v>
      </c>
      <c r="H26" s="9">
        <v>43201</v>
      </c>
      <c r="I26" s="9">
        <v>43254</v>
      </c>
      <c r="J26" s="10">
        <v>51489</v>
      </c>
      <c r="K26" s="11">
        <f t="shared" si="0"/>
        <v>53</v>
      </c>
      <c r="L26" s="10">
        <f t="shared" si="2"/>
        <v>5818.2570000000005</v>
      </c>
      <c r="M26" s="15">
        <f t="shared" si="1"/>
        <v>0.113</v>
      </c>
      <c r="N26" s="6"/>
      <c r="O26" s="6"/>
    </row>
    <row r="27" spans="1:15" hidden="1" x14ac:dyDescent="0.25">
      <c r="A27" s="6" t="s">
        <v>11</v>
      </c>
      <c r="B27" s="7" t="s">
        <v>17</v>
      </c>
      <c r="C27" s="8">
        <v>2569</v>
      </c>
      <c r="D27" s="9">
        <v>43161</v>
      </c>
      <c r="E27" s="7" t="s">
        <v>7</v>
      </c>
      <c r="F27" s="9">
        <v>43224</v>
      </c>
      <c r="G27" s="9" t="s">
        <v>8</v>
      </c>
      <c r="H27" s="9">
        <v>43201</v>
      </c>
      <c r="I27" s="9">
        <v>43255</v>
      </c>
      <c r="J27" s="10">
        <v>55156</v>
      </c>
      <c r="K27" s="11">
        <f t="shared" si="0"/>
        <v>54</v>
      </c>
      <c r="L27" s="10">
        <f t="shared" si="2"/>
        <v>6232.6280000000006</v>
      </c>
      <c r="M27" s="15">
        <f t="shared" si="1"/>
        <v>0.11300000000000002</v>
      </c>
      <c r="N27" s="6"/>
      <c r="O27" s="6"/>
    </row>
    <row r="28" spans="1:15" hidden="1" x14ac:dyDescent="0.25">
      <c r="A28" s="6" t="s">
        <v>11</v>
      </c>
      <c r="B28" s="7" t="s">
        <v>17</v>
      </c>
      <c r="C28" s="8">
        <v>2570</v>
      </c>
      <c r="D28" s="9">
        <v>43162</v>
      </c>
      <c r="E28" s="7" t="s">
        <v>7</v>
      </c>
      <c r="F28" s="9">
        <v>43225</v>
      </c>
      <c r="G28" s="9" t="s">
        <v>8</v>
      </c>
      <c r="H28" s="9">
        <v>43201</v>
      </c>
      <c r="I28" s="9">
        <v>43256</v>
      </c>
      <c r="J28" s="10">
        <v>65641825</v>
      </c>
      <c r="K28" s="11">
        <f t="shared" si="0"/>
        <v>55</v>
      </c>
      <c r="L28" s="10">
        <v>7548777</v>
      </c>
      <c r="M28" s="15">
        <f t="shared" si="1"/>
        <v>0.11499949917602077</v>
      </c>
      <c r="N28" s="6"/>
      <c r="O28" s="6"/>
    </row>
    <row r="29" spans="1:15" hidden="1" x14ac:dyDescent="0.25">
      <c r="A29" s="6" t="s">
        <v>11</v>
      </c>
      <c r="B29" s="7" t="s">
        <v>17</v>
      </c>
      <c r="C29" s="8">
        <v>2571</v>
      </c>
      <c r="D29" s="9">
        <v>43163</v>
      </c>
      <c r="E29" s="7" t="s">
        <v>7</v>
      </c>
      <c r="F29" s="9">
        <v>43226</v>
      </c>
      <c r="G29" s="9" t="s">
        <v>8</v>
      </c>
      <c r="H29" s="9">
        <v>43201</v>
      </c>
      <c r="I29" s="9">
        <v>43257</v>
      </c>
      <c r="J29" s="10">
        <v>155</v>
      </c>
      <c r="K29" s="11">
        <f t="shared" si="0"/>
        <v>56</v>
      </c>
      <c r="L29" s="10">
        <v>25</v>
      </c>
      <c r="M29" s="15">
        <f t="shared" si="1"/>
        <v>0.16129032258064516</v>
      </c>
      <c r="N29" s="6"/>
      <c r="O29" s="6"/>
    </row>
    <row r="30" spans="1:15" hidden="1" x14ac:dyDescent="0.25">
      <c r="A30" s="6" t="s">
        <v>11</v>
      </c>
      <c r="B30" s="6" t="s">
        <v>13</v>
      </c>
      <c r="C30" s="8">
        <v>2572</v>
      </c>
      <c r="D30" s="9">
        <v>43164</v>
      </c>
      <c r="E30" s="7" t="s">
        <v>7</v>
      </c>
      <c r="F30" s="9">
        <v>43227</v>
      </c>
      <c r="G30" s="9" t="s">
        <v>8</v>
      </c>
      <c r="H30" s="9">
        <v>43201</v>
      </c>
      <c r="I30" s="9">
        <v>43258</v>
      </c>
      <c r="J30" s="10">
        <v>1215</v>
      </c>
      <c r="K30" s="11">
        <f t="shared" si="0"/>
        <v>57</v>
      </c>
      <c r="L30" s="10">
        <v>145</v>
      </c>
      <c r="M30" s="15">
        <f t="shared" si="1"/>
        <v>0.11934156378600823</v>
      </c>
      <c r="N30" s="6"/>
      <c r="O30" s="6"/>
    </row>
    <row r="31" spans="1:15" hidden="1" x14ac:dyDescent="0.25">
      <c r="A31" s="6" t="s">
        <v>11</v>
      </c>
      <c r="B31" s="7" t="s">
        <v>17</v>
      </c>
      <c r="C31" s="8">
        <v>2573</v>
      </c>
      <c r="D31" s="9">
        <v>43165</v>
      </c>
      <c r="E31" s="7" t="s">
        <v>7</v>
      </c>
      <c r="F31" s="9">
        <v>43228</v>
      </c>
      <c r="G31" s="9" t="s">
        <v>8</v>
      </c>
      <c r="H31" s="9">
        <v>43202</v>
      </c>
      <c r="I31" s="9">
        <v>43259</v>
      </c>
      <c r="J31" s="10">
        <v>156156</v>
      </c>
      <c r="K31" s="11">
        <f t="shared" si="0"/>
        <v>57</v>
      </c>
      <c r="L31" s="10">
        <v>18654</v>
      </c>
      <c r="M31" s="15">
        <f t="shared" si="1"/>
        <v>0.11945746561131176</v>
      </c>
      <c r="N31" s="6"/>
      <c r="O31" s="6"/>
    </row>
    <row r="32" spans="1:15" hidden="1" x14ac:dyDescent="0.25">
      <c r="A32" s="6" t="s">
        <v>11</v>
      </c>
      <c r="B32" s="6" t="s">
        <v>13</v>
      </c>
      <c r="C32" s="8">
        <v>2574</v>
      </c>
      <c r="D32" s="9">
        <v>43166</v>
      </c>
      <c r="E32" s="7" t="s">
        <v>7</v>
      </c>
      <c r="F32" s="9">
        <v>43229</v>
      </c>
      <c r="G32" s="9" t="s">
        <v>8</v>
      </c>
      <c r="H32" s="9">
        <v>43203</v>
      </c>
      <c r="I32" s="9">
        <v>43260</v>
      </c>
      <c r="J32" s="10">
        <v>1651</v>
      </c>
      <c r="K32" s="11">
        <f t="shared" si="0"/>
        <v>57</v>
      </c>
      <c r="L32" s="10">
        <v>250</v>
      </c>
      <c r="M32" s="15">
        <f t="shared" si="1"/>
        <v>0.15142337976983647</v>
      </c>
      <c r="N32" s="6"/>
      <c r="O32" s="6"/>
    </row>
    <row r="33" spans="1:17" hidden="1" x14ac:dyDescent="0.25">
      <c r="A33" s="6" t="s">
        <v>11</v>
      </c>
      <c r="B33" s="6" t="s">
        <v>13</v>
      </c>
      <c r="C33" s="8">
        <v>2575</v>
      </c>
      <c r="D33" s="9">
        <v>43167</v>
      </c>
      <c r="E33" s="7" t="s">
        <v>7</v>
      </c>
      <c r="F33" s="9">
        <v>43230</v>
      </c>
      <c r="G33" s="9" t="s">
        <v>8</v>
      </c>
      <c r="H33" s="9">
        <v>43204</v>
      </c>
      <c r="I33" s="9">
        <v>43261</v>
      </c>
      <c r="J33" s="10">
        <v>61656</v>
      </c>
      <c r="K33" s="11">
        <f t="shared" si="0"/>
        <v>57</v>
      </c>
      <c r="L33" s="10">
        <f t="shared" si="2"/>
        <v>6967.1280000000006</v>
      </c>
      <c r="M33" s="15">
        <f t="shared" si="1"/>
        <v>0.113</v>
      </c>
      <c r="N33" s="6"/>
      <c r="O33" s="6"/>
    </row>
    <row r="34" spans="1:17" hidden="1" x14ac:dyDescent="0.25">
      <c r="A34" s="6" t="s">
        <v>11</v>
      </c>
      <c r="B34" s="7" t="s">
        <v>17</v>
      </c>
      <c r="C34" s="8">
        <v>2576</v>
      </c>
      <c r="D34" s="9">
        <v>43168</v>
      </c>
      <c r="E34" s="7" t="s">
        <v>7</v>
      </c>
      <c r="F34" s="9">
        <v>43231</v>
      </c>
      <c r="G34" s="9" t="s">
        <v>8</v>
      </c>
      <c r="H34" s="9">
        <v>43205</v>
      </c>
      <c r="I34" s="9">
        <v>43262</v>
      </c>
      <c r="J34" s="10">
        <v>61561</v>
      </c>
      <c r="K34" s="11">
        <f t="shared" si="0"/>
        <v>57</v>
      </c>
      <c r="L34" s="10">
        <f t="shared" si="2"/>
        <v>6956.393</v>
      </c>
      <c r="M34" s="15">
        <f t="shared" si="1"/>
        <v>0.113</v>
      </c>
      <c r="N34" s="6"/>
      <c r="O34" s="6"/>
    </row>
    <row r="35" spans="1:17" hidden="1" x14ac:dyDescent="0.25">
      <c r="A35" s="6" t="s">
        <v>11</v>
      </c>
      <c r="B35" s="6" t="s">
        <v>13</v>
      </c>
      <c r="C35" s="8">
        <v>2577</v>
      </c>
      <c r="D35" s="9">
        <v>43169</v>
      </c>
      <c r="E35" s="7" t="s">
        <v>7</v>
      </c>
      <c r="F35" s="9">
        <v>43232</v>
      </c>
      <c r="G35" s="9" t="s">
        <v>8</v>
      </c>
      <c r="H35" s="9">
        <v>43205</v>
      </c>
      <c r="I35" s="9">
        <v>43263</v>
      </c>
      <c r="J35" s="10">
        <v>56156</v>
      </c>
      <c r="K35" s="11">
        <f t="shared" si="0"/>
        <v>58</v>
      </c>
      <c r="L35" s="10">
        <v>3650</v>
      </c>
      <c r="M35" s="15">
        <f t="shared" si="1"/>
        <v>6.4997506944939096E-2</v>
      </c>
      <c r="N35" s="6"/>
      <c r="O35" s="6"/>
    </row>
    <row r="36" spans="1:17" hidden="1" x14ac:dyDescent="0.25">
      <c r="A36" s="6" t="s">
        <v>11</v>
      </c>
      <c r="B36" s="7" t="s">
        <v>17</v>
      </c>
      <c r="C36" s="8">
        <v>2578</v>
      </c>
      <c r="D36" s="9">
        <v>43170</v>
      </c>
      <c r="E36" s="7" t="s">
        <v>7</v>
      </c>
      <c r="F36" s="9">
        <v>43233</v>
      </c>
      <c r="G36" s="9" t="s">
        <v>8</v>
      </c>
      <c r="H36" s="9">
        <v>43205</v>
      </c>
      <c r="I36" s="9">
        <v>43264</v>
      </c>
      <c r="J36" s="10">
        <v>6151</v>
      </c>
      <c r="K36" s="11">
        <f t="shared" si="0"/>
        <v>59</v>
      </c>
      <c r="L36" s="10">
        <v>750</v>
      </c>
      <c r="M36" s="15">
        <f t="shared" si="1"/>
        <v>0.12193139326938709</v>
      </c>
      <c r="N36" s="6"/>
      <c r="O36" s="6"/>
    </row>
    <row r="37" spans="1:17" hidden="1" x14ac:dyDescent="0.25">
      <c r="A37" s="6" t="s">
        <v>11</v>
      </c>
      <c r="B37" s="6" t="s">
        <v>13</v>
      </c>
      <c r="C37" s="8">
        <v>2579</v>
      </c>
      <c r="D37" s="9">
        <v>43171</v>
      </c>
      <c r="E37" s="7" t="s">
        <v>7</v>
      </c>
      <c r="F37" s="9">
        <v>43234</v>
      </c>
      <c r="G37" s="9" t="s">
        <v>8</v>
      </c>
      <c r="H37" s="9">
        <v>43205</v>
      </c>
      <c r="I37" s="9">
        <v>43265</v>
      </c>
      <c r="J37" s="10">
        <v>61561</v>
      </c>
      <c r="K37" s="11">
        <f t="shared" si="0"/>
        <v>60</v>
      </c>
      <c r="L37" s="10">
        <v>8552</v>
      </c>
      <c r="M37" s="15">
        <f t="shared" si="1"/>
        <v>0.13891912087198063</v>
      </c>
      <c r="N37" s="6"/>
      <c r="O37" s="6"/>
    </row>
    <row r="38" spans="1:17" hidden="1" x14ac:dyDescent="0.25">
      <c r="A38" s="6" t="s">
        <v>11</v>
      </c>
      <c r="B38" s="6" t="s">
        <v>13</v>
      </c>
      <c r="C38" s="8">
        <v>2580</v>
      </c>
      <c r="D38" s="9">
        <v>43172</v>
      </c>
      <c r="E38" s="7" t="s">
        <v>7</v>
      </c>
      <c r="F38" s="9">
        <v>43235</v>
      </c>
      <c r="G38" s="9" t="s">
        <v>8</v>
      </c>
      <c r="H38" s="9">
        <v>43205</v>
      </c>
      <c r="I38" s="9">
        <v>43266</v>
      </c>
      <c r="J38" s="10">
        <v>66156</v>
      </c>
      <c r="K38" s="11">
        <f t="shared" si="0"/>
        <v>61</v>
      </c>
      <c r="L38" s="10">
        <v>7145</v>
      </c>
      <c r="M38" s="15">
        <f t="shared" si="1"/>
        <v>0.10800229759961304</v>
      </c>
      <c r="N38" s="6"/>
      <c r="O38" s="6"/>
    </row>
    <row r="39" spans="1:17" hidden="1" x14ac:dyDescent="0.25">
      <c r="A39" s="6" t="s">
        <v>11</v>
      </c>
      <c r="B39" s="6" t="s">
        <v>14</v>
      </c>
      <c r="C39" s="8">
        <v>2581</v>
      </c>
      <c r="D39" s="9">
        <v>43173</v>
      </c>
      <c r="E39" s="7" t="s">
        <v>7</v>
      </c>
      <c r="F39" s="9">
        <v>43236</v>
      </c>
      <c r="G39" s="9" t="s">
        <v>8</v>
      </c>
      <c r="H39" s="9">
        <v>43205</v>
      </c>
      <c r="I39" s="9">
        <v>43267</v>
      </c>
      <c r="J39" s="10">
        <v>89116</v>
      </c>
      <c r="K39" s="11">
        <f t="shared" si="0"/>
        <v>62</v>
      </c>
      <c r="L39" s="10">
        <v>9580</v>
      </c>
      <c r="M39" s="15">
        <f t="shared" si="1"/>
        <v>0.10750033663988509</v>
      </c>
      <c r="N39" s="6"/>
      <c r="O39" s="6"/>
    </row>
    <row r="40" spans="1:17" hidden="1" x14ac:dyDescent="0.25">
      <c r="A40" s="6" t="s">
        <v>10</v>
      </c>
      <c r="B40" s="6" t="s">
        <v>14</v>
      </c>
      <c r="C40" s="8">
        <v>2582</v>
      </c>
      <c r="D40" s="9">
        <v>43174</v>
      </c>
      <c r="E40" s="7" t="s">
        <v>7</v>
      </c>
      <c r="F40" s="9">
        <v>43237</v>
      </c>
      <c r="G40" s="9" t="s">
        <v>8</v>
      </c>
      <c r="H40" s="9">
        <v>43205</v>
      </c>
      <c r="I40" s="9">
        <v>43268</v>
      </c>
      <c r="J40" s="10">
        <v>311213</v>
      </c>
      <c r="K40" s="11">
        <f t="shared" si="0"/>
        <v>63</v>
      </c>
      <c r="L40" s="10">
        <v>3558</v>
      </c>
      <c r="M40" s="15">
        <f t="shared" si="1"/>
        <v>1.1432684367298281E-2</v>
      </c>
      <c r="N40" s="6"/>
      <c r="O40" s="6"/>
    </row>
    <row r="41" spans="1:17" x14ac:dyDescent="0.25">
      <c r="A41" s="6" t="s">
        <v>10</v>
      </c>
      <c r="B41" s="6" t="s">
        <v>23</v>
      </c>
      <c r="C41" s="8">
        <v>2583</v>
      </c>
      <c r="D41" s="9">
        <v>43175</v>
      </c>
      <c r="E41" s="7" t="s">
        <v>7</v>
      </c>
      <c r="F41" s="9">
        <v>43238</v>
      </c>
      <c r="G41" s="9" t="s">
        <v>8</v>
      </c>
      <c r="H41" s="9">
        <v>43205</v>
      </c>
      <c r="I41" s="9">
        <v>43269</v>
      </c>
      <c r="J41" s="10">
        <v>331325</v>
      </c>
      <c r="K41" s="11">
        <f t="shared" si="0"/>
        <v>64</v>
      </c>
      <c r="L41" s="10">
        <f t="shared" si="2"/>
        <v>37439.724999999999</v>
      </c>
      <c r="M41" s="15">
        <f t="shared" si="1"/>
        <v>0.11299999999999999</v>
      </c>
      <c r="N41" s="10" t="e">
        <f>SUMPRODUCT(SUBTOTAL(J41:J59,M41:M59)/SUBTOTAL(9,J41:J60))</f>
        <v>#VALUE!</v>
      </c>
      <c r="O41" s="12" t="e">
        <f>SUMPRODUCT(SUBTOTAL(J41:J59,K41:K59)/SUBTOTAL(9,J41:J60))</f>
        <v>#VALUE!</v>
      </c>
      <c r="P41" s="20">
        <f>Лист3!N2</f>
        <v>0.1130826152173852</v>
      </c>
      <c r="Q41" s="21">
        <f>Лист3!O2</f>
        <v>72.600952684898417</v>
      </c>
    </row>
    <row r="42" spans="1:17" hidden="1" x14ac:dyDescent="0.25">
      <c r="A42" s="6" t="s">
        <v>10</v>
      </c>
      <c r="B42" s="6" t="s">
        <v>14</v>
      </c>
      <c r="C42" s="8">
        <v>2584</v>
      </c>
      <c r="D42" s="9">
        <v>43176</v>
      </c>
      <c r="E42" s="7" t="s">
        <v>7</v>
      </c>
      <c r="F42" s="9">
        <v>43239</v>
      </c>
      <c r="G42" s="9" t="s">
        <v>8</v>
      </c>
      <c r="H42" s="9">
        <v>43205</v>
      </c>
      <c r="I42" s="9">
        <v>43270</v>
      </c>
      <c r="J42" s="10">
        <v>321321</v>
      </c>
      <c r="K42" s="11">
        <f t="shared" si="0"/>
        <v>65</v>
      </c>
      <c r="L42" s="10">
        <f t="shared" si="2"/>
        <v>36309.273000000001</v>
      </c>
      <c r="M42" s="15">
        <f t="shared" si="1"/>
        <v>0.113</v>
      </c>
      <c r="N42" s="6"/>
      <c r="O42" s="6"/>
    </row>
    <row r="43" spans="1:17" x14ac:dyDescent="0.25">
      <c r="A43" s="6" t="s">
        <v>10</v>
      </c>
      <c r="B43" s="6" t="s">
        <v>23</v>
      </c>
      <c r="C43" s="8">
        <v>2585</v>
      </c>
      <c r="D43" s="9">
        <v>43177</v>
      </c>
      <c r="E43" s="7" t="s">
        <v>7</v>
      </c>
      <c r="F43" s="9">
        <v>43240</v>
      </c>
      <c r="G43" s="9" t="s">
        <v>8</v>
      </c>
      <c r="H43" s="9">
        <v>43205</v>
      </c>
      <c r="I43" s="9">
        <v>43271</v>
      </c>
      <c r="J43" s="10">
        <v>311</v>
      </c>
      <c r="K43" s="11">
        <f t="shared" si="0"/>
        <v>66</v>
      </c>
      <c r="L43" s="10">
        <f t="shared" si="2"/>
        <v>35.143000000000001</v>
      </c>
      <c r="M43" s="15">
        <f t="shared" si="1"/>
        <v>0.113</v>
      </c>
      <c r="N43" s="6"/>
      <c r="O43" s="6"/>
      <c r="P43" s="22">
        <f>SUBTOTAL(9,L2:L60)/SUBTOTAL(9,J2:J60)</f>
        <v>0.1130826152173852</v>
      </c>
      <c r="Q43" s="5">
        <f ca="1">SUMPRODUCT(J2:J60,K2:K60,SUBTOTAL(2,INDIRECT("J"&amp;ROW(K2:K60))))/SUBTOTAL(9,J2:J60)</f>
        <v>72.600952684898417</v>
      </c>
    </row>
    <row r="44" spans="1:17" hidden="1" x14ac:dyDescent="0.25">
      <c r="A44" s="6" t="s">
        <v>10</v>
      </c>
      <c r="B44" s="6" t="s">
        <v>14</v>
      </c>
      <c r="C44" s="8">
        <v>2586</v>
      </c>
      <c r="D44" s="9">
        <v>43178</v>
      </c>
      <c r="E44" s="7" t="s">
        <v>7</v>
      </c>
      <c r="F44" s="9">
        <v>43241</v>
      </c>
      <c r="G44" s="9" t="s">
        <v>8</v>
      </c>
      <c r="H44" s="9">
        <v>43205</v>
      </c>
      <c r="I44" s="9">
        <v>43272</v>
      </c>
      <c r="J44" s="10">
        <v>33321</v>
      </c>
      <c r="K44" s="11">
        <f t="shared" si="0"/>
        <v>67</v>
      </c>
      <c r="L44" s="10">
        <f t="shared" si="2"/>
        <v>3765.2730000000001</v>
      </c>
      <c r="M44" s="15">
        <f t="shared" si="1"/>
        <v>0.113</v>
      </c>
      <c r="N44" s="6"/>
      <c r="O44" s="6"/>
    </row>
    <row r="45" spans="1:17" hidden="1" x14ac:dyDescent="0.25">
      <c r="A45" s="6" t="s">
        <v>10</v>
      </c>
      <c r="B45" s="6" t="s">
        <v>14</v>
      </c>
      <c r="C45" s="8">
        <v>2587</v>
      </c>
      <c r="D45" s="9">
        <v>43179</v>
      </c>
      <c r="E45" s="7" t="s">
        <v>7</v>
      </c>
      <c r="F45" s="9">
        <v>43242</v>
      </c>
      <c r="G45" s="9" t="s">
        <v>8</v>
      </c>
      <c r="H45" s="9">
        <v>43206</v>
      </c>
      <c r="I45" s="9">
        <v>43273</v>
      </c>
      <c r="J45" s="10">
        <v>3311</v>
      </c>
      <c r="K45" s="11">
        <f t="shared" si="0"/>
        <v>67</v>
      </c>
      <c r="L45" s="10">
        <f t="shared" si="2"/>
        <v>374.14300000000003</v>
      </c>
      <c r="M45" s="15">
        <f t="shared" si="1"/>
        <v>0.113</v>
      </c>
      <c r="N45" s="6"/>
      <c r="O45" s="6"/>
    </row>
    <row r="46" spans="1:17" x14ac:dyDescent="0.25">
      <c r="A46" s="6" t="s">
        <v>10</v>
      </c>
      <c r="B46" s="6" t="s">
        <v>23</v>
      </c>
      <c r="C46" s="8">
        <v>2588</v>
      </c>
      <c r="D46" s="9">
        <v>43180</v>
      </c>
      <c r="E46" s="7" t="s">
        <v>7</v>
      </c>
      <c r="F46" s="9">
        <v>43243</v>
      </c>
      <c r="G46" s="9" t="s">
        <v>8</v>
      </c>
      <c r="H46" s="9">
        <v>43207</v>
      </c>
      <c r="I46" s="9">
        <v>43274</v>
      </c>
      <c r="J46" s="10">
        <v>3212123</v>
      </c>
      <c r="K46" s="11">
        <f t="shared" si="0"/>
        <v>67</v>
      </c>
      <c r="L46" s="10">
        <v>370258</v>
      </c>
      <c r="M46" s="15">
        <f t="shared" si="1"/>
        <v>0.11526893584087533</v>
      </c>
      <c r="N46" s="6"/>
      <c r="O46" s="6"/>
    </row>
    <row r="47" spans="1:17" hidden="1" x14ac:dyDescent="0.25">
      <c r="A47" s="6" t="s">
        <v>10</v>
      </c>
      <c r="B47" s="6" t="s">
        <v>14</v>
      </c>
      <c r="C47" s="8">
        <v>2589</v>
      </c>
      <c r="D47" s="9">
        <v>43181</v>
      </c>
      <c r="E47" s="7" t="s">
        <v>7</v>
      </c>
      <c r="F47" s="9">
        <v>43244</v>
      </c>
      <c r="G47" s="9" t="s">
        <v>8</v>
      </c>
      <c r="H47" s="9">
        <v>43208</v>
      </c>
      <c r="I47" s="9">
        <v>43275</v>
      </c>
      <c r="J47" s="10">
        <v>3132132</v>
      </c>
      <c r="K47" s="11">
        <f t="shared" si="0"/>
        <v>67</v>
      </c>
      <c r="L47" s="10">
        <f t="shared" si="2"/>
        <v>353930.91600000003</v>
      </c>
      <c r="M47" s="15">
        <f t="shared" si="1"/>
        <v>0.113</v>
      </c>
      <c r="N47" s="6"/>
      <c r="O47" s="6"/>
    </row>
    <row r="48" spans="1:17" hidden="1" x14ac:dyDescent="0.25">
      <c r="A48" s="6" t="s">
        <v>10</v>
      </c>
      <c r="B48" s="6" t="s">
        <v>14</v>
      </c>
      <c r="C48" s="8">
        <v>2590</v>
      </c>
      <c r="D48" s="9">
        <v>43182</v>
      </c>
      <c r="E48" s="7" t="s">
        <v>7</v>
      </c>
      <c r="F48" s="9">
        <v>43245</v>
      </c>
      <c r="G48" s="9" t="s">
        <v>8</v>
      </c>
      <c r="H48" s="9">
        <v>43209</v>
      </c>
      <c r="I48" s="9">
        <v>43276</v>
      </c>
      <c r="J48" s="10">
        <v>31132</v>
      </c>
      <c r="K48" s="11">
        <f t="shared" si="0"/>
        <v>67</v>
      </c>
      <c r="L48" s="10">
        <f t="shared" si="2"/>
        <v>3517.9160000000002</v>
      </c>
      <c r="M48" s="15">
        <f t="shared" si="1"/>
        <v>0.113</v>
      </c>
      <c r="N48" s="6"/>
      <c r="O48" s="6"/>
    </row>
    <row r="49" spans="1:15" hidden="1" x14ac:dyDescent="0.25">
      <c r="A49" s="6" t="s">
        <v>10</v>
      </c>
      <c r="B49" s="6" t="s">
        <v>13</v>
      </c>
      <c r="C49" s="8">
        <v>2591</v>
      </c>
      <c r="D49" s="9">
        <v>43183</v>
      </c>
      <c r="E49" s="7" t="s">
        <v>7</v>
      </c>
      <c r="F49" s="9">
        <v>43246</v>
      </c>
      <c r="G49" s="9" t="s">
        <v>8</v>
      </c>
      <c r="H49" s="9">
        <v>43209</v>
      </c>
      <c r="I49" s="9">
        <v>43277</v>
      </c>
      <c r="J49" s="10">
        <v>311</v>
      </c>
      <c r="K49" s="11">
        <f t="shared" si="0"/>
        <v>68</v>
      </c>
      <c r="L49" s="10">
        <f t="shared" si="2"/>
        <v>35.143000000000001</v>
      </c>
      <c r="M49" s="15">
        <f t="shared" si="1"/>
        <v>0.113</v>
      </c>
      <c r="N49" s="6"/>
      <c r="O49" s="6"/>
    </row>
    <row r="50" spans="1:15" x14ac:dyDescent="0.25">
      <c r="A50" s="6" t="s">
        <v>10</v>
      </c>
      <c r="B50" s="6" t="s">
        <v>23</v>
      </c>
      <c r="C50" s="8">
        <v>2592</v>
      </c>
      <c r="D50" s="9">
        <v>43184</v>
      </c>
      <c r="E50" s="7" t="s">
        <v>7</v>
      </c>
      <c r="F50" s="9">
        <v>43247</v>
      </c>
      <c r="G50" s="9" t="s">
        <v>8</v>
      </c>
      <c r="H50" s="9">
        <v>43209</v>
      </c>
      <c r="I50" s="9">
        <v>43278</v>
      </c>
      <c r="J50" s="10">
        <v>3213232</v>
      </c>
      <c r="K50" s="11">
        <f t="shared" si="0"/>
        <v>69</v>
      </c>
      <c r="L50" s="10">
        <f t="shared" si="2"/>
        <v>363095.21600000001</v>
      </c>
      <c r="M50" s="15">
        <f t="shared" si="1"/>
        <v>0.113</v>
      </c>
      <c r="N50" s="6"/>
      <c r="O50" s="6"/>
    </row>
    <row r="51" spans="1:15" x14ac:dyDescent="0.25">
      <c r="A51" s="6" t="s">
        <v>10</v>
      </c>
      <c r="B51" s="6" t="s">
        <v>23</v>
      </c>
      <c r="C51" s="8">
        <v>2593</v>
      </c>
      <c r="D51" s="9">
        <v>43185</v>
      </c>
      <c r="E51" s="7" t="s">
        <v>7</v>
      </c>
      <c r="F51" s="9">
        <v>43248</v>
      </c>
      <c r="G51" s="9" t="s">
        <v>8</v>
      </c>
      <c r="H51" s="9">
        <v>43209</v>
      </c>
      <c r="I51" s="9">
        <v>43279</v>
      </c>
      <c r="J51" s="10">
        <v>32112</v>
      </c>
      <c r="K51" s="11">
        <f t="shared" si="0"/>
        <v>70</v>
      </c>
      <c r="L51" s="10">
        <f t="shared" si="2"/>
        <v>3628.6559999999999</v>
      </c>
      <c r="M51" s="15">
        <f t="shared" si="1"/>
        <v>0.113</v>
      </c>
      <c r="N51" s="6"/>
      <c r="O51" s="6"/>
    </row>
    <row r="52" spans="1:15" hidden="1" x14ac:dyDescent="0.25">
      <c r="A52" s="6" t="s">
        <v>11</v>
      </c>
      <c r="B52" s="6" t="s">
        <v>13</v>
      </c>
      <c r="C52" s="8">
        <v>2594</v>
      </c>
      <c r="D52" s="9">
        <v>43186</v>
      </c>
      <c r="E52" s="7" t="s">
        <v>7</v>
      </c>
      <c r="F52" s="9">
        <v>43249</v>
      </c>
      <c r="G52" s="9" t="s">
        <v>8</v>
      </c>
      <c r="H52" s="9">
        <v>43209</v>
      </c>
      <c r="I52" s="9">
        <v>43280</v>
      </c>
      <c r="J52" s="10">
        <v>518125</v>
      </c>
      <c r="K52" s="11">
        <f t="shared" si="0"/>
        <v>71</v>
      </c>
      <c r="L52" s="10">
        <f t="shared" si="2"/>
        <v>58548.125</v>
      </c>
      <c r="M52" s="15">
        <f t="shared" si="1"/>
        <v>0.113</v>
      </c>
      <c r="N52" s="6"/>
      <c r="O52" s="6"/>
    </row>
    <row r="53" spans="1:15" hidden="1" x14ac:dyDescent="0.25">
      <c r="A53" s="6" t="s">
        <v>11</v>
      </c>
      <c r="B53" s="6" t="s">
        <v>23</v>
      </c>
      <c r="C53" s="8">
        <v>2595</v>
      </c>
      <c r="D53" s="9">
        <v>43187</v>
      </c>
      <c r="E53" s="7" t="s">
        <v>7</v>
      </c>
      <c r="F53" s="9">
        <v>43250</v>
      </c>
      <c r="G53" s="9" t="s">
        <v>8</v>
      </c>
      <c r="H53" s="9">
        <v>43210</v>
      </c>
      <c r="I53" s="9">
        <v>43281</v>
      </c>
      <c r="J53" s="10">
        <v>12321</v>
      </c>
      <c r="K53" s="11">
        <f t="shared" si="0"/>
        <v>71</v>
      </c>
      <c r="L53" s="10">
        <f t="shared" si="2"/>
        <v>1392.2730000000001</v>
      </c>
      <c r="M53" s="15">
        <f t="shared" si="1"/>
        <v>0.11300000000000002</v>
      </c>
      <c r="N53" s="6"/>
      <c r="O53" s="6"/>
    </row>
    <row r="54" spans="1:15" hidden="1" x14ac:dyDescent="0.25">
      <c r="A54" s="6" t="s">
        <v>11</v>
      </c>
      <c r="B54" s="6" t="s">
        <v>23</v>
      </c>
      <c r="C54" s="8">
        <v>2596</v>
      </c>
      <c r="D54" s="9">
        <v>43188</v>
      </c>
      <c r="E54" s="7" t="s">
        <v>7</v>
      </c>
      <c r="F54" s="9">
        <v>43251</v>
      </c>
      <c r="G54" s="9" t="s">
        <v>8</v>
      </c>
      <c r="H54" s="9">
        <v>43211</v>
      </c>
      <c r="I54" s="9">
        <v>43282</v>
      </c>
      <c r="J54" s="10">
        <v>32121</v>
      </c>
      <c r="K54" s="11">
        <f t="shared" si="0"/>
        <v>71</v>
      </c>
      <c r="L54" s="10">
        <f t="shared" si="2"/>
        <v>3629.6730000000002</v>
      </c>
      <c r="M54" s="15">
        <f t="shared" si="1"/>
        <v>0.113</v>
      </c>
      <c r="N54" s="6"/>
      <c r="O54" s="6"/>
    </row>
    <row r="55" spans="1:15" hidden="1" x14ac:dyDescent="0.25">
      <c r="A55" s="6" t="s">
        <v>11</v>
      </c>
      <c r="B55" s="6" t="s">
        <v>13</v>
      </c>
      <c r="C55" s="8">
        <v>2597</v>
      </c>
      <c r="D55" s="9">
        <v>43189</v>
      </c>
      <c r="E55" s="7" t="s">
        <v>7</v>
      </c>
      <c r="F55" s="9">
        <v>43252</v>
      </c>
      <c r="G55" s="9" t="s">
        <v>8</v>
      </c>
      <c r="H55" s="9">
        <v>43212</v>
      </c>
      <c r="I55" s="9">
        <v>43283</v>
      </c>
      <c r="J55" s="10">
        <v>3213212</v>
      </c>
      <c r="K55" s="11">
        <f t="shared" si="0"/>
        <v>71</v>
      </c>
      <c r="L55" s="10">
        <f t="shared" si="2"/>
        <v>363092.95600000001</v>
      </c>
      <c r="M55" s="15">
        <f t="shared" si="1"/>
        <v>0.113</v>
      </c>
      <c r="N55" s="6"/>
      <c r="O55" s="6"/>
    </row>
    <row r="56" spans="1:15" hidden="1" x14ac:dyDescent="0.25">
      <c r="A56" s="6" t="s">
        <v>10</v>
      </c>
      <c r="B56" s="6" t="s">
        <v>13</v>
      </c>
      <c r="C56" s="8">
        <v>2598</v>
      </c>
      <c r="D56" s="9">
        <v>43190</v>
      </c>
      <c r="E56" s="7" t="s">
        <v>7</v>
      </c>
      <c r="F56" s="9">
        <v>43253</v>
      </c>
      <c r="G56" s="9" t="s">
        <v>8</v>
      </c>
      <c r="H56" s="9">
        <v>43213</v>
      </c>
      <c r="I56" s="9">
        <v>43284</v>
      </c>
      <c r="J56" s="10">
        <v>321321</v>
      </c>
      <c r="K56" s="11">
        <f t="shared" si="0"/>
        <v>71</v>
      </c>
      <c r="L56" s="10">
        <v>37809</v>
      </c>
      <c r="M56" s="15">
        <f t="shared" si="1"/>
        <v>0.11766737934962233</v>
      </c>
      <c r="N56" s="6"/>
      <c r="O56" s="6"/>
    </row>
    <row r="57" spans="1:15" hidden="1" x14ac:dyDescent="0.25">
      <c r="A57" s="6" t="s">
        <v>10</v>
      </c>
      <c r="B57" s="7" t="s">
        <v>17</v>
      </c>
      <c r="C57" s="8">
        <v>2599</v>
      </c>
      <c r="D57" s="9">
        <v>43191</v>
      </c>
      <c r="E57" s="7" t="s">
        <v>7</v>
      </c>
      <c r="F57" s="9">
        <v>43254</v>
      </c>
      <c r="G57" s="9" t="s">
        <v>8</v>
      </c>
      <c r="H57" s="9">
        <v>43213</v>
      </c>
      <c r="I57" s="9">
        <v>43285</v>
      </c>
      <c r="J57" s="10">
        <v>514</v>
      </c>
      <c r="K57" s="11">
        <f t="shared" si="0"/>
        <v>72</v>
      </c>
      <c r="L57" s="10">
        <v>90</v>
      </c>
      <c r="M57" s="15">
        <f t="shared" si="1"/>
        <v>0.17509727626459143</v>
      </c>
      <c r="N57" s="6"/>
      <c r="O57" s="6"/>
    </row>
    <row r="58" spans="1:15" x14ac:dyDescent="0.25">
      <c r="A58" s="6" t="s">
        <v>10</v>
      </c>
      <c r="B58" s="6" t="s">
        <v>23</v>
      </c>
      <c r="C58" s="8">
        <v>2600</v>
      </c>
      <c r="D58" s="9">
        <v>43192</v>
      </c>
      <c r="E58" s="7" t="s">
        <v>7</v>
      </c>
      <c r="F58" s="9">
        <v>43255</v>
      </c>
      <c r="G58" s="9" t="s">
        <v>8</v>
      </c>
      <c r="H58" s="9">
        <v>43213</v>
      </c>
      <c r="I58" s="9">
        <v>43286</v>
      </c>
      <c r="J58" s="10">
        <v>81425132</v>
      </c>
      <c r="K58" s="11">
        <f t="shared" si="0"/>
        <v>73</v>
      </c>
      <c r="L58" s="10">
        <f t="shared" si="2"/>
        <v>9201039.9160000011</v>
      </c>
      <c r="M58" s="15">
        <f t="shared" si="1"/>
        <v>0.11300000000000002</v>
      </c>
      <c r="N58" s="6"/>
      <c r="O58" s="6"/>
    </row>
    <row r="59" spans="1:15" x14ac:dyDescent="0.25">
      <c r="A59" s="6" t="s">
        <v>10</v>
      </c>
      <c r="B59" s="6" t="s">
        <v>23</v>
      </c>
      <c r="C59" s="8">
        <v>2601</v>
      </c>
      <c r="D59" s="9">
        <v>43193</v>
      </c>
      <c r="E59" s="7" t="s">
        <v>7</v>
      </c>
      <c r="F59" s="9">
        <v>43256</v>
      </c>
      <c r="G59" s="9" t="s">
        <v>8</v>
      </c>
      <c r="H59" s="9">
        <v>43213</v>
      </c>
      <c r="I59" s="9">
        <v>43287</v>
      </c>
      <c r="J59" s="10">
        <v>3181</v>
      </c>
      <c r="K59" s="11">
        <f t="shared" si="0"/>
        <v>74</v>
      </c>
      <c r="L59" s="10">
        <f t="shared" si="2"/>
        <v>359.45300000000003</v>
      </c>
      <c r="M59" s="15">
        <f t="shared" si="1"/>
        <v>0.113</v>
      </c>
      <c r="N59" s="6"/>
      <c r="O59" s="6"/>
    </row>
    <row r="60" spans="1:15" hidden="1" x14ac:dyDescent="0.25">
      <c r="A60" s="6" t="s">
        <v>10</v>
      </c>
      <c r="B60" s="7" t="s">
        <v>17</v>
      </c>
      <c r="C60" s="8">
        <v>2602</v>
      </c>
      <c r="D60" s="9">
        <v>43194</v>
      </c>
      <c r="E60" s="7" t="s">
        <v>7</v>
      </c>
      <c r="F60" s="9">
        <v>43257</v>
      </c>
      <c r="G60" s="9" t="s">
        <v>8</v>
      </c>
      <c r="H60" s="9">
        <v>43213</v>
      </c>
      <c r="I60" s="9">
        <v>43288</v>
      </c>
      <c r="J60" s="10">
        <v>331</v>
      </c>
      <c r="K60" s="11">
        <f t="shared" si="0"/>
        <v>75</v>
      </c>
      <c r="L60" s="10">
        <f t="shared" si="2"/>
        <v>37.402999999999999</v>
      </c>
      <c r="M60" s="15">
        <f t="shared" si="1"/>
        <v>0.11299999999999999</v>
      </c>
      <c r="N60" s="6"/>
      <c r="O60" s="6"/>
    </row>
    <row r="68" spans="7:7" x14ac:dyDescent="0.25">
      <c r="G68" s="16"/>
    </row>
  </sheetData>
  <autoFilter ref="A1:O60">
    <filterColumn colId="0">
      <filters>
        <filter val="Альфа"/>
      </filters>
    </filterColumn>
    <filterColumn colId="1">
      <filters>
        <filter val="Эпсилон"/>
      </filters>
    </filterColumn>
  </autoFilter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O8"/>
  <sheetViews>
    <sheetView topLeftCell="F1" workbookViewId="0">
      <selection activeCell="O2" sqref="O2"/>
    </sheetView>
  </sheetViews>
  <sheetFormatPr defaultRowHeight="15" x14ac:dyDescent="0.25"/>
  <cols>
    <col min="1" max="1" width="31.140625" customWidth="1"/>
    <col min="2" max="2" width="23.42578125" customWidth="1"/>
    <col min="3" max="13" width="21.7109375" customWidth="1"/>
    <col min="14" max="15" width="16.5703125" customWidth="1"/>
  </cols>
  <sheetData>
    <row r="1" spans="1:15" ht="45" x14ac:dyDescent="0.25">
      <c r="A1" s="1" t="s">
        <v>9</v>
      </c>
      <c r="B1" s="1" t="s">
        <v>15</v>
      </c>
      <c r="C1" s="2" t="s">
        <v>0</v>
      </c>
      <c r="D1" s="3" t="s">
        <v>1</v>
      </c>
      <c r="E1" s="1" t="s">
        <v>2</v>
      </c>
      <c r="F1" s="3" t="s">
        <v>3</v>
      </c>
      <c r="G1" s="1" t="s">
        <v>4</v>
      </c>
      <c r="H1" s="3" t="s">
        <v>16</v>
      </c>
      <c r="I1" s="3" t="s">
        <v>5</v>
      </c>
      <c r="J1" s="4" t="s">
        <v>18</v>
      </c>
      <c r="K1" s="1" t="s">
        <v>6</v>
      </c>
      <c r="L1" s="4" t="s">
        <v>20</v>
      </c>
      <c r="M1" s="4" t="s">
        <v>22</v>
      </c>
      <c r="N1" s="1" t="s">
        <v>21</v>
      </c>
      <c r="O1" s="4" t="s">
        <v>19</v>
      </c>
    </row>
    <row r="2" spans="1:15" x14ac:dyDescent="0.25">
      <c r="A2" s="6" t="s">
        <v>10</v>
      </c>
      <c r="B2" s="6" t="s">
        <v>23</v>
      </c>
      <c r="C2" s="8">
        <v>2583</v>
      </c>
      <c r="D2" s="9">
        <v>43175</v>
      </c>
      <c r="E2" s="7" t="s">
        <v>7</v>
      </c>
      <c r="F2" s="9">
        <v>43238</v>
      </c>
      <c r="G2" s="9" t="s">
        <v>8</v>
      </c>
      <c r="H2" s="9">
        <v>43205</v>
      </c>
      <c r="I2" s="9">
        <v>43269</v>
      </c>
      <c r="J2" s="10">
        <v>331325</v>
      </c>
      <c r="K2" s="11">
        <v>64</v>
      </c>
      <c r="L2" s="10">
        <v>37439.724999999999</v>
      </c>
      <c r="M2" s="15">
        <v>0.11299999999999999</v>
      </c>
      <c r="N2" s="15">
        <f>SUMPRODUCT(J2:J8,M2:M8)/SUM(J2:J8)</f>
        <v>0.1130826152173852</v>
      </c>
      <c r="O2" s="19">
        <f>SUMPRODUCT(J2:J8,K2:K8)/SUM(J2:J8)</f>
        <v>72.600952684898417</v>
      </c>
    </row>
    <row r="3" spans="1:15" x14ac:dyDescent="0.25">
      <c r="A3" s="6" t="s">
        <v>10</v>
      </c>
      <c r="B3" s="6" t="s">
        <v>23</v>
      </c>
      <c r="C3" s="8">
        <v>2585</v>
      </c>
      <c r="D3" s="9">
        <v>43177</v>
      </c>
      <c r="E3" s="7" t="s">
        <v>7</v>
      </c>
      <c r="F3" s="9">
        <v>43240</v>
      </c>
      <c r="G3" s="9" t="s">
        <v>8</v>
      </c>
      <c r="H3" s="9">
        <v>43205</v>
      </c>
      <c r="I3" s="9">
        <v>43271</v>
      </c>
      <c r="J3" s="10">
        <v>311</v>
      </c>
      <c r="K3" s="11">
        <v>66</v>
      </c>
      <c r="L3" s="10">
        <v>35.143000000000001</v>
      </c>
      <c r="M3" s="15">
        <v>0.113</v>
      </c>
      <c r="N3" s="15"/>
    </row>
    <row r="4" spans="1:15" x14ac:dyDescent="0.25">
      <c r="A4" s="6" t="s">
        <v>10</v>
      </c>
      <c r="B4" s="6" t="s">
        <v>23</v>
      </c>
      <c r="C4" s="8">
        <v>2588</v>
      </c>
      <c r="D4" s="9">
        <v>43180</v>
      </c>
      <c r="E4" s="7" t="s">
        <v>7</v>
      </c>
      <c r="F4" s="9">
        <v>43243</v>
      </c>
      <c r="G4" s="9" t="s">
        <v>8</v>
      </c>
      <c r="H4" s="9">
        <v>43207</v>
      </c>
      <c r="I4" s="9">
        <v>43274</v>
      </c>
      <c r="J4" s="10">
        <v>3212123</v>
      </c>
      <c r="K4" s="11">
        <v>67</v>
      </c>
      <c r="L4" s="10">
        <v>370258</v>
      </c>
      <c r="M4" s="15">
        <v>0.11526893584087533</v>
      </c>
      <c r="N4" s="15"/>
    </row>
    <row r="5" spans="1:15" x14ac:dyDescent="0.25">
      <c r="A5" s="6" t="s">
        <v>10</v>
      </c>
      <c r="B5" s="6" t="s">
        <v>23</v>
      </c>
      <c r="C5" s="8">
        <v>2592</v>
      </c>
      <c r="D5" s="9">
        <v>43184</v>
      </c>
      <c r="E5" s="7" t="s">
        <v>7</v>
      </c>
      <c r="F5" s="9">
        <v>43247</v>
      </c>
      <c r="G5" s="9" t="s">
        <v>8</v>
      </c>
      <c r="H5" s="9">
        <v>43209</v>
      </c>
      <c r="I5" s="9">
        <v>43278</v>
      </c>
      <c r="J5" s="10">
        <v>3213232</v>
      </c>
      <c r="K5" s="11">
        <v>69</v>
      </c>
      <c r="L5" s="10">
        <v>363095.21600000001</v>
      </c>
      <c r="M5" s="15">
        <v>0.113</v>
      </c>
      <c r="N5" s="15"/>
    </row>
    <row r="6" spans="1:15" x14ac:dyDescent="0.25">
      <c r="A6" s="6" t="s">
        <v>10</v>
      </c>
      <c r="B6" s="6" t="s">
        <v>23</v>
      </c>
      <c r="C6" s="8">
        <v>2593</v>
      </c>
      <c r="D6" s="9">
        <v>43185</v>
      </c>
      <c r="E6" s="7" t="s">
        <v>7</v>
      </c>
      <c r="F6" s="9">
        <v>43248</v>
      </c>
      <c r="G6" s="9" t="s">
        <v>8</v>
      </c>
      <c r="H6" s="9">
        <v>43209</v>
      </c>
      <c r="I6" s="9">
        <v>43279</v>
      </c>
      <c r="J6" s="10">
        <v>32112</v>
      </c>
      <c r="K6" s="11">
        <v>70</v>
      </c>
      <c r="L6" s="10">
        <v>3628.6559999999999</v>
      </c>
      <c r="M6" s="15">
        <v>0.113</v>
      </c>
      <c r="N6" s="15"/>
    </row>
    <row r="7" spans="1:15" x14ac:dyDescent="0.25">
      <c r="A7" s="6" t="s">
        <v>10</v>
      </c>
      <c r="B7" s="6" t="s">
        <v>23</v>
      </c>
      <c r="C7" s="8">
        <v>2600</v>
      </c>
      <c r="D7" s="9">
        <v>43192</v>
      </c>
      <c r="E7" s="7" t="s">
        <v>7</v>
      </c>
      <c r="F7" s="9">
        <v>43255</v>
      </c>
      <c r="G7" s="9" t="s">
        <v>8</v>
      </c>
      <c r="H7" s="9">
        <v>43213</v>
      </c>
      <c r="I7" s="9">
        <v>43286</v>
      </c>
      <c r="J7" s="10">
        <v>81425132</v>
      </c>
      <c r="K7" s="11">
        <v>73</v>
      </c>
      <c r="L7" s="10">
        <v>9201039.9160000011</v>
      </c>
      <c r="M7" s="15">
        <v>0.11300000000000002</v>
      </c>
      <c r="N7" s="15"/>
    </row>
    <row r="8" spans="1:15" x14ac:dyDescent="0.25">
      <c r="A8" s="6" t="s">
        <v>10</v>
      </c>
      <c r="B8" s="6" t="s">
        <v>23</v>
      </c>
      <c r="C8" s="8">
        <v>2601</v>
      </c>
      <c r="D8" s="9">
        <v>43193</v>
      </c>
      <c r="E8" s="7" t="s">
        <v>7</v>
      </c>
      <c r="F8" s="9">
        <v>43256</v>
      </c>
      <c r="G8" s="9" t="s">
        <v>8</v>
      </c>
      <c r="H8" s="9">
        <v>43213</v>
      </c>
      <c r="I8" s="9">
        <v>43287</v>
      </c>
      <c r="J8" s="10">
        <v>3181</v>
      </c>
      <c r="K8" s="11">
        <v>74</v>
      </c>
      <c r="L8" s="10">
        <v>359.45300000000003</v>
      </c>
      <c r="M8" s="15">
        <v>0.113</v>
      </c>
      <c r="N8" s="1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Константин Савиновский</dc:creator>
  <cp:lastModifiedBy>ГАВ</cp:lastModifiedBy>
  <dcterms:created xsi:type="dcterms:W3CDTF">2018-09-11T09:35:12Z</dcterms:created>
  <dcterms:modified xsi:type="dcterms:W3CDTF">2018-09-11T10:45:06Z</dcterms:modified>
</cp:coreProperties>
</file>